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ml.chartshapes+xml"/>
  <Override PartName="/xl/charts/chart3.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charts/chart11.xml" ContentType="application/vnd.openxmlformats-officedocument.drawingml.chart+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charts/chart13.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trlProps/ctrlProp3.xml" ContentType="application/vnd.ms-excel.controlproperties+xml"/>
  <Override PartName="/xl/charts/chart14.xml" ContentType="application/vnd.openxmlformats-officedocument.drawingml.chart+xml"/>
  <Override PartName="/xl/drawings/drawing18.xml" ContentType="application/vnd.openxmlformats-officedocument.drawingml.chartshapes+xml"/>
  <Override PartName="/xl/charts/chart15.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charts/chart17.xml" ContentType="application/vnd.openxmlformats-officedocument.drawingml.chart+xml"/>
  <Override PartName="/xl/theme/themeOverride4.xml" ContentType="application/vnd.openxmlformats-officedocument.themeOverride+xml"/>
  <Override PartName="/xl/drawings/drawing21.xml" ContentType="application/vnd.openxmlformats-officedocument.drawingml.chartshapes+xml"/>
  <Override PartName="/xl/charts/chart18.xml" ContentType="application/vnd.openxmlformats-officedocument.drawingml.chart+xml"/>
  <Override PartName="/xl/theme/themeOverride5.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trlProps/ctrlProp4.xml" ContentType="application/vnd.ms-excel.controlproperties+xml"/>
  <Override PartName="/xl/drawings/drawing24.xml" ContentType="application/vnd.openxmlformats-officedocument.drawing+xml"/>
  <Override PartName="/xl/ctrlProps/ctrlProp5.xml" ContentType="application/vnd.ms-excel.controlproperties+xml"/>
  <Override PartName="/xl/drawings/drawing25.xml" ContentType="application/vnd.openxmlformats-officedocument.drawing+xml"/>
  <Override PartName="/xl/ctrlProps/ctrlProp6.xml" ContentType="application/vnd.ms-excel.controlproperties+xml"/>
  <Override PartName="/xl/drawings/drawing26.xml" ContentType="application/vnd.openxmlformats-officedocument.drawing+xml"/>
  <Override PartName="/xl/ctrlProps/ctrlProp7.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Q:\BBK\Contents\bach\2-Inhalte-bach\1-Meldungen\220301-Bio-bleib-im-Trend\"/>
    </mc:Choice>
  </mc:AlternateContent>
  <bookViews>
    <workbookView xWindow="0" yWindow="0" windowWidth="28800" windowHeight="12450" tabRatio="649" firstSheet="1" activeTab="1"/>
  </bookViews>
  <sheets>
    <sheet name="Inhaltsverzeichnis" sheetId="13" r:id="rId1"/>
    <sheet name="Tabelle und Graphen" sheetId="10" r:id="rId2"/>
    <sheet name="Tabelle und Grafik_alt" sheetId="7" state="hidden" r:id="rId3"/>
    <sheet name="Nur für MB Bio + HP konv. WK" sheetId="12" state="hidden" r:id="rId4"/>
    <sheet name="für Agrarbericht" sheetId="16" state="hidden" r:id="rId5"/>
    <sheet name="Bio - Rohdaten" sheetId="1" r:id="rId6"/>
    <sheet name="nicht Bio - Rohdaten" sheetId="2" r:id="rId7"/>
    <sheet name="Differenz" sheetId="9" r:id="rId8"/>
    <sheet name="Codierung" sheetId="8" state="hidden" r:id="rId9"/>
  </sheets>
  <externalReferences>
    <externalReference r:id="rId10"/>
    <externalReference r:id="rId11"/>
    <externalReference r:id="rId12"/>
    <externalReference r:id="rId13"/>
    <externalReference r:id="rId14"/>
    <externalReference r:id="rId15"/>
    <externalReference r:id="rId16"/>
  </externalReferences>
  <definedNames>
    <definedName name="_xlnm._FilterDatabase" localSheetId="8" hidden="1">Codierung!$N$23:$R$30</definedName>
    <definedName name="_xlnm._FilterDatabase" localSheetId="4" hidden="1">Codierung!$N$26:$R$30</definedName>
    <definedName name="_xlnm._FilterDatabase" localSheetId="3" hidden="1">Codierung!$N$26:$R$30</definedName>
    <definedName name="_xlnm._FilterDatabase" localSheetId="1" hidden="1">Codierung!$N$26:$R$30</definedName>
    <definedName name="_xlnm.Print_Area" localSheetId="1">'Tabelle und Graphen'!$A$14:$X$165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9" i="10" l="1"/>
  <c r="F19" i="10"/>
  <c r="K19" i="10"/>
  <c r="E19" i="10"/>
  <c r="J19" i="10"/>
  <c r="D19" i="10"/>
  <c r="AV282" i="1" l="1"/>
  <c r="AV283" i="1"/>
  <c r="E68" i="10" s="1"/>
  <c r="AV284" i="1"/>
  <c r="F68" i="10" s="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283" i="2"/>
  <c r="K68" i="10" s="1"/>
  <c r="AV284" i="2"/>
  <c r="L68" i="10" s="1"/>
  <c r="AV285" i="2"/>
  <c r="AV286" i="2"/>
  <c r="AV287" i="2"/>
  <c r="AV288" i="2"/>
  <c r="AV289" i="2"/>
  <c r="AV290" i="2"/>
  <c r="AV291" i="2"/>
  <c r="AV292" i="2"/>
  <c r="AV293" i="2"/>
  <c r="AV294" i="2"/>
  <c r="AV295" i="2"/>
  <c r="AV296" i="2"/>
  <c r="AV297" i="2"/>
  <c r="AV298" i="2"/>
  <c r="AV299" i="2"/>
  <c r="AV300" i="2"/>
  <c r="AV301" i="2"/>
  <c r="AV302" i="2"/>
  <c r="AV303" i="2"/>
  <c r="AV304" i="2"/>
  <c r="AV305" i="2"/>
  <c r="AV306" i="2"/>
  <c r="AV307" i="2"/>
  <c r="AV308" i="2"/>
  <c r="H308" i="9"/>
  <c r="H309" i="9"/>
  <c r="AV312" i="1"/>
  <c r="K279" i="1" l="1"/>
  <c r="A307" i="9" l="1"/>
  <c r="AJ20" i="2" l="1"/>
  <c r="AJ20" i="1"/>
  <c r="D42" i="12"/>
  <c r="E42" i="12"/>
  <c r="C56" i="10"/>
  <c r="B56" i="10"/>
  <c r="V276" i="2" l="1"/>
  <c r="V276" i="1"/>
  <c r="A10" i="8" l="1"/>
  <c r="B297" i="1" l="1"/>
  <c r="C297" i="1"/>
  <c r="D297" i="1"/>
  <c r="E297" i="1"/>
  <c r="F297" i="1"/>
  <c r="G297" i="1"/>
  <c r="H297" i="1"/>
  <c r="I297" i="1"/>
  <c r="K297" i="1"/>
  <c r="L297" i="1"/>
  <c r="M297" i="1"/>
  <c r="N297" i="1"/>
  <c r="O297" i="1"/>
  <c r="P297" i="1"/>
  <c r="Q297" i="1"/>
  <c r="R297" i="1"/>
  <c r="S297" i="1"/>
  <c r="T297" i="1"/>
  <c r="V297" i="1"/>
  <c r="W297" i="1" s="1"/>
  <c r="X297" i="1"/>
  <c r="Y297" i="1"/>
  <c r="AA297" i="1"/>
  <c r="AB297" i="1"/>
  <c r="AC297" i="1"/>
  <c r="AD297" i="1"/>
  <c r="AF297" i="1"/>
  <c r="AG297" i="1"/>
  <c r="AH297" i="1"/>
  <c r="AI297" i="1"/>
  <c r="AJ297" i="1"/>
  <c r="AK297" i="1"/>
  <c r="AL297" i="1"/>
  <c r="AM297" i="1"/>
  <c r="AN297" i="1"/>
  <c r="AO297" i="1"/>
  <c r="AP297" i="1"/>
  <c r="AQ297" i="1"/>
  <c r="AR297" i="1"/>
  <c r="AS297" i="1"/>
  <c r="AT297" i="1"/>
  <c r="AX297" i="1"/>
  <c r="B298" i="1"/>
  <c r="C298" i="1"/>
  <c r="D298" i="1"/>
  <c r="E298" i="1"/>
  <c r="F298" i="1"/>
  <c r="G298" i="1"/>
  <c r="H298" i="1"/>
  <c r="I298" i="1"/>
  <c r="K298" i="1"/>
  <c r="L298" i="1"/>
  <c r="M298" i="1"/>
  <c r="N298" i="1"/>
  <c r="O298" i="1"/>
  <c r="P298" i="1"/>
  <c r="Q298" i="1"/>
  <c r="R298" i="1"/>
  <c r="S298" i="1"/>
  <c r="T298" i="1"/>
  <c r="V298" i="1"/>
  <c r="W298" i="1" s="1"/>
  <c r="X298" i="1"/>
  <c r="Y298" i="1"/>
  <c r="AA298" i="1"/>
  <c r="AB298" i="1"/>
  <c r="AC298" i="1"/>
  <c r="AD298" i="1"/>
  <c r="AF298" i="1"/>
  <c r="AG298" i="1"/>
  <c r="AH298" i="1"/>
  <c r="AI298" i="1"/>
  <c r="AJ298" i="1"/>
  <c r="AK298" i="1"/>
  <c r="AL298" i="1"/>
  <c r="AM298" i="1"/>
  <c r="AN298" i="1"/>
  <c r="AO298" i="1"/>
  <c r="AP298" i="1"/>
  <c r="AQ298" i="1"/>
  <c r="AR298" i="1"/>
  <c r="AS298" i="1"/>
  <c r="AT298" i="1"/>
  <c r="AX298" i="1"/>
  <c r="B299" i="1"/>
  <c r="C299" i="1"/>
  <c r="D299" i="1"/>
  <c r="E299" i="1"/>
  <c r="F299" i="1"/>
  <c r="G299" i="1"/>
  <c r="H299" i="1"/>
  <c r="I299" i="1"/>
  <c r="K299" i="1"/>
  <c r="L299" i="1"/>
  <c r="M299" i="1"/>
  <c r="N299" i="1"/>
  <c r="O299" i="1"/>
  <c r="P299" i="1"/>
  <c r="Q299" i="1"/>
  <c r="R299" i="1"/>
  <c r="S299" i="1"/>
  <c r="T299" i="1"/>
  <c r="V299" i="1"/>
  <c r="W299" i="1" s="1"/>
  <c r="X299" i="1"/>
  <c r="Y299" i="1"/>
  <c r="AA299" i="1"/>
  <c r="AB299" i="1"/>
  <c r="AC299" i="1"/>
  <c r="AD299" i="1"/>
  <c r="AF299" i="1"/>
  <c r="AG299" i="1"/>
  <c r="AH299" i="1"/>
  <c r="AI299" i="1"/>
  <c r="AJ299" i="1"/>
  <c r="AK299" i="1"/>
  <c r="AL299" i="1"/>
  <c r="AM299" i="1"/>
  <c r="AN299" i="1"/>
  <c r="AO299" i="1"/>
  <c r="AP299" i="1"/>
  <c r="AQ299" i="1"/>
  <c r="AR299" i="1"/>
  <c r="AS299" i="1"/>
  <c r="AT299" i="1"/>
  <c r="AX299" i="1"/>
  <c r="B300" i="1"/>
  <c r="C300" i="1"/>
  <c r="D300" i="1"/>
  <c r="E300" i="1"/>
  <c r="F300" i="1"/>
  <c r="G300" i="1"/>
  <c r="H300" i="1"/>
  <c r="I300" i="1"/>
  <c r="K300" i="1"/>
  <c r="L300" i="1"/>
  <c r="M300" i="1"/>
  <c r="N300" i="1"/>
  <c r="O300" i="1"/>
  <c r="P300" i="1"/>
  <c r="Q300" i="1"/>
  <c r="R300" i="1"/>
  <c r="S300" i="1"/>
  <c r="T300" i="1"/>
  <c r="V300" i="1"/>
  <c r="W300" i="1" s="1"/>
  <c r="X300" i="1"/>
  <c r="Y300" i="1"/>
  <c r="AA300" i="1"/>
  <c r="AB300" i="1"/>
  <c r="AC300" i="1"/>
  <c r="AD300" i="1"/>
  <c r="AF300" i="1"/>
  <c r="AG300" i="1"/>
  <c r="AH300" i="1"/>
  <c r="AI300" i="1"/>
  <c r="AJ300" i="1"/>
  <c r="AK300" i="1"/>
  <c r="AL300" i="1"/>
  <c r="AM300" i="1"/>
  <c r="AN300" i="1"/>
  <c r="AO300" i="1"/>
  <c r="AP300" i="1"/>
  <c r="AQ300" i="1"/>
  <c r="AR300" i="1"/>
  <c r="AS300" i="1"/>
  <c r="AT300" i="1"/>
  <c r="AX300" i="1"/>
  <c r="B301" i="1"/>
  <c r="C301" i="1"/>
  <c r="D301" i="1"/>
  <c r="E301" i="1"/>
  <c r="F301" i="1"/>
  <c r="G301" i="1"/>
  <c r="H301" i="1"/>
  <c r="I301" i="1"/>
  <c r="K301" i="1"/>
  <c r="L301" i="1"/>
  <c r="M301" i="1"/>
  <c r="N301" i="1"/>
  <c r="O301" i="1"/>
  <c r="P301" i="1"/>
  <c r="Q301" i="1"/>
  <c r="R301" i="1"/>
  <c r="S301" i="1"/>
  <c r="T301" i="1"/>
  <c r="V301" i="1"/>
  <c r="W301" i="1" s="1"/>
  <c r="X301" i="1"/>
  <c r="Y301" i="1"/>
  <c r="AA301" i="1"/>
  <c r="AB301" i="1"/>
  <c r="AC301" i="1"/>
  <c r="AD301" i="1"/>
  <c r="AF301" i="1"/>
  <c r="AG301" i="1"/>
  <c r="AH301" i="1"/>
  <c r="AI301" i="1"/>
  <c r="AJ301" i="1"/>
  <c r="AK301" i="1"/>
  <c r="AL301" i="1"/>
  <c r="AM301" i="1"/>
  <c r="AN301" i="1"/>
  <c r="AO301" i="1"/>
  <c r="AP301" i="1"/>
  <c r="AQ301" i="1"/>
  <c r="AR301" i="1"/>
  <c r="AS301" i="1"/>
  <c r="AT301" i="1"/>
  <c r="AX301" i="1"/>
  <c r="B302" i="1"/>
  <c r="C302" i="1"/>
  <c r="D302" i="1"/>
  <c r="E302" i="1"/>
  <c r="F302" i="1"/>
  <c r="G302" i="1"/>
  <c r="H302" i="1"/>
  <c r="I302" i="1"/>
  <c r="K302" i="1"/>
  <c r="L302" i="1"/>
  <c r="M302" i="1"/>
  <c r="N302" i="1"/>
  <c r="O302" i="1"/>
  <c r="P302" i="1"/>
  <c r="Q302" i="1"/>
  <c r="R302" i="1"/>
  <c r="S302" i="1"/>
  <c r="T302" i="1"/>
  <c r="V302" i="1"/>
  <c r="W302" i="1" s="1"/>
  <c r="X302" i="1"/>
  <c r="Y302" i="1"/>
  <c r="AA302" i="1"/>
  <c r="AB302" i="1"/>
  <c r="AC302" i="1"/>
  <c r="AD302" i="1"/>
  <c r="AF302" i="1"/>
  <c r="AG302" i="1"/>
  <c r="AH302" i="1"/>
  <c r="AI302" i="1"/>
  <c r="AJ302" i="1"/>
  <c r="AK302" i="1"/>
  <c r="AL302" i="1"/>
  <c r="AM302" i="1"/>
  <c r="AN302" i="1"/>
  <c r="AO302" i="1"/>
  <c r="AP302" i="1"/>
  <c r="AQ302" i="1"/>
  <c r="AR302" i="1"/>
  <c r="AS302" i="1"/>
  <c r="AT302" i="1"/>
  <c r="AX302" i="1"/>
  <c r="B303" i="1"/>
  <c r="C303" i="1"/>
  <c r="D303" i="1"/>
  <c r="E303" i="1"/>
  <c r="F303" i="1"/>
  <c r="G303" i="1"/>
  <c r="H303" i="1"/>
  <c r="I303" i="1"/>
  <c r="K303" i="1"/>
  <c r="L303" i="1"/>
  <c r="M303" i="1"/>
  <c r="N303" i="1"/>
  <c r="O303" i="1"/>
  <c r="P303" i="1"/>
  <c r="Q303" i="1"/>
  <c r="R303" i="1"/>
  <c r="S303" i="1"/>
  <c r="T303" i="1"/>
  <c r="V303" i="1"/>
  <c r="W303" i="1" s="1"/>
  <c r="X303" i="1"/>
  <c r="Y303" i="1"/>
  <c r="AA303" i="1"/>
  <c r="AB303" i="1"/>
  <c r="AC303" i="1"/>
  <c r="AD303" i="1"/>
  <c r="AF303" i="1"/>
  <c r="AG303" i="1"/>
  <c r="AH303" i="1"/>
  <c r="AI303" i="1"/>
  <c r="AJ303" i="1"/>
  <c r="AK303" i="1"/>
  <c r="AL303" i="1"/>
  <c r="AM303" i="1"/>
  <c r="AN303" i="1"/>
  <c r="AO303" i="1"/>
  <c r="AP303" i="1"/>
  <c r="AQ303" i="1"/>
  <c r="AR303" i="1"/>
  <c r="AS303" i="1"/>
  <c r="AT303" i="1"/>
  <c r="AX303" i="1"/>
  <c r="B304" i="1"/>
  <c r="C304" i="1"/>
  <c r="D304" i="1"/>
  <c r="E304" i="1"/>
  <c r="F304" i="1"/>
  <c r="G304" i="1"/>
  <c r="H304" i="1"/>
  <c r="I304" i="1"/>
  <c r="K304" i="1"/>
  <c r="L304" i="1"/>
  <c r="M304" i="1"/>
  <c r="N304" i="1"/>
  <c r="O304" i="1"/>
  <c r="P304" i="1"/>
  <c r="Q304" i="1"/>
  <c r="R304" i="1"/>
  <c r="S304" i="1"/>
  <c r="T304" i="1"/>
  <c r="V304" i="1"/>
  <c r="W304" i="1" s="1"/>
  <c r="X304" i="1"/>
  <c r="Y304" i="1"/>
  <c r="AA304" i="1"/>
  <c r="AB304" i="1"/>
  <c r="AC304" i="1"/>
  <c r="AD304" i="1"/>
  <c r="AF304" i="1"/>
  <c r="AG304" i="1"/>
  <c r="AH304" i="1"/>
  <c r="AI304" i="1"/>
  <c r="AJ304" i="1"/>
  <c r="AK304" i="1"/>
  <c r="AL304" i="1"/>
  <c r="AM304" i="1"/>
  <c r="AN304" i="1"/>
  <c r="AO304" i="1"/>
  <c r="AP304" i="1"/>
  <c r="AQ304" i="1"/>
  <c r="AR304" i="1"/>
  <c r="AS304" i="1"/>
  <c r="AT304" i="1"/>
  <c r="AX304" i="1"/>
  <c r="B305" i="1"/>
  <c r="C305" i="1"/>
  <c r="D305" i="1"/>
  <c r="E305" i="1"/>
  <c r="F305" i="1"/>
  <c r="G305" i="1"/>
  <c r="H305" i="1"/>
  <c r="I305" i="1"/>
  <c r="K305" i="1"/>
  <c r="L305" i="1"/>
  <c r="M305" i="1"/>
  <c r="N305" i="1"/>
  <c r="O305" i="1"/>
  <c r="P305" i="1"/>
  <c r="Q305" i="1"/>
  <c r="R305" i="1"/>
  <c r="S305" i="1"/>
  <c r="T305" i="1"/>
  <c r="V305" i="1"/>
  <c r="W305" i="1" s="1"/>
  <c r="X305" i="1"/>
  <c r="Y305" i="1"/>
  <c r="AA305" i="1"/>
  <c r="AB305" i="1"/>
  <c r="AC305" i="1"/>
  <c r="AD305" i="1"/>
  <c r="AF305" i="1"/>
  <c r="AG305" i="1"/>
  <c r="AH305" i="1"/>
  <c r="AI305" i="1"/>
  <c r="AJ305" i="1"/>
  <c r="AK305" i="1"/>
  <c r="AL305" i="1"/>
  <c r="AM305" i="1"/>
  <c r="AN305" i="1"/>
  <c r="AO305" i="1"/>
  <c r="AP305" i="1"/>
  <c r="AQ305" i="1"/>
  <c r="AR305" i="1"/>
  <c r="AS305" i="1"/>
  <c r="AT305" i="1"/>
  <c r="AX305" i="1"/>
  <c r="B306" i="1"/>
  <c r="C306" i="1"/>
  <c r="D306" i="1"/>
  <c r="E306" i="1"/>
  <c r="F306" i="1"/>
  <c r="G306" i="1"/>
  <c r="H306" i="1"/>
  <c r="I306" i="1"/>
  <c r="K306" i="1"/>
  <c r="L306" i="1"/>
  <c r="M306" i="1"/>
  <c r="N306" i="1"/>
  <c r="O306" i="1"/>
  <c r="P306" i="1"/>
  <c r="Q306" i="1"/>
  <c r="R306" i="1"/>
  <c r="S306" i="1"/>
  <c r="T306" i="1"/>
  <c r="V306" i="1"/>
  <c r="W306" i="1" s="1"/>
  <c r="X306" i="1"/>
  <c r="Y306" i="1"/>
  <c r="AA306" i="1"/>
  <c r="AB306" i="1"/>
  <c r="AC306" i="1"/>
  <c r="AD306" i="1"/>
  <c r="AF306" i="1"/>
  <c r="AG306" i="1"/>
  <c r="AH306" i="1"/>
  <c r="AI306" i="1"/>
  <c r="AJ306" i="1"/>
  <c r="AK306" i="1"/>
  <c r="AL306" i="1"/>
  <c r="AM306" i="1"/>
  <c r="AN306" i="1"/>
  <c r="AO306" i="1"/>
  <c r="AP306" i="1"/>
  <c r="AQ306" i="1"/>
  <c r="AR306" i="1"/>
  <c r="AS306" i="1"/>
  <c r="AT306" i="1"/>
  <c r="AX306" i="1"/>
  <c r="B307" i="1"/>
  <c r="C307" i="1"/>
  <c r="D307" i="1"/>
  <c r="E307" i="1"/>
  <c r="F307" i="1"/>
  <c r="G307" i="1"/>
  <c r="H307" i="1"/>
  <c r="I307" i="1"/>
  <c r="K307" i="1"/>
  <c r="L307" i="1"/>
  <c r="M307" i="1"/>
  <c r="N307" i="1"/>
  <c r="O307" i="1"/>
  <c r="P307" i="1"/>
  <c r="Q307" i="1"/>
  <c r="R307" i="1"/>
  <c r="S307" i="1"/>
  <c r="T307" i="1"/>
  <c r="V307" i="1"/>
  <c r="W307" i="1" s="1"/>
  <c r="X307" i="1"/>
  <c r="Y307" i="1"/>
  <c r="AA307" i="1"/>
  <c r="AB307" i="1"/>
  <c r="AC307" i="1"/>
  <c r="AD307" i="1"/>
  <c r="AF307" i="1"/>
  <c r="AG307" i="1"/>
  <c r="AH307" i="1"/>
  <c r="AI307" i="1"/>
  <c r="AJ307" i="1"/>
  <c r="AK307" i="1"/>
  <c r="AL307" i="1"/>
  <c r="AM307" i="1"/>
  <c r="AN307" i="1"/>
  <c r="AO307" i="1"/>
  <c r="AP307" i="1"/>
  <c r="AQ307" i="1"/>
  <c r="AR307" i="1"/>
  <c r="AS307" i="1"/>
  <c r="AT307" i="1"/>
  <c r="AX307" i="1"/>
  <c r="B308" i="1"/>
  <c r="C308" i="1"/>
  <c r="D308" i="1"/>
  <c r="E308" i="1"/>
  <c r="F308" i="1"/>
  <c r="G308" i="1"/>
  <c r="H308" i="1"/>
  <c r="I308" i="1"/>
  <c r="K308" i="1"/>
  <c r="L308" i="1"/>
  <c r="M308" i="1"/>
  <c r="N308" i="1"/>
  <c r="O308" i="1"/>
  <c r="P308" i="1"/>
  <c r="Q308" i="1"/>
  <c r="R308" i="1"/>
  <c r="S308" i="1"/>
  <c r="T308" i="1"/>
  <c r="V308" i="1"/>
  <c r="W308" i="1" s="1"/>
  <c r="X308" i="1"/>
  <c r="Y308" i="1"/>
  <c r="AA308" i="1"/>
  <c r="AB308" i="1"/>
  <c r="AC308" i="1"/>
  <c r="AD308" i="1"/>
  <c r="AF308" i="1"/>
  <c r="AG308" i="1"/>
  <c r="AH308" i="1"/>
  <c r="AI308" i="1"/>
  <c r="AJ308" i="1"/>
  <c r="AK308" i="1"/>
  <c r="AL308" i="1"/>
  <c r="AM308" i="1"/>
  <c r="AN308" i="1"/>
  <c r="AO308" i="1"/>
  <c r="AP308" i="1"/>
  <c r="AQ308" i="1"/>
  <c r="AR308" i="1"/>
  <c r="AS308" i="1"/>
  <c r="AT308" i="1"/>
  <c r="AX308" i="1"/>
  <c r="A296" i="9"/>
  <c r="A297" i="9"/>
  <c r="A298" i="9"/>
  <c r="A299" i="9"/>
  <c r="A300" i="9"/>
  <c r="A301" i="9"/>
  <c r="A302" i="9"/>
  <c r="A303" i="9"/>
  <c r="A304" i="9"/>
  <c r="A305" i="9"/>
  <c r="A306" i="9"/>
  <c r="A272" i="9"/>
  <c r="A273" i="9"/>
  <c r="A274" i="9"/>
  <c r="A275" i="9"/>
  <c r="A276" i="9"/>
  <c r="A277" i="9"/>
  <c r="A278" i="9"/>
  <c r="A279" i="9"/>
  <c r="A280" i="9"/>
  <c r="A281" i="9"/>
  <c r="A282" i="9"/>
  <c r="A283" i="9"/>
  <c r="A284" i="9"/>
  <c r="A285" i="9"/>
  <c r="A286" i="9"/>
  <c r="A287" i="9"/>
  <c r="A288" i="9"/>
  <c r="A289" i="9"/>
  <c r="A290" i="9"/>
  <c r="A291" i="9"/>
  <c r="A292" i="9"/>
  <c r="A293" i="9"/>
  <c r="A294" i="9"/>
  <c r="A295" i="9"/>
  <c r="B297" i="2"/>
  <c r="C297" i="2"/>
  <c r="D297" i="2"/>
  <c r="E297" i="2"/>
  <c r="F297" i="2"/>
  <c r="G297" i="2"/>
  <c r="H297" i="2"/>
  <c r="I297" i="2"/>
  <c r="K297" i="2"/>
  <c r="L297" i="2"/>
  <c r="M297" i="2"/>
  <c r="N297" i="2"/>
  <c r="O297" i="2"/>
  <c r="P297" i="2"/>
  <c r="Q297" i="2"/>
  <c r="R297" i="2"/>
  <c r="S297" i="2"/>
  <c r="T297" i="2"/>
  <c r="V297" i="2"/>
  <c r="X297" i="2"/>
  <c r="Y297" i="2"/>
  <c r="AA297" i="2"/>
  <c r="AB297" i="2"/>
  <c r="AC297" i="2"/>
  <c r="AD297" i="2"/>
  <c r="AF297" i="2"/>
  <c r="AG297" i="2"/>
  <c r="AH297" i="2"/>
  <c r="AI297" i="2"/>
  <c r="AJ297" i="2"/>
  <c r="AK297" i="2"/>
  <c r="AL297" i="2"/>
  <c r="AM297" i="2"/>
  <c r="AN297" i="2"/>
  <c r="AO297" i="2"/>
  <c r="AP297" i="2"/>
  <c r="AQ297" i="2"/>
  <c r="AR297" i="2"/>
  <c r="AS297" i="2"/>
  <c r="AT297" i="2"/>
  <c r="B298" i="2"/>
  <c r="C298" i="2"/>
  <c r="D298" i="2"/>
  <c r="E298" i="2"/>
  <c r="F298" i="2"/>
  <c r="G298" i="2"/>
  <c r="H298" i="2"/>
  <c r="I298" i="2"/>
  <c r="K298" i="2"/>
  <c r="L298" i="2"/>
  <c r="M298" i="2"/>
  <c r="N298" i="2"/>
  <c r="O298" i="2"/>
  <c r="P298" i="2"/>
  <c r="Q298" i="2"/>
  <c r="R298" i="2"/>
  <c r="S298" i="2"/>
  <c r="T298" i="2"/>
  <c r="V298" i="2"/>
  <c r="X298" i="2"/>
  <c r="Y298" i="2"/>
  <c r="AA298" i="2"/>
  <c r="AB298" i="2"/>
  <c r="AC298" i="2"/>
  <c r="AD298" i="2"/>
  <c r="AF298" i="2"/>
  <c r="AG298" i="2"/>
  <c r="AH298" i="2"/>
  <c r="AI298" i="2"/>
  <c r="AJ298" i="2"/>
  <c r="AK298" i="2"/>
  <c r="AL298" i="2"/>
  <c r="AM298" i="2"/>
  <c r="AN298" i="2"/>
  <c r="AO298" i="2"/>
  <c r="AP298" i="2"/>
  <c r="AQ298" i="2"/>
  <c r="AR298" i="2"/>
  <c r="AS298" i="2"/>
  <c r="AT298" i="2"/>
  <c r="B299" i="2"/>
  <c r="C299" i="2"/>
  <c r="D299" i="2"/>
  <c r="E299" i="2"/>
  <c r="F299" i="2"/>
  <c r="G299" i="2"/>
  <c r="H299" i="2"/>
  <c r="I299" i="2"/>
  <c r="K299" i="2"/>
  <c r="L299" i="2"/>
  <c r="M299" i="2"/>
  <c r="N299" i="2"/>
  <c r="O299" i="2"/>
  <c r="P299" i="2"/>
  <c r="Q299" i="2"/>
  <c r="R299" i="2"/>
  <c r="S299" i="2"/>
  <c r="T299" i="2"/>
  <c r="V299" i="2"/>
  <c r="X299" i="2"/>
  <c r="Y299" i="2"/>
  <c r="AA299" i="2"/>
  <c r="AB299" i="2"/>
  <c r="AC299" i="2"/>
  <c r="AD299" i="2"/>
  <c r="AF299" i="2"/>
  <c r="AG299" i="2"/>
  <c r="AH299" i="2"/>
  <c r="AI299" i="2"/>
  <c r="AJ299" i="2"/>
  <c r="AK299" i="2"/>
  <c r="AL299" i="2"/>
  <c r="AM299" i="2"/>
  <c r="AN299" i="2"/>
  <c r="AO299" i="2"/>
  <c r="AP299" i="2"/>
  <c r="AQ299" i="2"/>
  <c r="AR299" i="2"/>
  <c r="AS299" i="2"/>
  <c r="AT299" i="2"/>
  <c r="B300" i="2"/>
  <c r="C300" i="2"/>
  <c r="D300" i="2"/>
  <c r="E300" i="2"/>
  <c r="F300" i="2"/>
  <c r="G300" i="2"/>
  <c r="H300" i="2"/>
  <c r="I300" i="2"/>
  <c r="K300" i="2"/>
  <c r="L300" i="2"/>
  <c r="M300" i="2"/>
  <c r="N300" i="2"/>
  <c r="O300" i="2"/>
  <c r="P300" i="2"/>
  <c r="Q300" i="2"/>
  <c r="R300" i="2"/>
  <c r="S300" i="2"/>
  <c r="T300" i="2"/>
  <c r="V300" i="2"/>
  <c r="X300" i="2"/>
  <c r="Y300" i="2"/>
  <c r="AA300" i="2"/>
  <c r="AB300" i="2"/>
  <c r="AC300" i="2"/>
  <c r="AD300" i="2"/>
  <c r="AF300" i="2"/>
  <c r="AG300" i="2"/>
  <c r="AH300" i="2"/>
  <c r="AI300" i="2"/>
  <c r="AJ300" i="2"/>
  <c r="AK300" i="2"/>
  <c r="AL300" i="2"/>
  <c r="AM300" i="2"/>
  <c r="AN300" i="2"/>
  <c r="AO300" i="2"/>
  <c r="AP300" i="2"/>
  <c r="AQ300" i="2"/>
  <c r="AR300" i="2"/>
  <c r="AS300" i="2"/>
  <c r="AT300" i="2"/>
  <c r="B301" i="2"/>
  <c r="C301" i="2"/>
  <c r="D301" i="2"/>
  <c r="E301" i="2"/>
  <c r="F301" i="2"/>
  <c r="G301" i="2"/>
  <c r="H301" i="2"/>
  <c r="I301" i="2"/>
  <c r="K301" i="2"/>
  <c r="L301" i="2"/>
  <c r="M301" i="2"/>
  <c r="N301" i="2"/>
  <c r="O301" i="2"/>
  <c r="P301" i="2"/>
  <c r="Q301" i="2"/>
  <c r="R301" i="2"/>
  <c r="S301" i="2"/>
  <c r="T301" i="2"/>
  <c r="V301" i="2"/>
  <c r="X301" i="2"/>
  <c r="Y301" i="2"/>
  <c r="AA301" i="2"/>
  <c r="AB301" i="2"/>
  <c r="AC301" i="2"/>
  <c r="AD301" i="2"/>
  <c r="AF301" i="2"/>
  <c r="AG301" i="2"/>
  <c r="AH301" i="2"/>
  <c r="AI301" i="2"/>
  <c r="AJ301" i="2"/>
  <c r="AK301" i="2"/>
  <c r="AL301" i="2"/>
  <c r="AM301" i="2"/>
  <c r="AN301" i="2"/>
  <c r="AO301" i="2"/>
  <c r="AP301" i="2"/>
  <c r="AQ301" i="2"/>
  <c r="AR301" i="2"/>
  <c r="AS301" i="2"/>
  <c r="AT301" i="2"/>
  <c r="B302" i="2"/>
  <c r="C302" i="2"/>
  <c r="D302" i="2"/>
  <c r="E302" i="2"/>
  <c r="F302" i="2"/>
  <c r="G302" i="2"/>
  <c r="H302" i="2"/>
  <c r="I302" i="2"/>
  <c r="K302" i="2"/>
  <c r="L302" i="2"/>
  <c r="M302" i="2"/>
  <c r="N302" i="2"/>
  <c r="O302" i="2"/>
  <c r="P302" i="2"/>
  <c r="Q302" i="2"/>
  <c r="R302" i="2"/>
  <c r="S302" i="2"/>
  <c r="T302" i="2"/>
  <c r="V302" i="2"/>
  <c r="X302" i="2"/>
  <c r="Y302" i="2"/>
  <c r="AA302" i="2"/>
  <c r="AB302" i="2"/>
  <c r="AC302" i="2"/>
  <c r="AD302" i="2"/>
  <c r="AF302" i="2"/>
  <c r="AG302" i="2"/>
  <c r="AH302" i="2"/>
  <c r="AI302" i="2"/>
  <c r="AJ302" i="2"/>
  <c r="AK302" i="2"/>
  <c r="AL302" i="2"/>
  <c r="AM302" i="2"/>
  <c r="AN302" i="2"/>
  <c r="AO302" i="2"/>
  <c r="AP302" i="2"/>
  <c r="AQ302" i="2"/>
  <c r="AR302" i="2"/>
  <c r="AS302" i="2"/>
  <c r="AT302" i="2"/>
  <c r="B303" i="2"/>
  <c r="C303" i="2"/>
  <c r="D303" i="2"/>
  <c r="E303" i="2"/>
  <c r="F303" i="2"/>
  <c r="G303" i="2"/>
  <c r="H303" i="2"/>
  <c r="I303" i="2"/>
  <c r="K303" i="2"/>
  <c r="L303" i="2"/>
  <c r="M303" i="2"/>
  <c r="N303" i="2"/>
  <c r="O303" i="2"/>
  <c r="P303" i="2"/>
  <c r="Q303" i="2"/>
  <c r="R303" i="2"/>
  <c r="S303" i="2"/>
  <c r="T303" i="2"/>
  <c r="V303" i="2"/>
  <c r="X303" i="2"/>
  <c r="Y303" i="2"/>
  <c r="AA303" i="2"/>
  <c r="AB303" i="2"/>
  <c r="AC303" i="2"/>
  <c r="AD303" i="2"/>
  <c r="AF303" i="2"/>
  <c r="AG303" i="2"/>
  <c r="AH303" i="2"/>
  <c r="AI303" i="2"/>
  <c r="AJ303" i="2"/>
  <c r="AK303" i="2"/>
  <c r="AL303" i="2"/>
  <c r="AM303" i="2"/>
  <c r="AN303" i="2"/>
  <c r="AO303" i="2"/>
  <c r="AP303" i="2"/>
  <c r="AQ303" i="2"/>
  <c r="AR303" i="2"/>
  <c r="AS303" i="2"/>
  <c r="AT303" i="2"/>
  <c r="B304" i="2"/>
  <c r="C304" i="2"/>
  <c r="D304" i="2"/>
  <c r="E304" i="2"/>
  <c r="F304" i="2"/>
  <c r="G304" i="2"/>
  <c r="H304" i="2"/>
  <c r="I304" i="2"/>
  <c r="K304" i="2"/>
  <c r="L304" i="2"/>
  <c r="M304" i="2"/>
  <c r="N304" i="2"/>
  <c r="O304" i="2"/>
  <c r="P304" i="2"/>
  <c r="Q304" i="2"/>
  <c r="R304" i="2"/>
  <c r="S304" i="2"/>
  <c r="T304" i="2"/>
  <c r="V304" i="2"/>
  <c r="X304" i="2"/>
  <c r="Y304" i="2"/>
  <c r="AA304" i="2"/>
  <c r="AB304" i="2"/>
  <c r="AC304" i="2"/>
  <c r="AD304" i="2"/>
  <c r="AF304" i="2"/>
  <c r="AG304" i="2"/>
  <c r="AH304" i="2"/>
  <c r="AI304" i="2"/>
  <c r="AJ304" i="2"/>
  <c r="AK304" i="2"/>
  <c r="AL304" i="2"/>
  <c r="AM304" i="2"/>
  <c r="AN304" i="2"/>
  <c r="AO304" i="2"/>
  <c r="AP304" i="2"/>
  <c r="AQ304" i="2"/>
  <c r="AR304" i="2"/>
  <c r="AS304" i="2"/>
  <c r="AT304" i="2"/>
  <c r="B305" i="2"/>
  <c r="C305" i="2"/>
  <c r="D305" i="2"/>
  <c r="E305" i="2"/>
  <c r="F305" i="2"/>
  <c r="G305" i="2"/>
  <c r="H305" i="2"/>
  <c r="I305" i="2"/>
  <c r="K305" i="2"/>
  <c r="L305" i="2"/>
  <c r="M305" i="2"/>
  <c r="N305" i="2"/>
  <c r="O305" i="2"/>
  <c r="P305" i="2"/>
  <c r="Q305" i="2"/>
  <c r="R305" i="2"/>
  <c r="S305" i="2"/>
  <c r="T305" i="2"/>
  <c r="V305" i="2"/>
  <c r="X305" i="2"/>
  <c r="Y305" i="2"/>
  <c r="AA305" i="2"/>
  <c r="AB305" i="2"/>
  <c r="AC305" i="2"/>
  <c r="AD305" i="2"/>
  <c r="AF305" i="2"/>
  <c r="AG305" i="2"/>
  <c r="AH305" i="2"/>
  <c r="AI305" i="2"/>
  <c r="AJ305" i="2"/>
  <c r="AK305" i="2"/>
  <c r="AL305" i="2"/>
  <c r="AM305" i="2"/>
  <c r="AN305" i="2"/>
  <c r="AO305" i="2"/>
  <c r="AP305" i="2"/>
  <c r="AQ305" i="2"/>
  <c r="AR305" i="2"/>
  <c r="AS305" i="2"/>
  <c r="AT305" i="2"/>
  <c r="B306" i="2"/>
  <c r="C306" i="2"/>
  <c r="D306" i="2"/>
  <c r="E306" i="2"/>
  <c r="F306" i="2"/>
  <c r="G306" i="2"/>
  <c r="H306" i="2"/>
  <c r="I306" i="2"/>
  <c r="K306" i="2"/>
  <c r="L306" i="2"/>
  <c r="M306" i="2"/>
  <c r="N306" i="2"/>
  <c r="O306" i="2"/>
  <c r="P306" i="2"/>
  <c r="Q306" i="2"/>
  <c r="R306" i="2"/>
  <c r="S306" i="2"/>
  <c r="T306" i="2"/>
  <c r="V306" i="2"/>
  <c r="X306" i="2"/>
  <c r="Y306" i="2"/>
  <c r="AA306" i="2"/>
  <c r="AB306" i="2"/>
  <c r="AC306" i="2"/>
  <c r="AD306" i="2"/>
  <c r="AF306" i="2"/>
  <c r="AG306" i="2"/>
  <c r="AH306" i="2"/>
  <c r="AI306" i="2"/>
  <c r="AJ306" i="2"/>
  <c r="AK306" i="2"/>
  <c r="AL306" i="2"/>
  <c r="AM306" i="2"/>
  <c r="AN306" i="2"/>
  <c r="AO306" i="2"/>
  <c r="AP306" i="2"/>
  <c r="AQ306" i="2"/>
  <c r="AR306" i="2"/>
  <c r="AS306" i="2"/>
  <c r="AT306" i="2"/>
  <c r="B307" i="2"/>
  <c r="C307" i="2"/>
  <c r="D307" i="2"/>
  <c r="E307" i="2"/>
  <c r="F307" i="2"/>
  <c r="G307" i="2"/>
  <c r="H307" i="2"/>
  <c r="I307" i="2"/>
  <c r="K307" i="2"/>
  <c r="L307" i="2"/>
  <c r="M307" i="2"/>
  <c r="N307" i="2"/>
  <c r="O307" i="2"/>
  <c r="P307" i="2"/>
  <c r="Q307" i="2"/>
  <c r="R307" i="2"/>
  <c r="S307" i="2"/>
  <c r="T307" i="2"/>
  <c r="V307" i="2"/>
  <c r="X307" i="2"/>
  <c r="Y307" i="2"/>
  <c r="AA307" i="2"/>
  <c r="AB307" i="2"/>
  <c r="AC307" i="2"/>
  <c r="AD307" i="2"/>
  <c r="AF307" i="2"/>
  <c r="AG307" i="2"/>
  <c r="AH307" i="2"/>
  <c r="AI307" i="2"/>
  <c r="AJ307" i="2"/>
  <c r="AK307" i="2"/>
  <c r="AL307" i="2"/>
  <c r="AM307" i="2"/>
  <c r="AN307" i="2"/>
  <c r="AO307" i="2"/>
  <c r="AP307" i="2"/>
  <c r="AQ307" i="2"/>
  <c r="AR307" i="2"/>
  <c r="AS307" i="2"/>
  <c r="AT307" i="2"/>
  <c r="B308" i="2"/>
  <c r="C308" i="2"/>
  <c r="D308" i="2"/>
  <c r="E308" i="2"/>
  <c r="F308" i="2"/>
  <c r="G308" i="2"/>
  <c r="H308" i="2"/>
  <c r="I308" i="2"/>
  <c r="K308" i="2"/>
  <c r="L308" i="2"/>
  <c r="M308" i="2"/>
  <c r="N308" i="2"/>
  <c r="O308" i="2"/>
  <c r="P308" i="2"/>
  <c r="Q308" i="2"/>
  <c r="R308" i="2"/>
  <c r="S308" i="2"/>
  <c r="T308" i="2"/>
  <c r="V308" i="2"/>
  <c r="X308" i="2"/>
  <c r="Y308" i="2"/>
  <c r="AA308" i="2"/>
  <c r="AB308" i="2"/>
  <c r="AC308" i="2"/>
  <c r="AD308" i="2"/>
  <c r="AF308" i="2"/>
  <c r="AG308" i="2"/>
  <c r="AH308" i="2"/>
  <c r="AI308" i="2"/>
  <c r="AJ308" i="2"/>
  <c r="AK308" i="2"/>
  <c r="AL308" i="2"/>
  <c r="AM308" i="2"/>
  <c r="AN308" i="2"/>
  <c r="AO308" i="2"/>
  <c r="AP308" i="2"/>
  <c r="AQ308" i="2"/>
  <c r="AR308" i="2"/>
  <c r="AS308" i="2"/>
  <c r="AT308" i="2"/>
  <c r="B273" i="1"/>
  <c r="C273" i="1"/>
  <c r="D273" i="1"/>
  <c r="E273" i="1"/>
  <c r="F273" i="1"/>
  <c r="G273" i="1"/>
  <c r="H273" i="1"/>
  <c r="I273" i="1"/>
  <c r="K273" i="1"/>
  <c r="L273" i="1"/>
  <c r="M273" i="1"/>
  <c r="N273" i="1"/>
  <c r="O273" i="1"/>
  <c r="P273" i="1"/>
  <c r="Q273" i="1"/>
  <c r="R273" i="1"/>
  <c r="S273" i="1"/>
  <c r="T273" i="1"/>
  <c r="V273" i="1"/>
  <c r="X273" i="1"/>
  <c r="Y273" i="1"/>
  <c r="AA273" i="1"/>
  <c r="AB273" i="1"/>
  <c r="AC273" i="1"/>
  <c r="AD273" i="1"/>
  <c r="AF273" i="1"/>
  <c r="AG273" i="1"/>
  <c r="AH273" i="1"/>
  <c r="AI273" i="1"/>
  <c r="AJ273" i="1"/>
  <c r="AK273" i="1"/>
  <c r="AL273" i="1"/>
  <c r="AM273" i="1"/>
  <c r="AN273" i="1"/>
  <c r="AO273" i="1"/>
  <c r="AP273" i="1"/>
  <c r="AQ273" i="1"/>
  <c r="AR273" i="1"/>
  <c r="AS273" i="1"/>
  <c r="AT273" i="1"/>
  <c r="AV273" i="1"/>
  <c r="B274" i="1"/>
  <c r="C274" i="1"/>
  <c r="D274" i="1"/>
  <c r="E274" i="1"/>
  <c r="F274" i="1"/>
  <c r="G274" i="1"/>
  <c r="H274" i="1"/>
  <c r="I274" i="1"/>
  <c r="K274" i="1"/>
  <c r="L274" i="1"/>
  <c r="M274" i="1"/>
  <c r="N274" i="1"/>
  <c r="O274" i="1"/>
  <c r="P274" i="1"/>
  <c r="Q274" i="1"/>
  <c r="R274" i="1"/>
  <c r="S274" i="1"/>
  <c r="T274" i="1"/>
  <c r="V274" i="1"/>
  <c r="X274" i="1"/>
  <c r="Y274" i="1"/>
  <c r="AA274" i="1"/>
  <c r="AB274" i="1"/>
  <c r="AC274" i="1"/>
  <c r="AD274" i="1"/>
  <c r="AF274" i="1"/>
  <c r="AG274" i="1"/>
  <c r="AH274" i="1"/>
  <c r="AI274" i="1"/>
  <c r="AJ274" i="1"/>
  <c r="AK274" i="1"/>
  <c r="AL274" i="1"/>
  <c r="AM274" i="1"/>
  <c r="AN274" i="1"/>
  <c r="AO274" i="1"/>
  <c r="AP274" i="1"/>
  <c r="AQ274" i="1"/>
  <c r="AR274" i="1"/>
  <c r="AS274" i="1"/>
  <c r="AT274" i="1"/>
  <c r="AV274" i="1"/>
  <c r="B275" i="1"/>
  <c r="C275" i="1"/>
  <c r="D275" i="1"/>
  <c r="E275" i="1"/>
  <c r="F275" i="1"/>
  <c r="G275" i="1"/>
  <c r="H275" i="1"/>
  <c r="I275" i="1"/>
  <c r="K275" i="1"/>
  <c r="L275" i="1"/>
  <c r="M275" i="1"/>
  <c r="N275" i="1"/>
  <c r="O275" i="1"/>
  <c r="P275" i="1"/>
  <c r="Q275" i="1"/>
  <c r="R275" i="1"/>
  <c r="S275" i="1"/>
  <c r="T275" i="1"/>
  <c r="V275" i="1"/>
  <c r="X275" i="1"/>
  <c r="Y275" i="1"/>
  <c r="AA275" i="1"/>
  <c r="AB275" i="1"/>
  <c r="AC275" i="1"/>
  <c r="AD275" i="1"/>
  <c r="AF275" i="1"/>
  <c r="AG275" i="1"/>
  <c r="AH275" i="1"/>
  <c r="AI275" i="1"/>
  <c r="AJ275" i="1"/>
  <c r="AK275" i="1"/>
  <c r="AL275" i="1"/>
  <c r="AM275" i="1"/>
  <c r="AN275" i="1"/>
  <c r="AO275" i="1"/>
  <c r="AP275" i="1"/>
  <c r="AQ275" i="1"/>
  <c r="AR275" i="1"/>
  <c r="AS275" i="1"/>
  <c r="AT275" i="1"/>
  <c r="AV275" i="1"/>
  <c r="B276" i="1"/>
  <c r="C276" i="1"/>
  <c r="D276" i="1"/>
  <c r="E276" i="1"/>
  <c r="F276" i="1"/>
  <c r="G276" i="1"/>
  <c r="H276" i="1"/>
  <c r="I276" i="1"/>
  <c r="K276" i="1"/>
  <c r="L276" i="1"/>
  <c r="M276" i="1"/>
  <c r="N276" i="1"/>
  <c r="O276" i="1"/>
  <c r="P276" i="1"/>
  <c r="Q276" i="1"/>
  <c r="R276" i="1"/>
  <c r="S276" i="1"/>
  <c r="T276" i="1"/>
  <c r="W276" i="1"/>
  <c r="X276" i="1"/>
  <c r="Y276" i="1"/>
  <c r="AA276" i="1"/>
  <c r="AB276" i="1"/>
  <c r="AC276" i="1"/>
  <c r="AD276" i="1"/>
  <c r="AF276" i="1"/>
  <c r="AG276" i="1"/>
  <c r="AH276" i="1"/>
  <c r="AI276" i="1"/>
  <c r="AJ276" i="1"/>
  <c r="AK276" i="1"/>
  <c r="AL276" i="1"/>
  <c r="AM276" i="1"/>
  <c r="AN276" i="1"/>
  <c r="AO276" i="1"/>
  <c r="AP276" i="1"/>
  <c r="AQ276" i="1"/>
  <c r="AR276" i="1"/>
  <c r="AS276" i="1"/>
  <c r="AT276" i="1"/>
  <c r="AV276" i="1"/>
  <c r="B277" i="1"/>
  <c r="C277" i="1"/>
  <c r="D277" i="1"/>
  <c r="E277" i="1"/>
  <c r="F277" i="1"/>
  <c r="G277" i="1"/>
  <c r="H277" i="1"/>
  <c r="I277" i="1"/>
  <c r="K277" i="1"/>
  <c r="L277" i="1"/>
  <c r="M277" i="1"/>
  <c r="N277" i="1"/>
  <c r="O277" i="1"/>
  <c r="P277" i="1"/>
  <c r="Q277" i="1"/>
  <c r="R277" i="1"/>
  <c r="S277" i="1"/>
  <c r="T277" i="1"/>
  <c r="V277" i="1"/>
  <c r="X277" i="1"/>
  <c r="Y277" i="1"/>
  <c r="AA277" i="1"/>
  <c r="AB277" i="1"/>
  <c r="AC277" i="1"/>
  <c r="AD277" i="1"/>
  <c r="AF277" i="1"/>
  <c r="AG277" i="1"/>
  <c r="AH277" i="1"/>
  <c r="AI277" i="1"/>
  <c r="AJ277" i="1"/>
  <c r="AK277" i="1"/>
  <c r="AL277" i="1"/>
  <c r="AM277" i="1"/>
  <c r="AN277" i="1"/>
  <c r="AO277" i="1"/>
  <c r="AP277" i="1"/>
  <c r="AQ277" i="1"/>
  <c r="AR277" i="1"/>
  <c r="AS277" i="1"/>
  <c r="AT277" i="1"/>
  <c r="AV277" i="1"/>
  <c r="B278" i="1"/>
  <c r="C278" i="1"/>
  <c r="D278" i="1"/>
  <c r="E278" i="1"/>
  <c r="F278" i="1"/>
  <c r="G278" i="1"/>
  <c r="H278" i="1"/>
  <c r="I278" i="1"/>
  <c r="K278" i="1"/>
  <c r="L278" i="1"/>
  <c r="M278" i="1"/>
  <c r="N278" i="1"/>
  <c r="O278" i="1"/>
  <c r="P278" i="1"/>
  <c r="Q278" i="1"/>
  <c r="R278" i="1"/>
  <c r="S278" i="1"/>
  <c r="T278" i="1"/>
  <c r="V278" i="1"/>
  <c r="X278" i="1"/>
  <c r="Y278" i="1"/>
  <c r="AA278" i="1"/>
  <c r="AB278" i="1"/>
  <c r="AC278" i="1"/>
  <c r="AD278" i="1"/>
  <c r="AF278" i="1"/>
  <c r="AG278" i="1"/>
  <c r="AH278" i="1"/>
  <c r="AI278" i="1"/>
  <c r="AJ278" i="1"/>
  <c r="AK278" i="1"/>
  <c r="AL278" i="1"/>
  <c r="AM278" i="1"/>
  <c r="AN278" i="1"/>
  <c r="AO278" i="1"/>
  <c r="AP278" i="1"/>
  <c r="AQ278" i="1"/>
  <c r="AR278" i="1"/>
  <c r="AS278" i="1"/>
  <c r="AT278" i="1"/>
  <c r="AV278" i="1"/>
  <c r="B279" i="1"/>
  <c r="C279" i="1"/>
  <c r="D279" i="1"/>
  <c r="E279" i="1"/>
  <c r="F279" i="1"/>
  <c r="G279" i="1"/>
  <c r="H279" i="1"/>
  <c r="I279" i="1"/>
  <c r="L279" i="1"/>
  <c r="M279" i="1"/>
  <c r="N279" i="1"/>
  <c r="O279" i="1"/>
  <c r="P279" i="1"/>
  <c r="Q279" i="1"/>
  <c r="R279" i="1"/>
  <c r="S279" i="1"/>
  <c r="T279" i="1"/>
  <c r="V279" i="1"/>
  <c r="X279" i="1"/>
  <c r="Y279" i="1"/>
  <c r="AA279" i="1"/>
  <c r="AB279" i="1"/>
  <c r="AC279" i="1"/>
  <c r="AD279" i="1"/>
  <c r="AF279" i="1"/>
  <c r="AG279" i="1"/>
  <c r="AH279" i="1"/>
  <c r="AI279" i="1"/>
  <c r="AJ279" i="1"/>
  <c r="AK279" i="1"/>
  <c r="AL279" i="1"/>
  <c r="AM279" i="1"/>
  <c r="AN279" i="1"/>
  <c r="AO279" i="1"/>
  <c r="AP279" i="1"/>
  <c r="AQ279" i="1"/>
  <c r="AR279" i="1"/>
  <c r="AS279" i="1"/>
  <c r="AT279" i="1"/>
  <c r="AV279" i="1"/>
  <c r="B280" i="1"/>
  <c r="C280" i="1"/>
  <c r="D280" i="1"/>
  <c r="E280" i="1"/>
  <c r="F280" i="1"/>
  <c r="G280" i="1"/>
  <c r="H280" i="1"/>
  <c r="I280" i="1"/>
  <c r="K280" i="1"/>
  <c r="L280" i="1"/>
  <c r="M280" i="1"/>
  <c r="N280" i="1"/>
  <c r="O280" i="1"/>
  <c r="P280" i="1"/>
  <c r="Q280" i="1"/>
  <c r="R280" i="1"/>
  <c r="S280" i="1"/>
  <c r="T280" i="1"/>
  <c r="V280" i="1"/>
  <c r="X280" i="1"/>
  <c r="Y280" i="1"/>
  <c r="AA280" i="1"/>
  <c r="AB280" i="1"/>
  <c r="AC280" i="1"/>
  <c r="AD280" i="1"/>
  <c r="AF280" i="1"/>
  <c r="AG280" i="1"/>
  <c r="AH280" i="1"/>
  <c r="AI280" i="1"/>
  <c r="AJ280" i="1"/>
  <c r="AK280" i="1"/>
  <c r="AL280" i="1"/>
  <c r="AM280" i="1"/>
  <c r="AN280" i="1"/>
  <c r="AO280" i="1"/>
  <c r="AP280" i="1"/>
  <c r="AQ280" i="1"/>
  <c r="AR280" i="1"/>
  <c r="AS280" i="1"/>
  <c r="AT280" i="1"/>
  <c r="AV280" i="1"/>
  <c r="B281" i="1"/>
  <c r="C281" i="1"/>
  <c r="D281" i="1"/>
  <c r="E281" i="1"/>
  <c r="F281" i="1"/>
  <c r="G281" i="1"/>
  <c r="H281" i="1"/>
  <c r="I281" i="1"/>
  <c r="K281" i="1"/>
  <c r="L281" i="1"/>
  <c r="M281" i="1"/>
  <c r="N281" i="1"/>
  <c r="O281" i="1"/>
  <c r="P281" i="1"/>
  <c r="Q281" i="1"/>
  <c r="R281" i="1"/>
  <c r="S281" i="1"/>
  <c r="T281" i="1"/>
  <c r="V281" i="1"/>
  <c r="X281" i="1"/>
  <c r="Y281" i="1"/>
  <c r="AA281" i="1"/>
  <c r="AB281" i="1"/>
  <c r="AC281" i="1"/>
  <c r="AD281" i="1"/>
  <c r="AF281" i="1"/>
  <c r="AG281" i="1"/>
  <c r="AH281" i="1"/>
  <c r="AI281" i="1"/>
  <c r="AJ281" i="1"/>
  <c r="AK281" i="1"/>
  <c r="AL281" i="1"/>
  <c r="AM281" i="1"/>
  <c r="AN281" i="1"/>
  <c r="AO281" i="1"/>
  <c r="AP281" i="1"/>
  <c r="AQ281" i="1"/>
  <c r="AR281" i="1"/>
  <c r="AS281" i="1"/>
  <c r="AT281" i="1"/>
  <c r="AV281" i="1"/>
  <c r="B282" i="1"/>
  <c r="C282" i="1"/>
  <c r="D282" i="1"/>
  <c r="E282" i="1"/>
  <c r="F282" i="1"/>
  <c r="G282" i="1"/>
  <c r="H282" i="1"/>
  <c r="I282" i="1"/>
  <c r="K282" i="1"/>
  <c r="L282" i="1"/>
  <c r="M282" i="1"/>
  <c r="N282" i="1"/>
  <c r="O282" i="1"/>
  <c r="P282" i="1"/>
  <c r="Q282" i="1"/>
  <c r="R282" i="1"/>
  <c r="S282" i="1"/>
  <c r="T282" i="1"/>
  <c r="V282" i="1"/>
  <c r="X282" i="1"/>
  <c r="Y282" i="1"/>
  <c r="AA282" i="1"/>
  <c r="AB282" i="1"/>
  <c r="AC282" i="1"/>
  <c r="AD282" i="1"/>
  <c r="AF282" i="1"/>
  <c r="AG282" i="1"/>
  <c r="AH282" i="1"/>
  <c r="AI282" i="1"/>
  <c r="AJ282" i="1"/>
  <c r="AK282" i="1"/>
  <c r="AL282" i="1"/>
  <c r="AM282" i="1"/>
  <c r="AN282" i="1"/>
  <c r="AO282" i="1"/>
  <c r="AP282" i="1"/>
  <c r="AQ282" i="1"/>
  <c r="AR282" i="1"/>
  <c r="AS282" i="1"/>
  <c r="AT282" i="1"/>
  <c r="B283" i="1"/>
  <c r="E22" i="10" s="1"/>
  <c r="C283" i="1"/>
  <c r="E23" i="10" s="1"/>
  <c r="D283" i="1"/>
  <c r="E24" i="10" s="1"/>
  <c r="E283" i="1"/>
  <c r="E25" i="10" s="1"/>
  <c r="F283" i="1"/>
  <c r="E26" i="10" s="1"/>
  <c r="G283" i="1"/>
  <c r="E27" i="10" s="1"/>
  <c r="H283" i="1"/>
  <c r="E28" i="10" s="1"/>
  <c r="I283" i="1"/>
  <c r="E29" i="10" s="1"/>
  <c r="K283" i="1"/>
  <c r="E31" i="10" s="1"/>
  <c r="L283" i="1"/>
  <c r="E32" i="10" s="1"/>
  <c r="M283" i="1"/>
  <c r="E33" i="10" s="1"/>
  <c r="N283" i="1"/>
  <c r="E34" i="10" s="1"/>
  <c r="O283" i="1"/>
  <c r="E35" i="10" s="1"/>
  <c r="P283" i="1"/>
  <c r="E36" i="10" s="1"/>
  <c r="Q283" i="1"/>
  <c r="E37" i="10" s="1"/>
  <c r="R283" i="1"/>
  <c r="E38" i="10" s="1"/>
  <c r="S283" i="1"/>
  <c r="E39" i="10" s="1"/>
  <c r="T283" i="1"/>
  <c r="E40" i="10" s="1"/>
  <c r="V283" i="1"/>
  <c r="E42" i="10" s="1"/>
  <c r="X283" i="1"/>
  <c r="E44" i="10" s="1"/>
  <c r="Y283" i="1"/>
  <c r="E45" i="10" s="1"/>
  <c r="AA283" i="1"/>
  <c r="E47" i="10" s="1"/>
  <c r="AB283" i="1"/>
  <c r="E48" i="10" s="1"/>
  <c r="AC283" i="1"/>
  <c r="E49" i="10" s="1"/>
  <c r="AD283" i="1"/>
  <c r="E50" i="10" s="1"/>
  <c r="AF283" i="1"/>
  <c r="E52" i="10" s="1"/>
  <c r="AG283" i="1"/>
  <c r="E53" i="10" s="1"/>
  <c r="AH283" i="1"/>
  <c r="E54" i="10" s="1"/>
  <c r="AI283" i="1"/>
  <c r="E55" i="10" s="1"/>
  <c r="AJ283" i="1"/>
  <c r="E56" i="10" s="1"/>
  <c r="AK283" i="1"/>
  <c r="E57" i="10" s="1"/>
  <c r="AL283" i="1"/>
  <c r="E58" i="10" s="1"/>
  <c r="AM283" i="1"/>
  <c r="E59" i="10" s="1"/>
  <c r="AN283" i="1"/>
  <c r="E60" i="10" s="1"/>
  <c r="AO283" i="1"/>
  <c r="E61" i="10" s="1"/>
  <c r="AP283" i="1"/>
  <c r="E62" i="10" s="1"/>
  <c r="AQ283" i="1"/>
  <c r="E63" i="10" s="1"/>
  <c r="AR283" i="1"/>
  <c r="E64" i="10" s="1"/>
  <c r="AS283" i="1"/>
  <c r="E65" i="10" s="1"/>
  <c r="AT283" i="1"/>
  <c r="E66" i="10" s="1"/>
  <c r="AX283" i="1"/>
  <c r="E67" i="10" s="1"/>
  <c r="B284" i="1"/>
  <c r="F22" i="10" s="1"/>
  <c r="C284" i="1"/>
  <c r="F23" i="10" s="1"/>
  <c r="D284" i="1"/>
  <c r="F24" i="10" s="1"/>
  <c r="E284" i="1"/>
  <c r="F25" i="10" s="1"/>
  <c r="F284" i="1"/>
  <c r="F26" i="10" s="1"/>
  <c r="G284" i="1"/>
  <c r="F27" i="10" s="1"/>
  <c r="H284" i="1"/>
  <c r="F28" i="10" s="1"/>
  <c r="I284" i="1"/>
  <c r="F29" i="10" s="1"/>
  <c r="K284" i="1"/>
  <c r="F31" i="10" s="1"/>
  <c r="L284" i="1"/>
  <c r="F32" i="10" s="1"/>
  <c r="M284" i="1"/>
  <c r="F33" i="10" s="1"/>
  <c r="N284" i="1"/>
  <c r="F34" i="10" s="1"/>
  <c r="O284" i="1"/>
  <c r="F35" i="10" s="1"/>
  <c r="P284" i="1"/>
  <c r="F36" i="10" s="1"/>
  <c r="Q284" i="1"/>
  <c r="F37" i="10" s="1"/>
  <c r="R284" i="1"/>
  <c r="F38" i="10" s="1"/>
  <c r="S284" i="1"/>
  <c r="F39" i="10" s="1"/>
  <c r="T284" i="1"/>
  <c r="F40" i="10" s="1"/>
  <c r="V284" i="1"/>
  <c r="X284" i="1"/>
  <c r="F44" i="10" s="1"/>
  <c r="Y284" i="1"/>
  <c r="F45" i="10" s="1"/>
  <c r="AA284" i="1"/>
  <c r="F47" i="10" s="1"/>
  <c r="AB284" i="1"/>
  <c r="F48" i="10" s="1"/>
  <c r="AC284" i="1"/>
  <c r="F49" i="10" s="1"/>
  <c r="AD284" i="1"/>
  <c r="F50" i="10" s="1"/>
  <c r="AF284" i="1"/>
  <c r="F52" i="10" s="1"/>
  <c r="AG284" i="1"/>
  <c r="F53" i="10" s="1"/>
  <c r="AH284" i="1"/>
  <c r="F54" i="10" s="1"/>
  <c r="AI284" i="1"/>
  <c r="F55" i="10" s="1"/>
  <c r="AJ284" i="1"/>
  <c r="F56" i="10" s="1"/>
  <c r="AK284" i="1"/>
  <c r="F57" i="10" s="1"/>
  <c r="AL284" i="1"/>
  <c r="F58" i="10" s="1"/>
  <c r="AM284" i="1"/>
  <c r="F59" i="10" s="1"/>
  <c r="AN284" i="1"/>
  <c r="F60" i="10" s="1"/>
  <c r="AO284" i="1"/>
  <c r="F61" i="10" s="1"/>
  <c r="AP284" i="1"/>
  <c r="F62" i="10" s="1"/>
  <c r="AQ284" i="1"/>
  <c r="F63" i="10" s="1"/>
  <c r="AR284" i="1"/>
  <c r="F64" i="10" s="1"/>
  <c r="AS284" i="1"/>
  <c r="F65" i="10" s="1"/>
  <c r="AT284" i="1"/>
  <c r="F66" i="10" s="1"/>
  <c r="AX284" i="1"/>
  <c r="F67" i="10" s="1"/>
  <c r="B285" i="1"/>
  <c r="C285" i="1"/>
  <c r="D285" i="1"/>
  <c r="E285" i="1"/>
  <c r="F285" i="1"/>
  <c r="G285" i="1"/>
  <c r="H285" i="1"/>
  <c r="I285" i="1"/>
  <c r="K285" i="1"/>
  <c r="L285" i="1"/>
  <c r="M285" i="1"/>
  <c r="N285" i="1"/>
  <c r="O285" i="1"/>
  <c r="P285" i="1"/>
  <c r="Q285" i="1"/>
  <c r="R285" i="1"/>
  <c r="S285" i="1"/>
  <c r="T285" i="1"/>
  <c r="V285" i="1"/>
  <c r="W285" i="1" s="1"/>
  <c r="X285" i="1"/>
  <c r="Y285" i="1"/>
  <c r="AA285" i="1"/>
  <c r="AB285" i="1"/>
  <c r="AC285" i="1"/>
  <c r="AD285" i="1"/>
  <c r="AF285" i="1"/>
  <c r="AG285" i="1"/>
  <c r="AH285" i="1"/>
  <c r="AI285" i="1"/>
  <c r="AJ285" i="1"/>
  <c r="AK285" i="1"/>
  <c r="AL285" i="1"/>
  <c r="AM285" i="1"/>
  <c r="AN285" i="1"/>
  <c r="AO285" i="1"/>
  <c r="AP285" i="1"/>
  <c r="AQ285" i="1"/>
  <c r="AR285" i="1"/>
  <c r="AS285" i="1"/>
  <c r="AT285" i="1"/>
  <c r="AX285" i="1"/>
  <c r="B286" i="1"/>
  <c r="C286" i="1"/>
  <c r="D286" i="1"/>
  <c r="E286" i="1"/>
  <c r="F286" i="1"/>
  <c r="G286" i="1"/>
  <c r="H286" i="1"/>
  <c r="I286" i="1"/>
  <c r="K286" i="1"/>
  <c r="L286" i="1"/>
  <c r="M286" i="1"/>
  <c r="N286" i="1"/>
  <c r="O286" i="1"/>
  <c r="P286" i="1"/>
  <c r="Q286" i="1"/>
  <c r="R286" i="1"/>
  <c r="S286" i="1"/>
  <c r="T286" i="1"/>
  <c r="V286" i="1"/>
  <c r="W286" i="1" s="1"/>
  <c r="X286" i="1"/>
  <c r="Y286" i="1"/>
  <c r="AA286" i="1"/>
  <c r="AB286" i="1"/>
  <c r="AC286" i="1"/>
  <c r="AD286" i="1"/>
  <c r="AF286" i="1"/>
  <c r="AG286" i="1"/>
  <c r="AH286" i="1"/>
  <c r="AI286" i="1"/>
  <c r="AJ286" i="1"/>
  <c r="AK286" i="1"/>
  <c r="AL286" i="1"/>
  <c r="AM286" i="1"/>
  <c r="AN286" i="1"/>
  <c r="AO286" i="1"/>
  <c r="AP286" i="1"/>
  <c r="AQ286" i="1"/>
  <c r="AR286" i="1"/>
  <c r="AS286" i="1"/>
  <c r="AT286" i="1"/>
  <c r="AX286" i="1"/>
  <c r="B287" i="1"/>
  <c r="C287" i="1"/>
  <c r="D287" i="1"/>
  <c r="E287" i="1"/>
  <c r="F287" i="1"/>
  <c r="G287" i="1"/>
  <c r="H287" i="1"/>
  <c r="I287" i="1"/>
  <c r="K287" i="1"/>
  <c r="L287" i="1"/>
  <c r="M287" i="1"/>
  <c r="N287" i="1"/>
  <c r="O287" i="1"/>
  <c r="P287" i="1"/>
  <c r="Q287" i="1"/>
  <c r="R287" i="1"/>
  <c r="S287" i="1"/>
  <c r="T287" i="1"/>
  <c r="V287" i="1"/>
  <c r="W287" i="1" s="1"/>
  <c r="X287" i="1"/>
  <c r="Y287" i="1"/>
  <c r="AA287" i="1"/>
  <c r="AB287" i="1"/>
  <c r="AC287" i="1"/>
  <c r="AD287" i="1"/>
  <c r="AF287" i="1"/>
  <c r="AG287" i="1"/>
  <c r="AH287" i="1"/>
  <c r="AI287" i="1"/>
  <c r="AJ287" i="1"/>
  <c r="AK287" i="1"/>
  <c r="AL287" i="1"/>
  <c r="AM287" i="1"/>
  <c r="AN287" i="1"/>
  <c r="AO287" i="1"/>
  <c r="AP287" i="1"/>
  <c r="AQ287" i="1"/>
  <c r="AR287" i="1"/>
  <c r="AS287" i="1"/>
  <c r="AT287" i="1"/>
  <c r="AX287" i="1"/>
  <c r="B288" i="1"/>
  <c r="C288" i="1"/>
  <c r="D288" i="1"/>
  <c r="E288" i="1"/>
  <c r="F288" i="1"/>
  <c r="G288" i="1"/>
  <c r="H288" i="1"/>
  <c r="I288" i="1"/>
  <c r="K288" i="1"/>
  <c r="L288" i="1"/>
  <c r="M288" i="1"/>
  <c r="N288" i="1"/>
  <c r="O288" i="1"/>
  <c r="P288" i="1"/>
  <c r="Q288" i="1"/>
  <c r="R288" i="1"/>
  <c r="S288" i="1"/>
  <c r="T288" i="1"/>
  <c r="V288" i="1"/>
  <c r="W288" i="1" s="1"/>
  <c r="X288" i="1"/>
  <c r="Y288" i="1"/>
  <c r="AA288" i="1"/>
  <c r="AB288" i="1"/>
  <c r="AC288" i="1"/>
  <c r="AD288" i="1"/>
  <c r="AF288" i="1"/>
  <c r="AG288" i="1"/>
  <c r="AH288" i="1"/>
  <c r="AI288" i="1"/>
  <c r="AJ288" i="1"/>
  <c r="AK288" i="1"/>
  <c r="AL288" i="1"/>
  <c r="AM288" i="1"/>
  <c r="AN288" i="1"/>
  <c r="AO288" i="1"/>
  <c r="AP288" i="1"/>
  <c r="AQ288" i="1"/>
  <c r="AR288" i="1"/>
  <c r="AS288" i="1"/>
  <c r="AT288" i="1"/>
  <c r="AX288" i="1"/>
  <c r="B289" i="1"/>
  <c r="C289" i="1"/>
  <c r="D289" i="1"/>
  <c r="E289" i="1"/>
  <c r="F289" i="1"/>
  <c r="G289" i="1"/>
  <c r="H289" i="1"/>
  <c r="I289" i="1"/>
  <c r="K289" i="1"/>
  <c r="L289" i="1"/>
  <c r="M289" i="1"/>
  <c r="N289" i="1"/>
  <c r="O289" i="1"/>
  <c r="P289" i="1"/>
  <c r="Q289" i="1"/>
  <c r="R289" i="1"/>
  <c r="S289" i="1"/>
  <c r="T289" i="1"/>
  <c r="V289" i="1"/>
  <c r="W289" i="1" s="1"/>
  <c r="X289" i="1"/>
  <c r="Y289" i="1"/>
  <c r="AA289" i="1"/>
  <c r="AB289" i="1"/>
  <c r="AC289" i="1"/>
  <c r="AD289" i="1"/>
  <c r="AF289" i="1"/>
  <c r="AG289" i="1"/>
  <c r="AH289" i="1"/>
  <c r="AI289" i="1"/>
  <c r="AJ289" i="1"/>
  <c r="AK289" i="1"/>
  <c r="AL289" i="1"/>
  <c r="AM289" i="1"/>
  <c r="AN289" i="1"/>
  <c r="AO289" i="1"/>
  <c r="AP289" i="1"/>
  <c r="AQ289" i="1"/>
  <c r="AR289" i="1"/>
  <c r="AS289" i="1"/>
  <c r="AT289" i="1"/>
  <c r="AX289" i="1"/>
  <c r="B290" i="1"/>
  <c r="C290" i="1"/>
  <c r="D290" i="1"/>
  <c r="E290" i="1"/>
  <c r="F290" i="1"/>
  <c r="G290" i="1"/>
  <c r="H290" i="1"/>
  <c r="I290" i="1"/>
  <c r="K290" i="1"/>
  <c r="L290" i="1"/>
  <c r="M290" i="1"/>
  <c r="N290" i="1"/>
  <c r="O290" i="1"/>
  <c r="P290" i="1"/>
  <c r="Q290" i="1"/>
  <c r="R290" i="1"/>
  <c r="S290" i="1"/>
  <c r="T290" i="1"/>
  <c r="V290" i="1"/>
  <c r="W290" i="1" s="1"/>
  <c r="X290" i="1"/>
  <c r="Y290" i="1"/>
  <c r="AA290" i="1"/>
  <c r="AB290" i="1"/>
  <c r="AC290" i="1"/>
  <c r="AD290" i="1"/>
  <c r="AF290" i="1"/>
  <c r="AG290" i="1"/>
  <c r="AH290" i="1"/>
  <c r="AI290" i="1"/>
  <c r="AJ290" i="1"/>
  <c r="AK290" i="1"/>
  <c r="AL290" i="1"/>
  <c r="AM290" i="1"/>
  <c r="AN290" i="1"/>
  <c r="AO290" i="1"/>
  <c r="AP290" i="1"/>
  <c r="AQ290" i="1"/>
  <c r="AR290" i="1"/>
  <c r="AS290" i="1"/>
  <c r="AT290" i="1"/>
  <c r="AX290" i="1"/>
  <c r="B291" i="1"/>
  <c r="C291" i="1"/>
  <c r="D291" i="1"/>
  <c r="E291" i="1"/>
  <c r="F291" i="1"/>
  <c r="G291" i="1"/>
  <c r="H291" i="1"/>
  <c r="I291" i="1"/>
  <c r="K291" i="1"/>
  <c r="L291" i="1"/>
  <c r="M291" i="1"/>
  <c r="N291" i="1"/>
  <c r="O291" i="1"/>
  <c r="P291" i="1"/>
  <c r="Q291" i="1"/>
  <c r="R291" i="1"/>
  <c r="S291" i="1"/>
  <c r="T291" i="1"/>
  <c r="V291" i="1"/>
  <c r="W291" i="1" s="1"/>
  <c r="X291" i="1"/>
  <c r="Y291" i="1"/>
  <c r="AA291" i="1"/>
  <c r="AB291" i="1"/>
  <c r="AC291" i="1"/>
  <c r="AD291" i="1"/>
  <c r="AF291" i="1"/>
  <c r="AG291" i="1"/>
  <c r="AH291" i="1"/>
  <c r="AI291" i="1"/>
  <c r="AJ291" i="1"/>
  <c r="AK291" i="1"/>
  <c r="AL291" i="1"/>
  <c r="AM291" i="1"/>
  <c r="AN291" i="1"/>
  <c r="AO291" i="1"/>
  <c r="AP291" i="1"/>
  <c r="AQ291" i="1"/>
  <c r="AR291" i="1"/>
  <c r="AS291" i="1"/>
  <c r="AT291" i="1"/>
  <c r="AX291" i="1"/>
  <c r="B292" i="1"/>
  <c r="C292" i="1"/>
  <c r="D292" i="1"/>
  <c r="E292" i="1"/>
  <c r="F292" i="1"/>
  <c r="G292" i="1"/>
  <c r="H292" i="1"/>
  <c r="I292" i="1"/>
  <c r="K292" i="1"/>
  <c r="L292" i="1"/>
  <c r="M292" i="1"/>
  <c r="N292" i="1"/>
  <c r="O292" i="1"/>
  <c r="P292" i="1"/>
  <c r="Q292" i="1"/>
  <c r="R292" i="1"/>
  <c r="S292" i="1"/>
  <c r="T292" i="1"/>
  <c r="V292" i="1"/>
  <c r="W292" i="1" s="1"/>
  <c r="X292" i="1"/>
  <c r="Y292" i="1"/>
  <c r="AA292" i="1"/>
  <c r="AB292" i="1"/>
  <c r="AC292" i="1"/>
  <c r="AD292" i="1"/>
  <c r="AF292" i="1"/>
  <c r="AG292" i="1"/>
  <c r="AH292" i="1"/>
  <c r="AI292" i="1"/>
  <c r="AJ292" i="1"/>
  <c r="AK292" i="1"/>
  <c r="AL292" i="1"/>
  <c r="AM292" i="1"/>
  <c r="AN292" i="1"/>
  <c r="AO292" i="1"/>
  <c r="AP292" i="1"/>
  <c r="AQ292" i="1"/>
  <c r="AR292" i="1"/>
  <c r="AS292" i="1"/>
  <c r="AT292" i="1"/>
  <c r="AX292" i="1"/>
  <c r="B293" i="1"/>
  <c r="C293" i="1"/>
  <c r="D293" i="1"/>
  <c r="E293" i="1"/>
  <c r="F293" i="1"/>
  <c r="G293" i="1"/>
  <c r="H293" i="1"/>
  <c r="I293" i="1"/>
  <c r="K293" i="1"/>
  <c r="L293" i="1"/>
  <c r="M293" i="1"/>
  <c r="N293" i="1"/>
  <c r="O293" i="1"/>
  <c r="P293" i="1"/>
  <c r="Q293" i="1"/>
  <c r="R293" i="1"/>
  <c r="S293" i="1"/>
  <c r="T293" i="1"/>
  <c r="V293" i="1"/>
  <c r="W293" i="1" s="1"/>
  <c r="X293" i="1"/>
  <c r="Y293" i="1"/>
  <c r="AA293" i="1"/>
  <c r="AB293" i="1"/>
  <c r="AC293" i="1"/>
  <c r="AD293" i="1"/>
  <c r="AF293" i="1"/>
  <c r="AG293" i="1"/>
  <c r="AH293" i="1"/>
  <c r="AI293" i="1"/>
  <c r="AJ293" i="1"/>
  <c r="AK293" i="1"/>
  <c r="AL293" i="1"/>
  <c r="AM293" i="1"/>
  <c r="AN293" i="1"/>
  <c r="AO293" i="1"/>
  <c r="AP293" i="1"/>
  <c r="AQ293" i="1"/>
  <c r="AR293" i="1"/>
  <c r="AS293" i="1"/>
  <c r="AT293" i="1"/>
  <c r="AX293" i="1"/>
  <c r="B294" i="1"/>
  <c r="C294" i="1"/>
  <c r="D294" i="1"/>
  <c r="E294" i="1"/>
  <c r="F294" i="1"/>
  <c r="G294" i="1"/>
  <c r="H294" i="1"/>
  <c r="I294" i="1"/>
  <c r="K294" i="1"/>
  <c r="L294" i="1"/>
  <c r="M294" i="1"/>
  <c r="N294" i="1"/>
  <c r="O294" i="1"/>
  <c r="P294" i="1"/>
  <c r="Q294" i="1"/>
  <c r="R294" i="1"/>
  <c r="S294" i="1"/>
  <c r="T294" i="1"/>
  <c r="V294" i="1"/>
  <c r="W294" i="1" s="1"/>
  <c r="X294" i="1"/>
  <c r="Y294" i="1"/>
  <c r="AA294" i="1"/>
  <c r="AB294" i="1"/>
  <c r="AC294" i="1"/>
  <c r="AD294" i="1"/>
  <c r="AF294" i="1"/>
  <c r="AG294" i="1"/>
  <c r="AH294" i="1"/>
  <c r="AI294" i="1"/>
  <c r="AJ294" i="1"/>
  <c r="AK294" i="1"/>
  <c r="AL294" i="1"/>
  <c r="AM294" i="1"/>
  <c r="AN294" i="1"/>
  <c r="AO294" i="1"/>
  <c r="AP294" i="1"/>
  <c r="AQ294" i="1"/>
  <c r="AR294" i="1"/>
  <c r="AS294" i="1"/>
  <c r="AT294" i="1"/>
  <c r="AX294" i="1"/>
  <c r="B295" i="1"/>
  <c r="C295" i="1"/>
  <c r="D295" i="1"/>
  <c r="E295" i="1"/>
  <c r="F295" i="1"/>
  <c r="G295" i="1"/>
  <c r="H295" i="1"/>
  <c r="I295" i="1"/>
  <c r="K295" i="1"/>
  <c r="L295" i="1"/>
  <c r="M295" i="1"/>
  <c r="N295" i="1"/>
  <c r="O295" i="1"/>
  <c r="P295" i="1"/>
  <c r="Q295" i="1"/>
  <c r="R295" i="1"/>
  <c r="S295" i="1"/>
  <c r="T295" i="1"/>
  <c r="V295" i="1"/>
  <c r="W295" i="1" s="1"/>
  <c r="X295" i="1"/>
  <c r="Y295" i="1"/>
  <c r="AA295" i="1"/>
  <c r="AB295" i="1"/>
  <c r="AC295" i="1"/>
  <c r="AD295" i="1"/>
  <c r="AF295" i="1"/>
  <c r="AG295" i="1"/>
  <c r="AH295" i="1"/>
  <c r="AI295" i="1"/>
  <c r="AJ295" i="1"/>
  <c r="AK295" i="1"/>
  <c r="AL295" i="1"/>
  <c r="AM295" i="1"/>
  <c r="AN295" i="1"/>
  <c r="AO295" i="1"/>
  <c r="AP295" i="1"/>
  <c r="AQ295" i="1"/>
  <c r="AR295" i="1"/>
  <c r="AS295" i="1"/>
  <c r="AT295" i="1"/>
  <c r="AX295" i="1"/>
  <c r="B296" i="1"/>
  <c r="C296" i="1"/>
  <c r="D296" i="1"/>
  <c r="E296" i="1"/>
  <c r="F296" i="1"/>
  <c r="G296" i="1"/>
  <c r="H296" i="1"/>
  <c r="I296" i="1"/>
  <c r="K296" i="1"/>
  <c r="L296" i="1"/>
  <c r="M296" i="1"/>
  <c r="N296" i="1"/>
  <c r="O296" i="1"/>
  <c r="P296" i="1"/>
  <c r="Q296" i="1"/>
  <c r="R296" i="1"/>
  <c r="S296" i="1"/>
  <c r="T296" i="1"/>
  <c r="V296" i="1"/>
  <c r="W296" i="1" s="1"/>
  <c r="X296" i="1"/>
  <c r="Y296" i="1"/>
  <c r="AA296" i="1"/>
  <c r="AB296" i="1"/>
  <c r="AC296" i="1"/>
  <c r="AD296" i="1"/>
  <c r="AF296" i="1"/>
  <c r="AG296" i="1"/>
  <c r="AH296" i="1"/>
  <c r="AI296" i="1"/>
  <c r="AJ296" i="1"/>
  <c r="AK296" i="1"/>
  <c r="AL296" i="1"/>
  <c r="AM296" i="1"/>
  <c r="AN296" i="1"/>
  <c r="AO296" i="1"/>
  <c r="AP296" i="1"/>
  <c r="AQ296" i="1"/>
  <c r="AR296" i="1"/>
  <c r="AS296" i="1"/>
  <c r="AT296" i="1"/>
  <c r="AX296" i="1"/>
  <c r="W284" i="1" l="1"/>
  <c r="F41" i="10" s="1"/>
  <c r="F42" i="10"/>
  <c r="W283" i="1"/>
  <c r="E41" i="10" s="1"/>
  <c r="AX282" i="1"/>
  <c r="W282" i="1"/>
  <c r="AX281" i="1"/>
  <c r="W281" i="1"/>
  <c r="W280" i="1"/>
  <c r="AX280" i="1"/>
  <c r="W279" i="1"/>
  <c r="AX279" i="1"/>
  <c r="W278" i="1"/>
  <c r="AX278" i="1"/>
  <c r="AX276" i="1"/>
  <c r="W277" i="1"/>
  <c r="AX277" i="1"/>
  <c r="AX275" i="1"/>
  <c r="W275" i="1"/>
  <c r="W274" i="1"/>
  <c r="AX274" i="1"/>
  <c r="Z286" i="1"/>
  <c r="Z302" i="1"/>
  <c r="Z279" i="1"/>
  <c r="Z280" i="1"/>
  <c r="Z288" i="1"/>
  <c r="Z275" i="1"/>
  <c r="Z299" i="1"/>
  <c r="Z285" i="1"/>
  <c r="Z281" i="1"/>
  <c r="Z303" i="1"/>
  <c r="Z289" i="1"/>
  <c r="Z276" i="1"/>
  <c r="Z304" i="1"/>
  <c r="Z292" i="1"/>
  <c r="Z287" i="1"/>
  <c r="Z291" i="1"/>
  <c r="Z290" i="1"/>
  <c r="Z295" i="1"/>
  <c r="Z283" i="1"/>
  <c r="E43" i="10" s="1"/>
  <c r="Z277" i="1"/>
  <c r="W273" i="1"/>
  <c r="Z305" i="1"/>
  <c r="Z298" i="1"/>
  <c r="Z307" i="1"/>
  <c r="J297" i="1"/>
  <c r="Z274" i="1"/>
  <c r="U277" i="1"/>
  <c r="J288" i="1"/>
  <c r="Z278" i="1"/>
  <c r="Z306" i="1"/>
  <c r="Z301" i="1"/>
  <c r="Z273" i="1"/>
  <c r="J296" i="1"/>
  <c r="U289" i="1"/>
  <c r="Z300" i="1"/>
  <c r="J292" i="1"/>
  <c r="J277" i="1"/>
  <c r="AX273" i="1"/>
  <c r="Z308" i="1"/>
  <c r="Z294" i="1"/>
  <c r="Z284" i="1"/>
  <c r="F43" i="10" s="1"/>
  <c r="U308" i="1"/>
  <c r="U303" i="1"/>
  <c r="J302" i="1"/>
  <c r="U285" i="1"/>
  <c r="J280" i="1"/>
  <c r="U275" i="1"/>
  <c r="J304" i="1"/>
  <c r="U284" i="1"/>
  <c r="F30" i="10" s="1"/>
  <c r="U295" i="1"/>
  <c r="J289" i="1"/>
  <c r="U282" i="1"/>
  <c r="J281" i="1"/>
  <c r="U301" i="1"/>
  <c r="J301" i="1"/>
  <c r="J300" i="1"/>
  <c r="Z296" i="1"/>
  <c r="U296" i="1"/>
  <c r="U293" i="1"/>
  <c r="J293" i="1"/>
  <c r="J291" i="1"/>
  <c r="J287" i="1"/>
  <c r="U297" i="1"/>
  <c r="J294" i="1"/>
  <c r="Z293" i="1"/>
  <c r="U292" i="1"/>
  <c r="U291" i="1"/>
  <c r="U287" i="1"/>
  <c r="J286" i="1"/>
  <c r="Z282" i="1"/>
  <c r="U281" i="1"/>
  <c r="J279" i="1"/>
  <c r="U276" i="1"/>
  <c r="J276" i="1"/>
  <c r="J274" i="1"/>
  <c r="J273" i="1"/>
  <c r="J307" i="1"/>
  <c r="U304" i="1"/>
  <c r="U302" i="1"/>
  <c r="U300" i="1"/>
  <c r="J299" i="1"/>
  <c r="J298" i="1"/>
  <c r="U294" i="1"/>
  <c r="J290" i="1"/>
  <c r="U286" i="1"/>
  <c r="J283" i="1"/>
  <c r="E21" i="10" s="1"/>
  <c r="U280" i="1"/>
  <c r="U279" i="1"/>
  <c r="J278" i="1"/>
  <c r="U274" i="1"/>
  <c r="U273" i="1"/>
  <c r="U307" i="1"/>
  <c r="U306" i="1"/>
  <c r="J305" i="1"/>
  <c r="U299" i="1"/>
  <c r="U298" i="1"/>
  <c r="J295" i="1"/>
  <c r="U290" i="1"/>
  <c r="U288" i="1"/>
  <c r="J285" i="1"/>
  <c r="J284" i="1"/>
  <c r="F21" i="10" s="1"/>
  <c r="U283" i="1"/>
  <c r="E30" i="10" s="1"/>
  <c r="J282" i="1"/>
  <c r="U278" i="1"/>
  <c r="J275" i="1"/>
  <c r="J308" i="1"/>
  <c r="J306" i="1"/>
  <c r="U305" i="1"/>
  <c r="J303" i="1"/>
  <c r="Z297" i="1"/>
  <c r="B273" i="2" l="1"/>
  <c r="C273" i="2"/>
  <c r="D273" i="2"/>
  <c r="E273" i="2"/>
  <c r="F273" i="2"/>
  <c r="G273" i="2"/>
  <c r="H273" i="2"/>
  <c r="I273" i="2"/>
  <c r="K273" i="2"/>
  <c r="L273" i="2"/>
  <c r="M273" i="2"/>
  <c r="N273" i="2"/>
  <c r="O273" i="2"/>
  <c r="P273" i="2"/>
  <c r="Q273" i="2"/>
  <c r="R273" i="2"/>
  <c r="S273" i="2"/>
  <c r="T273" i="2"/>
  <c r="V273" i="2"/>
  <c r="X273" i="2"/>
  <c r="Y273" i="2"/>
  <c r="AA273" i="2"/>
  <c r="AB273" i="2"/>
  <c r="AC273" i="2"/>
  <c r="AD273" i="2"/>
  <c r="AF273" i="2"/>
  <c r="AG273" i="2"/>
  <c r="AH273" i="2"/>
  <c r="AI273" i="2"/>
  <c r="AJ273" i="2"/>
  <c r="AK273" i="2"/>
  <c r="AL273" i="2"/>
  <c r="AM273" i="2"/>
  <c r="AN273" i="2"/>
  <c r="AO273" i="2"/>
  <c r="AP273" i="2"/>
  <c r="AQ273" i="2"/>
  <c r="AR273" i="2"/>
  <c r="AS273" i="2"/>
  <c r="AT273" i="2"/>
  <c r="AV273" i="2"/>
  <c r="B274" i="2"/>
  <c r="C274" i="2"/>
  <c r="D274" i="2"/>
  <c r="E274" i="2"/>
  <c r="F274" i="2"/>
  <c r="G274" i="2"/>
  <c r="H274" i="2"/>
  <c r="I274" i="2"/>
  <c r="K274" i="2"/>
  <c r="L274" i="2"/>
  <c r="M274" i="2"/>
  <c r="N274" i="2"/>
  <c r="O274" i="2"/>
  <c r="P274" i="2"/>
  <c r="Q274" i="2"/>
  <c r="R274" i="2"/>
  <c r="S274" i="2"/>
  <c r="T274" i="2"/>
  <c r="V274" i="2"/>
  <c r="X274" i="2"/>
  <c r="Y274" i="2"/>
  <c r="AA274" i="2"/>
  <c r="AB274" i="2"/>
  <c r="AC274" i="2"/>
  <c r="AD274" i="2"/>
  <c r="AF274" i="2"/>
  <c r="AG274" i="2"/>
  <c r="AH274" i="2"/>
  <c r="AI274" i="2"/>
  <c r="AJ274" i="2"/>
  <c r="AK274" i="2"/>
  <c r="AL274" i="2"/>
  <c r="AM274" i="2"/>
  <c r="AN274" i="2"/>
  <c r="AO274" i="2"/>
  <c r="AP274" i="2"/>
  <c r="AQ274" i="2"/>
  <c r="AR274" i="2"/>
  <c r="AS274" i="2"/>
  <c r="AT274" i="2"/>
  <c r="AV274" i="2"/>
  <c r="B275" i="2"/>
  <c r="C275" i="2"/>
  <c r="D275" i="2"/>
  <c r="E275" i="2"/>
  <c r="F275" i="2"/>
  <c r="G275" i="2"/>
  <c r="H275" i="2"/>
  <c r="I275" i="2"/>
  <c r="K275" i="2"/>
  <c r="L275" i="2"/>
  <c r="M275" i="2"/>
  <c r="N275" i="2"/>
  <c r="O275" i="2"/>
  <c r="P275" i="2"/>
  <c r="Q275" i="2"/>
  <c r="R275" i="2"/>
  <c r="S275" i="2"/>
  <c r="T275" i="2"/>
  <c r="V275" i="2"/>
  <c r="X275" i="2"/>
  <c r="Y275" i="2"/>
  <c r="AA275" i="2"/>
  <c r="AB275" i="2"/>
  <c r="AC275" i="2"/>
  <c r="AD275" i="2"/>
  <c r="AF275" i="2"/>
  <c r="AG275" i="2"/>
  <c r="AH275" i="2"/>
  <c r="AI275" i="2"/>
  <c r="AJ275" i="2"/>
  <c r="AK275" i="2"/>
  <c r="AL275" i="2"/>
  <c r="AM275" i="2"/>
  <c r="AN275" i="2"/>
  <c r="AO275" i="2"/>
  <c r="AP275" i="2"/>
  <c r="AQ275" i="2"/>
  <c r="AR275" i="2"/>
  <c r="AS275" i="2"/>
  <c r="AT275" i="2"/>
  <c r="AV275" i="2"/>
  <c r="B276" i="2"/>
  <c r="C276" i="2"/>
  <c r="D276" i="2"/>
  <c r="E276" i="2"/>
  <c r="F276" i="2"/>
  <c r="G276" i="2"/>
  <c r="H276" i="2"/>
  <c r="I276" i="2"/>
  <c r="K276" i="2"/>
  <c r="L276" i="2"/>
  <c r="M276" i="2"/>
  <c r="N276" i="2"/>
  <c r="O276" i="2"/>
  <c r="P276" i="2"/>
  <c r="Q276" i="2"/>
  <c r="R276" i="2"/>
  <c r="S276" i="2"/>
  <c r="T276" i="2"/>
  <c r="X276" i="2"/>
  <c r="Y276" i="2"/>
  <c r="AA276" i="2"/>
  <c r="AB276" i="2"/>
  <c r="AC276" i="2"/>
  <c r="AD276" i="2"/>
  <c r="AF276" i="2"/>
  <c r="AG276" i="2"/>
  <c r="AH276" i="2"/>
  <c r="AI276" i="2"/>
  <c r="AJ276" i="2"/>
  <c r="AK276" i="2"/>
  <c r="AL276" i="2"/>
  <c r="AM276" i="2"/>
  <c r="AN276" i="2"/>
  <c r="AO276" i="2"/>
  <c r="AP276" i="2"/>
  <c r="AQ276" i="2"/>
  <c r="AR276" i="2"/>
  <c r="AS276" i="2"/>
  <c r="AT276" i="2"/>
  <c r="AV276" i="2"/>
  <c r="B277" i="2"/>
  <c r="C277" i="2"/>
  <c r="D277" i="2"/>
  <c r="E277" i="2"/>
  <c r="F277" i="2"/>
  <c r="G277" i="2"/>
  <c r="H277" i="2"/>
  <c r="I277" i="2"/>
  <c r="K277" i="2"/>
  <c r="L277" i="2"/>
  <c r="M277" i="2"/>
  <c r="N277" i="2"/>
  <c r="O277" i="2"/>
  <c r="P277" i="2"/>
  <c r="Q277" i="2"/>
  <c r="R277" i="2"/>
  <c r="S277" i="2"/>
  <c r="T277" i="2"/>
  <c r="V277" i="2"/>
  <c r="X277" i="2"/>
  <c r="Y277" i="2"/>
  <c r="AA277" i="2"/>
  <c r="AB277" i="2"/>
  <c r="AC277" i="2"/>
  <c r="AD277" i="2"/>
  <c r="AF277" i="2"/>
  <c r="AG277" i="2"/>
  <c r="AH277" i="2"/>
  <c r="AI277" i="2"/>
  <c r="AJ277" i="2"/>
  <c r="AK277" i="2"/>
  <c r="AL277" i="2"/>
  <c r="AM277" i="2"/>
  <c r="AN277" i="2"/>
  <c r="AO277" i="2"/>
  <c r="AP277" i="2"/>
  <c r="AQ277" i="2"/>
  <c r="AR277" i="2"/>
  <c r="AS277" i="2"/>
  <c r="AT277" i="2"/>
  <c r="AV277" i="2"/>
  <c r="B278" i="2"/>
  <c r="C278" i="2"/>
  <c r="D278" i="2"/>
  <c r="E278" i="2"/>
  <c r="F278" i="2"/>
  <c r="G278" i="2"/>
  <c r="H278" i="2"/>
  <c r="I278" i="2"/>
  <c r="K278" i="2"/>
  <c r="L278" i="2"/>
  <c r="M278" i="2"/>
  <c r="N278" i="2"/>
  <c r="O278" i="2"/>
  <c r="P278" i="2"/>
  <c r="Q278" i="2"/>
  <c r="R278" i="2"/>
  <c r="S278" i="2"/>
  <c r="T278" i="2"/>
  <c r="V278" i="2"/>
  <c r="X278" i="2"/>
  <c r="Y278" i="2"/>
  <c r="AA278" i="2"/>
  <c r="AB278" i="2"/>
  <c r="AC278" i="2"/>
  <c r="AD278" i="2"/>
  <c r="AF278" i="2"/>
  <c r="AG278" i="2"/>
  <c r="AH278" i="2"/>
  <c r="AI278" i="2"/>
  <c r="AJ278" i="2"/>
  <c r="AK278" i="2"/>
  <c r="AL278" i="2"/>
  <c r="AM278" i="2"/>
  <c r="AN278" i="2"/>
  <c r="AO278" i="2"/>
  <c r="AP278" i="2"/>
  <c r="AQ278" i="2"/>
  <c r="AR278" i="2"/>
  <c r="AS278" i="2"/>
  <c r="AT278" i="2"/>
  <c r="AV278" i="2"/>
  <c r="B279" i="2"/>
  <c r="C279" i="2"/>
  <c r="D279" i="2"/>
  <c r="E279" i="2"/>
  <c r="F279" i="2"/>
  <c r="G279" i="2"/>
  <c r="H279" i="2"/>
  <c r="I279" i="2"/>
  <c r="K279" i="2"/>
  <c r="L279" i="2"/>
  <c r="M279" i="2"/>
  <c r="N279" i="2"/>
  <c r="O279" i="2"/>
  <c r="P279" i="2"/>
  <c r="Q279" i="2"/>
  <c r="R279" i="2"/>
  <c r="S279" i="2"/>
  <c r="T279" i="2"/>
  <c r="V279" i="2"/>
  <c r="X279" i="2"/>
  <c r="Y279" i="2"/>
  <c r="AA279" i="2"/>
  <c r="AB279" i="2"/>
  <c r="AC279" i="2"/>
  <c r="AD279" i="2"/>
  <c r="AF279" i="2"/>
  <c r="AG279" i="2"/>
  <c r="AH279" i="2"/>
  <c r="AI279" i="2"/>
  <c r="AJ279" i="2"/>
  <c r="AK279" i="2"/>
  <c r="AL279" i="2"/>
  <c r="AM279" i="2"/>
  <c r="AN279" i="2"/>
  <c r="AO279" i="2"/>
  <c r="AP279" i="2"/>
  <c r="AQ279" i="2"/>
  <c r="AR279" i="2"/>
  <c r="AS279" i="2"/>
  <c r="AT279" i="2"/>
  <c r="AV279" i="2"/>
  <c r="B280" i="2"/>
  <c r="C280" i="2"/>
  <c r="D280" i="2"/>
  <c r="E280" i="2"/>
  <c r="F280" i="2"/>
  <c r="G280" i="2"/>
  <c r="H280" i="2"/>
  <c r="I280" i="2"/>
  <c r="K280" i="2"/>
  <c r="L280" i="2"/>
  <c r="M280" i="2"/>
  <c r="N280" i="2"/>
  <c r="O280" i="2"/>
  <c r="P280" i="2"/>
  <c r="Q280" i="2"/>
  <c r="R280" i="2"/>
  <c r="S280" i="2"/>
  <c r="T280" i="2"/>
  <c r="V280" i="2"/>
  <c r="X280" i="2"/>
  <c r="Y280" i="2"/>
  <c r="AA280" i="2"/>
  <c r="AB280" i="2"/>
  <c r="AC280" i="2"/>
  <c r="AD280" i="2"/>
  <c r="AF280" i="2"/>
  <c r="AG280" i="2"/>
  <c r="AH280" i="2"/>
  <c r="AI280" i="2"/>
  <c r="AJ280" i="2"/>
  <c r="AK280" i="2"/>
  <c r="AL280" i="2"/>
  <c r="AM280" i="2"/>
  <c r="AN280" i="2"/>
  <c r="AO280" i="2"/>
  <c r="AP280" i="2"/>
  <c r="AQ280" i="2"/>
  <c r="AR280" i="2"/>
  <c r="AS280" i="2"/>
  <c r="AT280" i="2"/>
  <c r="AV280" i="2"/>
  <c r="B281" i="2"/>
  <c r="C281" i="2"/>
  <c r="D281" i="2"/>
  <c r="E281" i="2"/>
  <c r="F281" i="2"/>
  <c r="G281" i="2"/>
  <c r="H281" i="2"/>
  <c r="I281" i="2"/>
  <c r="K281" i="2"/>
  <c r="L281" i="2"/>
  <c r="M281" i="2"/>
  <c r="N281" i="2"/>
  <c r="O281" i="2"/>
  <c r="P281" i="2"/>
  <c r="Q281" i="2"/>
  <c r="R281" i="2"/>
  <c r="S281" i="2"/>
  <c r="T281" i="2"/>
  <c r="V281" i="2"/>
  <c r="X281" i="2"/>
  <c r="Y281" i="2"/>
  <c r="AA281" i="2"/>
  <c r="AB281" i="2"/>
  <c r="AC281" i="2"/>
  <c r="AD281" i="2"/>
  <c r="AF281" i="2"/>
  <c r="AG281" i="2"/>
  <c r="AH281" i="2"/>
  <c r="AI281" i="2"/>
  <c r="AJ281" i="2"/>
  <c r="AK281" i="2"/>
  <c r="AL281" i="2"/>
  <c r="AM281" i="2"/>
  <c r="AN281" i="2"/>
  <c r="AO281" i="2"/>
  <c r="AP281" i="2"/>
  <c r="AQ281" i="2"/>
  <c r="AR281" i="2"/>
  <c r="AS281" i="2"/>
  <c r="AT281" i="2"/>
  <c r="AV281" i="2"/>
  <c r="B282" i="2"/>
  <c r="C282" i="2"/>
  <c r="D282" i="2"/>
  <c r="E282" i="2"/>
  <c r="F282" i="2"/>
  <c r="G282" i="2"/>
  <c r="H282" i="2"/>
  <c r="I282" i="2"/>
  <c r="K282" i="2"/>
  <c r="L282" i="2"/>
  <c r="M282" i="2"/>
  <c r="N282" i="2"/>
  <c r="O282" i="2"/>
  <c r="P282" i="2"/>
  <c r="Q282" i="2"/>
  <c r="R282" i="2"/>
  <c r="S282" i="2"/>
  <c r="T282" i="2"/>
  <c r="V282" i="2"/>
  <c r="X282" i="2"/>
  <c r="Y282" i="2"/>
  <c r="AA282" i="2"/>
  <c r="AB282" i="2"/>
  <c r="AC282" i="2"/>
  <c r="AD282" i="2"/>
  <c r="AF282" i="2"/>
  <c r="AG282" i="2"/>
  <c r="AH282" i="2"/>
  <c r="AI282" i="2"/>
  <c r="AJ282" i="2"/>
  <c r="AK282" i="2"/>
  <c r="AL282" i="2"/>
  <c r="AM282" i="2"/>
  <c r="AN282" i="2"/>
  <c r="AO282" i="2"/>
  <c r="AP282" i="2"/>
  <c r="AQ282" i="2"/>
  <c r="AR282" i="2"/>
  <c r="AS282" i="2"/>
  <c r="AT282" i="2"/>
  <c r="AV282" i="2"/>
  <c r="B283" i="2"/>
  <c r="K22" i="10" s="1"/>
  <c r="C283" i="2"/>
  <c r="K23" i="10" s="1"/>
  <c r="D283" i="2"/>
  <c r="K24" i="10" s="1"/>
  <c r="E283" i="2"/>
  <c r="K25" i="10" s="1"/>
  <c r="F283" i="2"/>
  <c r="K26" i="10" s="1"/>
  <c r="G283" i="2"/>
  <c r="K27" i="10" s="1"/>
  <c r="H283" i="2"/>
  <c r="K28" i="10" s="1"/>
  <c r="I283" i="2"/>
  <c r="K29" i="10" s="1"/>
  <c r="K283" i="2"/>
  <c r="K31" i="10" s="1"/>
  <c r="L283" i="2"/>
  <c r="K32" i="10" s="1"/>
  <c r="M283" i="2"/>
  <c r="K33" i="10" s="1"/>
  <c r="N283" i="2"/>
  <c r="K34" i="10" s="1"/>
  <c r="O283" i="2"/>
  <c r="K35" i="10" s="1"/>
  <c r="P283" i="2"/>
  <c r="K36" i="10" s="1"/>
  <c r="Q283" i="2"/>
  <c r="K37" i="10" s="1"/>
  <c r="R283" i="2"/>
  <c r="K38" i="10" s="1"/>
  <c r="S283" i="2"/>
  <c r="K39" i="10" s="1"/>
  <c r="T283" i="2"/>
  <c r="K40" i="10" s="1"/>
  <c r="V283" i="2"/>
  <c r="K42" i="10" s="1"/>
  <c r="X283" i="2"/>
  <c r="K44" i="10" s="1"/>
  <c r="Y283" i="2"/>
  <c r="K45" i="10" s="1"/>
  <c r="AA283" i="2"/>
  <c r="K47" i="10" s="1"/>
  <c r="AB283" i="2"/>
  <c r="K48" i="10" s="1"/>
  <c r="AC283" i="2"/>
  <c r="K49" i="10" s="1"/>
  <c r="AD283" i="2"/>
  <c r="K50" i="10" s="1"/>
  <c r="AF283" i="2"/>
  <c r="K52" i="10" s="1"/>
  <c r="AG283" i="2"/>
  <c r="K53" i="10" s="1"/>
  <c r="AH283" i="2"/>
  <c r="K54" i="10" s="1"/>
  <c r="AI283" i="2"/>
  <c r="K55" i="10" s="1"/>
  <c r="AJ283" i="2"/>
  <c r="K56" i="10" s="1"/>
  <c r="AK283" i="2"/>
  <c r="K57" i="10" s="1"/>
  <c r="AL283" i="2"/>
  <c r="K58" i="10" s="1"/>
  <c r="AM283" i="2"/>
  <c r="K59" i="10" s="1"/>
  <c r="AN283" i="2"/>
  <c r="K60" i="10" s="1"/>
  <c r="AO283" i="2"/>
  <c r="K61" i="10" s="1"/>
  <c r="AP283" i="2"/>
  <c r="K62" i="10" s="1"/>
  <c r="AQ283" i="2"/>
  <c r="K63" i="10" s="1"/>
  <c r="AR283" i="2"/>
  <c r="K64" i="10" s="1"/>
  <c r="AS283" i="2"/>
  <c r="K65" i="10" s="1"/>
  <c r="AT283" i="2"/>
  <c r="K66" i="10" s="1"/>
  <c r="B284" i="2"/>
  <c r="L22" i="10" s="1"/>
  <c r="C284" i="2"/>
  <c r="L23" i="10" s="1"/>
  <c r="D284" i="2"/>
  <c r="L24" i="10" s="1"/>
  <c r="E284" i="2"/>
  <c r="L25" i="10" s="1"/>
  <c r="F284" i="2"/>
  <c r="L26" i="10" s="1"/>
  <c r="G284" i="2"/>
  <c r="L27" i="10" s="1"/>
  <c r="H284" i="2"/>
  <c r="L28" i="10" s="1"/>
  <c r="I284" i="2"/>
  <c r="L29" i="10" s="1"/>
  <c r="K284" i="2"/>
  <c r="L31" i="10" s="1"/>
  <c r="L284" i="2"/>
  <c r="L32" i="10" s="1"/>
  <c r="M284" i="2"/>
  <c r="L33" i="10" s="1"/>
  <c r="N284" i="2"/>
  <c r="L34" i="10" s="1"/>
  <c r="O284" i="2"/>
  <c r="L35" i="10" s="1"/>
  <c r="P284" i="2"/>
  <c r="L36" i="10" s="1"/>
  <c r="Q284" i="2"/>
  <c r="L37" i="10" s="1"/>
  <c r="R284" i="2"/>
  <c r="L38" i="10" s="1"/>
  <c r="S284" i="2"/>
  <c r="L39" i="10" s="1"/>
  <c r="T284" i="2"/>
  <c r="L40" i="10" s="1"/>
  <c r="V284" i="2"/>
  <c r="L42" i="10" s="1"/>
  <c r="X284" i="2"/>
  <c r="L44" i="10" s="1"/>
  <c r="Y284" i="2"/>
  <c r="L45" i="10" s="1"/>
  <c r="AA284" i="2"/>
  <c r="L47" i="10" s="1"/>
  <c r="AB284" i="2"/>
  <c r="L48" i="10" s="1"/>
  <c r="AC284" i="2"/>
  <c r="L49" i="10" s="1"/>
  <c r="AD284" i="2"/>
  <c r="L50" i="10" s="1"/>
  <c r="AF284" i="2"/>
  <c r="L52" i="10" s="1"/>
  <c r="AG284" i="2"/>
  <c r="L53" i="10" s="1"/>
  <c r="AH284" i="2"/>
  <c r="L54" i="10" s="1"/>
  <c r="AI284" i="2"/>
  <c r="L55" i="10" s="1"/>
  <c r="AJ284" i="2"/>
  <c r="L56" i="10" s="1"/>
  <c r="AK284" i="2"/>
  <c r="L57" i="10" s="1"/>
  <c r="AL284" i="2"/>
  <c r="L58" i="10" s="1"/>
  <c r="AM284" i="2"/>
  <c r="L59" i="10" s="1"/>
  <c r="AN284" i="2"/>
  <c r="L60" i="10" s="1"/>
  <c r="AO284" i="2"/>
  <c r="L61" i="10" s="1"/>
  <c r="AP284" i="2"/>
  <c r="L62" i="10" s="1"/>
  <c r="AQ284" i="2"/>
  <c r="L63" i="10" s="1"/>
  <c r="AR284" i="2"/>
  <c r="L64" i="10" s="1"/>
  <c r="AS284" i="2"/>
  <c r="L65" i="10" s="1"/>
  <c r="AT284" i="2"/>
  <c r="L66" i="10" s="1"/>
  <c r="B285" i="2"/>
  <c r="C285" i="2"/>
  <c r="D285" i="2"/>
  <c r="E285" i="2"/>
  <c r="F285" i="2"/>
  <c r="G285" i="2"/>
  <c r="H285" i="2"/>
  <c r="I285" i="2"/>
  <c r="K285" i="2"/>
  <c r="L285" i="2"/>
  <c r="M285" i="2"/>
  <c r="N285" i="2"/>
  <c r="O285" i="2"/>
  <c r="P285" i="2"/>
  <c r="Q285" i="2"/>
  <c r="R285" i="2"/>
  <c r="S285" i="2"/>
  <c r="T285" i="2"/>
  <c r="V285" i="2"/>
  <c r="X285" i="2"/>
  <c r="Y285" i="2"/>
  <c r="AA285" i="2"/>
  <c r="AB285" i="2"/>
  <c r="AC285" i="2"/>
  <c r="AD285" i="2"/>
  <c r="AF285" i="2"/>
  <c r="AG285" i="2"/>
  <c r="AH285" i="2"/>
  <c r="AI285" i="2"/>
  <c r="AJ285" i="2"/>
  <c r="AK285" i="2"/>
  <c r="AL285" i="2"/>
  <c r="AM285" i="2"/>
  <c r="AN285" i="2"/>
  <c r="AO285" i="2"/>
  <c r="AP285" i="2"/>
  <c r="AQ285" i="2"/>
  <c r="AR285" i="2"/>
  <c r="AS285" i="2"/>
  <c r="AT285" i="2"/>
  <c r="B286" i="2"/>
  <c r="C286" i="2"/>
  <c r="D286" i="2"/>
  <c r="E286" i="2"/>
  <c r="F286" i="2"/>
  <c r="G286" i="2"/>
  <c r="H286" i="2"/>
  <c r="I286" i="2"/>
  <c r="K286" i="2"/>
  <c r="L286" i="2"/>
  <c r="M286" i="2"/>
  <c r="N286" i="2"/>
  <c r="O286" i="2"/>
  <c r="P286" i="2"/>
  <c r="Q286" i="2"/>
  <c r="R286" i="2"/>
  <c r="S286" i="2"/>
  <c r="T286" i="2"/>
  <c r="V286" i="2"/>
  <c r="X286" i="2"/>
  <c r="Y286" i="2"/>
  <c r="AA286" i="2"/>
  <c r="AB286" i="2"/>
  <c r="AC286" i="2"/>
  <c r="AD286" i="2"/>
  <c r="AF286" i="2"/>
  <c r="AG286" i="2"/>
  <c r="AH286" i="2"/>
  <c r="AI286" i="2"/>
  <c r="AJ286" i="2"/>
  <c r="AK286" i="2"/>
  <c r="AL286" i="2"/>
  <c r="AM286" i="2"/>
  <c r="AN286" i="2"/>
  <c r="AO286" i="2"/>
  <c r="AP286" i="2"/>
  <c r="AQ286" i="2"/>
  <c r="AR286" i="2"/>
  <c r="AS286" i="2"/>
  <c r="AT286" i="2"/>
  <c r="B287" i="2"/>
  <c r="C287" i="2"/>
  <c r="D287" i="2"/>
  <c r="E287" i="2"/>
  <c r="F287" i="2"/>
  <c r="G287" i="2"/>
  <c r="H287" i="2"/>
  <c r="I287" i="2"/>
  <c r="K287" i="2"/>
  <c r="L287" i="2"/>
  <c r="M287" i="2"/>
  <c r="N287" i="2"/>
  <c r="O287" i="2"/>
  <c r="P287" i="2"/>
  <c r="Q287" i="2"/>
  <c r="R287" i="2"/>
  <c r="S287" i="2"/>
  <c r="T287" i="2"/>
  <c r="V287" i="2"/>
  <c r="X287" i="2"/>
  <c r="Y287" i="2"/>
  <c r="AA287" i="2"/>
  <c r="AB287" i="2"/>
  <c r="AC287" i="2"/>
  <c r="AD287" i="2"/>
  <c r="AF287" i="2"/>
  <c r="AG287" i="2"/>
  <c r="AH287" i="2"/>
  <c r="AI287" i="2"/>
  <c r="AJ287" i="2"/>
  <c r="AK287" i="2"/>
  <c r="AL287" i="2"/>
  <c r="AM287" i="2"/>
  <c r="AN287" i="2"/>
  <c r="AO287" i="2"/>
  <c r="AP287" i="2"/>
  <c r="AQ287" i="2"/>
  <c r="AR287" i="2"/>
  <c r="AS287" i="2"/>
  <c r="AT287" i="2"/>
  <c r="B288" i="2"/>
  <c r="C288" i="2"/>
  <c r="D288" i="2"/>
  <c r="E288" i="2"/>
  <c r="F288" i="2"/>
  <c r="G288" i="2"/>
  <c r="H288" i="2"/>
  <c r="I288" i="2"/>
  <c r="K288" i="2"/>
  <c r="L288" i="2"/>
  <c r="M288" i="2"/>
  <c r="N288" i="2"/>
  <c r="O288" i="2"/>
  <c r="P288" i="2"/>
  <c r="Q288" i="2"/>
  <c r="R288" i="2"/>
  <c r="S288" i="2"/>
  <c r="T288" i="2"/>
  <c r="V288" i="2"/>
  <c r="X288" i="2"/>
  <c r="Y288" i="2"/>
  <c r="AA288" i="2"/>
  <c r="AB288" i="2"/>
  <c r="AC288" i="2"/>
  <c r="AD288" i="2"/>
  <c r="AF288" i="2"/>
  <c r="AG288" i="2"/>
  <c r="AH288" i="2"/>
  <c r="AI288" i="2"/>
  <c r="AJ288" i="2"/>
  <c r="AK288" i="2"/>
  <c r="AL288" i="2"/>
  <c r="AM288" i="2"/>
  <c r="AN288" i="2"/>
  <c r="AO288" i="2"/>
  <c r="AP288" i="2"/>
  <c r="AQ288" i="2"/>
  <c r="AR288" i="2"/>
  <c r="AS288" i="2"/>
  <c r="AT288" i="2"/>
  <c r="B289" i="2"/>
  <c r="C289" i="2"/>
  <c r="D289" i="2"/>
  <c r="E289" i="2"/>
  <c r="F289" i="2"/>
  <c r="G289" i="2"/>
  <c r="H289" i="2"/>
  <c r="I289" i="2"/>
  <c r="K289" i="2"/>
  <c r="L289" i="2"/>
  <c r="M289" i="2"/>
  <c r="N289" i="2"/>
  <c r="O289" i="2"/>
  <c r="P289" i="2"/>
  <c r="Q289" i="2"/>
  <c r="R289" i="2"/>
  <c r="S289" i="2"/>
  <c r="T289" i="2"/>
  <c r="V289" i="2"/>
  <c r="X289" i="2"/>
  <c r="Y289" i="2"/>
  <c r="AA289" i="2"/>
  <c r="AB289" i="2"/>
  <c r="AC289" i="2"/>
  <c r="AD289" i="2"/>
  <c r="AF289" i="2"/>
  <c r="AG289" i="2"/>
  <c r="AH289" i="2"/>
  <c r="AI289" i="2"/>
  <c r="AJ289" i="2"/>
  <c r="AK289" i="2"/>
  <c r="AL289" i="2"/>
  <c r="AM289" i="2"/>
  <c r="AN289" i="2"/>
  <c r="AO289" i="2"/>
  <c r="AP289" i="2"/>
  <c r="AQ289" i="2"/>
  <c r="AR289" i="2"/>
  <c r="AS289" i="2"/>
  <c r="AT289" i="2"/>
  <c r="B290" i="2"/>
  <c r="C290" i="2"/>
  <c r="D290" i="2"/>
  <c r="E290" i="2"/>
  <c r="F290" i="2"/>
  <c r="G290" i="2"/>
  <c r="H290" i="2"/>
  <c r="I290" i="2"/>
  <c r="K290" i="2"/>
  <c r="L290" i="2"/>
  <c r="M290" i="2"/>
  <c r="N290" i="2"/>
  <c r="O290" i="2"/>
  <c r="P290" i="2"/>
  <c r="Q290" i="2"/>
  <c r="R290" i="2"/>
  <c r="S290" i="2"/>
  <c r="T290" i="2"/>
  <c r="V290" i="2"/>
  <c r="X290" i="2"/>
  <c r="Y290" i="2"/>
  <c r="AA290" i="2"/>
  <c r="AB290" i="2"/>
  <c r="AC290" i="2"/>
  <c r="AD290" i="2"/>
  <c r="AF290" i="2"/>
  <c r="AG290" i="2"/>
  <c r="AH290" i="2"/>
  <c r="AI290" i="2"/>
  <c r="AJ290" i="2"/>
  <c r="AK290" i="2"/>
  <c r="AL290" i="2"/>
  <c r="AM290" i="2"/>
  <c r="AN290" i="2"/>
  <c r="AO290" i="2"/>
  <c r="AP290" i="2"/>
  <c r="AQ290" i="2"/>
  <c r="AR290" i="2"/>
  <c r="AS290" i="2"/>
  <c r="AT290" i="2"/>
  <c r="B291" i="2"/>
  <c r="C291" i="2"/>
  <c r="D291" i="2"/>
  <c r="E291" i="2"/>
  <c r="F291" i="2"/>
  <c r="G291" i="2"/>
  <c r="H291" i="2"/>
  <c r="I291" i="2"/>
  <c r="K291" i="2"/>
  <c r="L291" i="2"/>
  <c r="M291" i="2"/>
  <c r="N291" i="2"/>
  <c r="O291" i="2"/>
  <c r="P291" i="2"/>
  <c r="Q291" i="2"/>
  <c r="R291" i="2"/>
  <c r="S291" i="2"/>
  <c r="T291" i="2"/>
  <c r="V291" i="2"/>
  <c r="X291" i="2"/>
  <c r="Y291" i="2"/>
  <c r="AA291" i="2"/>
  <c r="AB291" i="2"/>
  <c r="AC291" i="2"/>
  <c r="AD291" i="2"/>
  <c r="AF291" i="2"/>
  <c r="AG291" i="2"/>
  <c r="AH291" i="2"/>
  <c r="AI291" i="2"/>
  <c r="AJ291" i="2"/>
  <c r="AK291" i="2"/>
  <c r="AL291" i="2"/>
  <c r="AM291" i="2"/>
  <c r="AN291" i="2"/>
  <c r="AO291" i="2"/>
  <c r="AP291" i="2"/>
  <c r="AQ291" i="2"/>
  <c r="AR291" i="2"/>
  <c r="AS291" i="2"/>
  <c r="AT291" i="2"/>
  <c r="B292" i="2"/>
  <c r="C292" i="2"/>
  <c r="D292" i="2"/>
  <c r="E292" i="2"/>
  <c r="F292" i="2"/>
  <c r="G292" i="2"/>
  <c r="H292" i="2"/>
  <c r="I292" i="2"/>
  <c r="K292" i="2"/>
  <c r="L292" i="2"/>
  <c r="M292" i="2"/>
  <c r="N292" i="2"/>
  <c r="O292" i="2"/>
  <c r="P292" i="2"/>
  <c r="Q292" i="2"/>
  <c r="R292" i="2"/>
  <c r="S292" i="2"/>
  <c r="T292" i="2"/>
  <c r="V292" i="2"/>
  <c r="X292" i="2"/>
  <c r="Y292" i="2"/>
  <c r="AA292" i="2"/>
  <c r="AB292" i="2"/>
  <c r="AC292" i="2"/>
  <c r="AD292" i="2"/>
  <c r="AF292" i="2"/>
  <c r="AG292" i="2"/>
  <c r="AH292" i="2"/>
  <c r="AI292" i="2"/>
  <c r="AJ292" i="2"/>
  <c r="AK292" i="2"/>
  <c r="AL292" i="2"/>
  <c r="AM292" i="2"/>
  <c r="AN292" i="2"/>
  <c r="AO292" i="2"/>
  <c r="AP292" i="2"/>
  <c r="AQ292" i="2"/>
  <c r="AR292" i="2"/>
  <c r="AS292" i="2"/>
  <c r="AT292" i="2"/>
  <c r="B293" i="2"/>
  <c r="C293" i="2"/>
  <c r="D293" i="2"/>
  <c r="E293" i="2"/>
  <c r="F293" i="2"/>
  <c r="G293" i="2"/>
  <c r="H293" i="2"/>
  <c r="I293" i="2"/>
  <c r="K293" i="2"/>
  <c r="L293" i="2"/>
  <c r="M293" i="2"/>
  <c r="N293" i="2"/>
  <c r="O293" i="2"/>
  <c r="P293" i="2"/>
  <c r="Q293" i="2"/>
  <c r="R293" i="2"/>
  <c r="S293" i="2"/>
  <c r="T293" i="2"/>
  <c r="V293" i="2"/>
  <c r="X293" i="2"/>
  <c r="Y293" i="2"/>
  <c r="AA293" i="2"/>
  <c r="AB293" i="2"/>
  <c r="AC293" i="2"/>
  <c r="AD293" i="2"/>
  <c r="AF293" i="2"/>
  <c r="AG293" i="2"/>
  <c r="AH293" i="2"/>
  <c r="AI293" i="2"/>
  <c r="AJ293" i="2"/>
  <c r="AK293" i="2"/>
  <c r="AL293" i="2"/>
  <c r="AM293" i="2"/>
  <c r="AN293" i="2"/>
  <c r="AO293" i="2"/>
  <c r="AP293" i="2"/>
  <c r="AQ293" i="2"/>
  <c r="AR293" i="2"/>
  <c r="AS293" i="2"/>
  <c r="AT293" i="2"/>
  <c r="B294" i="2"/>
  <c r="C294" i="2"/>
  <c r="D294" i="2"/>
  <c r="E294" i="2"/>
  <c r="F294" i="2"/>
  <c r="G294" i="2"/>
  <c r="H294" i="2"/>
  <c r="I294" i="2"/>
  <c r="K294" i="2"/>
  <c r="L294" i="2"/>
  <c r="M294" i="2"/>
  <c r="N294" i="2"/>
  <c r="O294" i="2"/>
  <c r="P294" i="2"/>
  <c r="Q294" i="2"/>
  <c r="R294" i="2"/>
  <c r="S294" i="2"/>
  <c r="T294" i="2"/>
  <c r="V294" i="2"/>
  <c r="X294" i="2"/>
  <c r="Y294" i="2"/>
  <c r="AA294" i="2"/>
  <c r="AB294" i="2"/>
  <c r="AC294" i="2"/>
  <c r="AD294" i="2"/>
  <c r="AF294" i="2"/>
  <c r="AG294" i="2"/>
  <c r="AH294" i="2"/>
  <c r="AI294" i="2"/>
  <c r="AJ294" i="2"/>
  <c r="AK294" i="2"/>
  <c r="AL294" i="2"/>
  <c r="AM294" i="2"/>
  <c r="AN294" i="2"/>
  <c r="AO294" i="2"/>
  <c r="AP294" i="2"/>
  <c r="AQ294" i="2"/>
  <c r="AR294" i="2"/>
  <c r="AS294" i="2"/>
  <c r="AT294" i="2"/>
  <c r="B295" i="2"/>
  <c r="C295" i="2"/>
  <c r="D295" i="2"/>
  <c r="E295" i="2"/>
  <c r="F295" i="2"/>
  <c r="G295" i="2"/>
  <c r="H295" i="2"/>
  <c r="I295" i="2"/>
  <c r="K295" i="2"/>
  <c r="L295" i="2"/>
  <c r="M295" i="2"/>
  <c r="N295" i="2"/>
  <c r="O295" i="2"/>
  <c r="P295" i="2"/>
  <c r="Q295" i="2"/>
  <c r="R295" i="2"/>
  <c r="S295" i="2"/>
  <c r="T295" i="2"/>
  <c r="V295" i="2"/>
  <c r="X295" i="2"/>
  <c r="Y295" i="2"/>
  <c r="AA295" i="2"/>
  <c r="AB295" i="2"/>
  <c r="AC295" i="2"/>
  <c r="AD295" i="2"/>
  <c r="AF295" i="2"/>
  <c r="AG295" i="2"/>
  <c r="AH295" i="2"/>
  <c r="AI295" i="2"/>
  <c r="AJ295" i="2"/>
  <c r="AK295" i="2"/>
  <c r="AL295" i="2"/>
  <c r="AM295" i="2"/>
  <c r="AN295" i="2"/>
  <c r="AO295" i="2"/>
  <c r="AP295" i="2"/>
  <c r="AQ295" i="2"/>
  <c r="AR295" i="2"/>
  <c r="AS295" i="2"/>
  <c r="AT295" i="2"/>
  <c r="B296" i="2"/>
  <c r="C296" i="2"/>
  <c r="D296" i="2"/>
  <c r="E296" i="2"/>
  <c r="F296" i="2"/>
  <c r="G296" i="2"/>
  <c r="H296" i="2"/>
  <c r="I296" i="2"/>
  <c r="K296" i="2"/>
  <c r="L296" i="2"/>
  <c r="M296" i="2"/>
  <c r="N296" i="2"/>
  <c r="O296" i="2"/>
  <c r="P296" i="2"/>
  <c r="Q296" i="2"/>
  <c r="R296" i="2"/>
  <c r="S296" i="2"/>
  <c r="T296" i="2"/>
  <c r="V296" i="2"/>
  <c r="X296" i="2"/>
  <c r="Y296" i="2"/>
  <c r="AA296" i="2"/>
  <c r="AB296" i="2"/>
  <c r="AC296" i="2"/>
  <c r="AD296" i="2"/>
  <c r="AF296" i="2"/>
  <c r="AG296" i="2"/>
  <c r="AH296" i="2"/>
  <c r="AI296" i="2"/>
  <c r="AJ296" i="2"/>
  <c r="AK296" i="2"/>
  <c r="AL296" i="2"/>
  <c r="AM296" i="2"/>
  <c r="AN296" i="2"/>
  <c r="AO296" i="2"/>
  <c r="AP296" i="2"/>
  <c r="AQ296" i="2"/>
  <c r="AR296" i="2"/>
  <c r="AS296" i="2"/>
  <c r="AT296" i="2"/>
  <c r="AV268" i="2" l="1"/>
  <c r="AV267" i="2" l="1"/>
  <c r="AV190" i="1" l="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D68" i="10" s="1"/>
  <c r="AV189" i="1"/>
  <c r="AV190" i="2"/>
  <c r="AV191" i="2"/>
  <c r="AV192" i="2"/>
  <c r="AV193" i="2"/>
  <c r="AV194" i="2"/>
  <c r="AV195" i="2"/>
  <c r="AV196" i="2"/>
  <c r="AV197" i="2"/>
  <c r="AV198" i="2"/>
  <c r="AV199" i="2"/>
  <c r="AV200" i="2"/>
  <c r="AV201" i="2"/>
  <c r="AV202" i="2"/>
  <c r="AV203" i="2"/>
  <c r="AV204" i="2"/>
  <c r="AV205" i="2"/>
  <c r="AV206" i="2"/>
  <c r="AV207" i="2"/>
  <c r="AV208" i="2"/>
  <c r="AV209" i="2"/>
  <c r="AV210" i="2"/>
  <c r="AV211" i="2"/>
  <c r="AV212" i="2"/>
  <c r="AV213" i="2"/>
  <c r="AV214" i="2"/>
  <c r="AV215" i="2"/>
  <c r="AV216" i="2"/>
  <c r="AV217" i="2"/>
  <c r="AV218" i="2"/>
  <c r="AV219" i="2"/>
  <c r="AV220" i="2"/>
  <c r="AV221" i="2"/>
  <c r="AV222" i="2"/>
  <c r="AV223" i="2"/>
  <c r="AV224" i="2"/>
  <c r="AV225" i="2"/>
  <c r="AV226" i="2"/>
  <c r="AV227" i="2"/>
  <c r="AV228" i="2"/>
  <c r="AV229" i="2"/>
  <c r="AV230" i="2"/>
  <c r="AV231" i="2"/>
  <c r="AV232" i="2"/>
  <c r="AV233" i="2"/>
  <c r="AV234" i="2"/>
  <c r="AV235" i="2"/>
  <c r="AV236" i="2"/>
  <c r="AV237" i="2"/>
  <c r="AV238" i="2"/>
  <c r="AV239" i="2"/>
  <c r="AV240" i="2"/>
  <c r="AV241" i="2"/>
  <c r="AV242" i="2"/>
  <c r="AV243" i="2"/>
  <c r="AV244" i="2"/>
  <c r="AV245" i="2"/>
  <c r="AV246" i="2"/>
  <c r="AV247" i="2"/>
  <c r="AV248" i="2"/>
  <c r="AV249" i="2"/>
  <c r="AV250" i="2"/>
  <c r="AV251" i="2"/>
  <c r="AV252" i="2"/>
  <c r="AV253" i="2"/>
  <c r="AV254" i="2"/>
  <c r="AV255" i="2"/>
  <c r="AV256" i="2"/>
  <c r="AV257" i="2"/>
  <c r="AV258" i="2"/>
  <c r="AV259" i="2"/>
  <c r="AV260" i="2"/>
  <c r="AV261" i="2"/>
  <c r="AV262" i="2"/>
  <c r="AV263" i="2"/>
  <c r="AV264" i="2"/>
  <c r="AV265" i="2"/>
  <c r="AV266" i="2"/>
  <c r="AV269" i="2"/>
  <c r="AV270" i="2"/>
  <c r="AV271" i="2"/>
  <c r="AV272" i="2"/>
  <c r="J68" i="10" s="1"/>
  <c r="AV189" i="2"/>
  <c r="L10" i="8" l="1"/>
  <c r="K10" i="8"/>
  <c r="J10" i="8"/>
  <c r="V45" i="1" l="1"/>
  <c r="V91" i="1"/>
  <c r="AA238" i="2" l="1"/>
  <c r="AB238" i="2"/>
  <c r="AC238" i="2"/>
  <c r="AD238" i="2"/>
  <c r="AF238" i="2"/>
  <c r="AG238" i="2"/>
  <c r="AH238" i="2"/>
  <c r="AI238" i="2"/>
  <c r="AJ238" i="2"/>
  <c r="AK238" i="2"/>
  <c r="AL238" i="2"/>
  <c r="AM238" i="2"/>
  <c r="AN238" i="2"/>
  <c r="AO238" i="2"/>
  <c r="AP238" i="2"/>
  <c r="AQ238" i="2"/>
  <c r="AR238" i="2"/>
  <c r="AS238" i="2"/>
  <c r="AT238" i="2"/>
  <c r="AA239" i="2"/>
  <c r="AB239" i="2"/>
  <c r="AC239" i="2"/>
  <c r="AD239" i="2"/>
  <c r="AF239" i="2"/>
  <c r="AG239" i="2"/>
  <c r="AH239" i="2"/>
  <c r="AI239" i="2"/>
  <c r="AJ239" i="2"/>
  <c r="AK239" i="2"/>
  <c r="AL239" i="2"/>
  <c r="AM239" i="2"/>
  <c r="AN239" i="2"/>
  <c r="AO239" i="2"/>
  <c r="AP239" i="2"/>
  <c r="AQ239" i="2"/>
  <c r="AR239" i="2"/>
  <c r="AS239" i="2"/>
  <c r="AT239" i="2"/>
  <c r="AA240" i="2"/>
  <c r="AB240" i="2"/>
  <c r="AC240" i="2"/>
  <c r="AD240" i="2"/>
  <c r="AF240" i="2"/>
  <c r="AG240" i="2"/>
  <c r="AH240" i="2"/>
  <c r="AI240" i="2"/>
  <c r="AJ240" i="2"/>
  <c r="AK240" i="2"/>
  <c r="AL240" i="2"/>
  <c r="AM240" i="2"/>
  <c r="AN240" i="2"/>
  <c r="AO240" i="2"/>
  <c r="AP240" i="2"/>
  <c r="AQ240" i="2"/>
  <c r="AR240" i="2"/>
  <c r="AS240" i="2"/>
  <c r="AT240" i="2"/>
  <c r="AA241" i="2"/>
  <c r="AB241" i="2"/>
  <c r="AC241" i="2"/>
  <c r="AD241" i="2"/>
  <c r="AF241" i="2"/>
  <c r="AG241" i="2"/>
  <c r="AH241" i="2"/>
  <c r="AI241" i="2"/>
  <c r="AJ241" i="2"/>
  <c r="AK241" i="2"/>
  <c r="AL241" i="2"/>
  <c r="AM241" i="2"/>
  <c r="AN241" i="2"/>
  <c r="AO241" i="2"/>
  <c r="AP241" i="2"/>
  <c r="AQ241" i="2"/>
  <c r="AR241" i="2"/>
  <c r="AS241" i="2"/>
  <c r="AT241" i="2"/>
  <c r="AA242" i="2"/>
  <c r="AB242" i="2"/>
  <c r="AC242" i="2"/>
  <c r="AD242" i="2"/>
  <c r="AF242" i="2"/>
  <c r="AG242" i="2"/>
  <c r="AH242" i="2"/>
  <c r="AI242" i="2"/>
  <c r="AJ242" i="2"/>
  <c r="AK242" i="2"/>
  <c r="AL242" i="2"/>
  <c r="AM242" i="2"/>
  <c r="AN242" i="2"/>
  <c r="AO242" i="2"/>
  <c r="AP242" i="2"/>
  <c r="AQ242" i="2"/>
  <c r="AR242" i="2"/>
  <c r="AS242" i="2"/>
  <c r="AT242" i="2"/>
  <c r="AA243" i="2"/>
  <c r="AB243" i="2"/>
  <c r="AC243" i="2"/>
  <c r="AD243" i="2"/>
  <c r="AF243" i="2"/>
  <c r="AG243" i="2"/>
  <c r="AH243" i="2"/>
  <c r="AI243" i="2"/>
  <c r="AJ243" i="2"/>
  <c r="AK243" i="2"/>
  <c r="AL243" i="2"/>
  <c r="AM243" i="2"/>
  <c r="AN243" i="2"/>
  <c r="AO243" i="2"/>
  <c r="AP243" i="2"/>
  <c r="AQ243" i="2"/>
  <c r="AR243" i="2"/>
  <c r="AS243" i="2"/>
  <c r="AT243" i="2"/>
  <c r="AA244" i="2"/>
  <c r="AB244" i="2"/>
  <c r="AC244" i="2"/>
  <c r="AD244" i="2"/>
  <c r="AF244" i="2"/>
  <c r="AG244" i="2"/>
  <c r="AH244" i="2"/>
  <c r="AI244" i="2"/>
  <c r="AJ244" i="2"/>
  <c r="AK244" i="2"/>
  <c r="AL244" i="2"/>
  <c r="AM244" i="2"/>
  <c r="AN244" i="2"/>
  <c r="AO244" i="2"/>
  <c r="AP244" i="2"/>
  <c r="AQ244" i="2"/>
  <c r="AR244" i="2"/>
  <c r="AS244" i="2"/>
  <c r="AT244" i="2"/>
  <c r="AA245" i="2"/>
  <c r="AB245" i="2"/>
  <c r="AC245" i="2"/>
  <c r="AD245" i="2"/>
  <c r="AF245" i="2"/>
  <c r="AG245" i="2"/>
  <c r="AH245" i="2"/>
  <c r="AI245" i="2"/>
  <c r="AJ245" i="2"/>
  <c r="AK245" i="2"/>
  <c r="AL245" i="2"/>
  <c r="AM245" i="2"/>
  <c r="AN245" i="2"/>
  <c r="AO245" i="2"/>
  <c r="AP245" i="2"/>
  <c r="AQ245" i="2"/>
  <c r="AR245" i="2"/>
  <c r="AS245" i="2"/>
  <c r="AT245" i="2"/>
  <c r="AA246" i="2"/>
  <c r="AB246" i="2"/>
  <c r="AC246" i="2"/>
  <c r="AD246" i="2"/>
  <c r="AF246" i="2"/>
  <c r="AG246" i="2"/>
  <c r="AH246" i="2"/>
  <c r="AI246" i="2"/>
  <c r="AJ246" i="2"/>
  <c r="AK246" i="2"/>
  <c r="AL246" i="2"/>
  <c r="AM246" i="2"/>
  <c r="AN246" i="2"/>
  <c r="AO246" i="2"/>
  <c r="AP246" i="2"/>
  <c r="AQ246" i="2"/>
  <c r="AR246" i="2"/>
  <c r="AS246" i="2"/>
  <c r="AT246" i="2"/>
  <c r="AA247" i="2"/>
  <c r="AB247" i="2"/>
  <c r="AC247" i="2"/>
  <c r="AD247" i="2"/>
  <c r="AF247" i="2"/>
  <c r="AG247" i="2"/>
  <c r="AH247" i="2"/>
  <c r="AI247" i="2"/>
  <c r="AJ247" i="2"/>
  <c r="AK247" i="2"/>
  <c r="AL247" i="2"/>
  <c r="AM247" i="2"/>
  <c r="AN247" i="2"/>
  <c r="AO247" i="2"/>
  <c r="AP247" i="2"/>
  <c r="AQ247" i="2"/>
  <c r="AR247" i="2"/>
  <c r="AS247" i="2"/>
  <c r="AT247" i="2"/>
  <c r="AA248" i="2"/>
  <c r="AB248" i="2"/>
  <c r="AC248" i="2"/>
  <c r="AD248" i="2"/>
  <c r="AF248" i="2"/>
  <c r="AG248" i="2"/>
  <c r="AH248" i="2"/>
  <c r="AI248" i="2"/>
  <c r="AJ248" i="2"/>
  <c r="AK248" i="2"/>
  <c r="AL248" i="2"/>
  <c r="AM248" i="2"/>
  <c r="AN248" i="2"/>
  <c r="AO248" i="2"/>
  <c r="AP248" i="2"/>
  <c r="AQ248" i="2"/>
  <c r="AR248" i="2"/>
  <c r="AS248" i="2"/>
  <c r="AT248" i="2"/>
  <c r="AA249" i="2"/>
  <c r="AB249" i="2"/>
  <c r="AC249" i="2"/>
  <c r="AD249" i="2"/>
  <c r="AF249" i="2"/>
  <c r="AG249" i="2"/>
  <c r="AH249" i="2"/>
  <c r="AI249" i="2"/>
  <c r="AJ249" i="2"/>
  <c r="AK249" i="2"/>
  <c r="AL249" i="2"/>
  <c r="AM249" i="2"/>
  <c r="AN249" i="2"/>
  <c r="AO249" i="2"/>
  <c r="AP249" i="2"/>
  <c r="AQ249" i="2"/>
  <c r="AR249" i="2"/>
  <c r="AS249" i="2"/>
  <c r="AT249" i="2"/>
  <c r="AA250" i="2"/>
  <c r="AB250" i="2"/>
  <c r="AC250" i="2"/>
  <c r="AD250" i="2"/>
  <c r="AF250" i="2"/>
  <c r="AG250" i="2"/>
  <c r="AH250" i="2"/>
  <c r="AI250" i="2"/>
  <c r="AJ250" i="2"/>
  <c r="AK250" i="2"/>
  <c r="AL250" i="2"/>
  <c r="AM250" i="2"/>
  <c r="AN250" i="2"/>
  <c r="AO250" i="2"/>
  <c r="AP250" i="2"/>
  <c r="AQ250" i="2"/>
  <c r="AR250" i="2"/>
  <c r="AS250" i="2"/>
  <c r="AT250" i="2"/>
  <c r="AA251" i="2"/>
  <c r="AB251" i="2"/>
  <c r="AC251" i="2"/>
  <c r="AD251" i="2"/>
  <c r="AF251" i="2"/>
  <c r="AG251" i="2"/>
  <c r="AH251" i="2"/>
  <c r="AI251" i="2"/>
  <c r="AJ251" i="2"/>
  <c r="AK251" i="2"/>
  <c r="AL251" i="2"/>
  <c r="AM251" i="2"/>
  <c r="AN251" i="2"/>
  <c r="AO251" i="2"/>
  <c r="AP251" i="2"/>
  <c r="AQ251" i="2"/>
  <c r="AR251" i="2"/>
  <c r="AS251" i="2"/>
  <c r="AT251" i="2"/>
  <c r="AA252" i="2"/>
  <c r="AB252" i="2"/>
  <c r="AC252" i="2"/>
  <c r="AD252" i="2"/>
  <c r="AF252" i="2"/>
  <c r="AG252" i="2"/>
  <c r="AH252" i="2"/>
  <c r="AI252" i="2"/>
  <c r="AJ252" i="2"/>
  <c r="AK252" i="2"/>
  <c r="AL252" i="2"/>
  <c r="AM252" i="2"/>
  <c r="AN252" i="2"/>
  <c r="AO252" i="2"/>
  <c r="AP252" i="2"/>
  <c r="AQ252" i="2"/>
  <c r="AR252" i="2"/>
  <c r="AS252" i="2"/>
  <c r="AT252" i="2"/>
  <c r="AA253" i="2"/>
  <c r="AB253" i="2"/>
  <c r="AC253" i="2"/>
  <c r="AD253" i="2"/>
  <c r="AF253" i="2"/>
  <c r="AG253" i="2"/>
  <c r="AH253" i="2"/>
  <c r="AI253" i="2"/>
  <c r="AJ253" i="2"/>
  <c r="AK253" i="2"/>
  <c r="AL253" i="2"/>
  <c r="AM253" i="2"/>
  <c r="AN253" i="2"/>
  <c r="AO253" i="2"/>
  <c r="AP253" i="2"/>
  <c r="AQ253" i="2"/>
  <c r="AR253" i="2"/>
  <c r="AS253" i="2"/>
  <c r="AT253" i="2"/>
  <c r="AA254" i="2"/>
  <c r="AB254" i="2"/>
  <c r="AC254" i="2"/>
  <c r="AD254" i="2"/>
  <c r="AF254" i="2"/>
  <c r="AG254" i="2"/>
  <c r="AH254" i="2"/>
  <c r="AI254" i="2"/>
  <c r="AJ254" i="2"/>
  <c r="AK254" i="2"/>
  <c r="AL254" i="2"/>
  <c r="AM254" i="2"/>
  <c r="AN254" i="2"/>
  <c r="AO254" i="2"/>
  <c r="AP254" i="2"/>
  <c r="AQ254" i="2"/>
  <c r="AR254" i="2"/>
  <c r="AS254" i="2"/>
  <c r="AT254" i="2"/>
  <c r="AA255" i="2"/>
  <c r="AB255" i="2"/>
  <c r="AC255" i="2"/>
  <c r="AD255" i="2"/>
  <c r="AF255" i="2"/>
  <c r="AG255" i="2"/>
  <c r="AH255" i="2"/>
  <c r="AI255" i="2"/>
  <c r="AJ255" i="2"/>
  <c r="AK255" i="2"/>
  <c r="AL255" i="2"/>
  <c r="AM255" i="2"/>
  <c r="AN255" i="2"/>
  <c r="AO255" i="2"/>
  <c r="AP255" i="2"/>
  <c r="AQ255" i="2"/>
  <c r="AR255" i="2"/>
  <c r="AS255" i="2"/>
  <c r="AT255" i="2"/>
  <c r="AA256" i="2"/>
  <c r="AB256" i="2"/>
  <c r="AC256" i="2"/>
  <c r="AD256" i="2"/>
  <c r="AF256" i="2"/>
  <c r="AG256" i="2"/>
  <c r="AH256" i="2"/>
  <c r="AI256" i="2"/>
  <c r="AJ256" i="2"/>
  <c r="AK256" i="2"/>
  <c r="AL256" i="2"/>
  <c r="AM256" i="2"/>
  <c r="AN256" i="2"/>
  <c r="AO256" i="2"/>
  <c r="AP256" i="2"/>
  <c r="AQ256" i="2"/>
  <c r="AR256" i="2"/>
  <c r="AS256" i="2"/>
  <c r="AT256" i="2"/>
  <c r="AA257" i="2"/>
  <c r="AB257" i="2"/>
  <c r="AC257" i="2"/>
  <c r="AD257" i="2"/>
  <c r="AF257" i="2"/>
  <c r="AG257" i="2"/>
  <c r="AH257" i="2"/>
  <c r="AI257" i="2"/>
  <c r="AJ257" i="2"/>
  <c r="AK257" i="2"/>
  <c r="AL257" i="2"/>
  <c r="AM257" i="2"/>
  <c r="AN257" i="2"/>
  <c r="AO257" i="2"/>
  <c r="AP257" i="2"/>
  <c r="AQ257" i="2"/>
  <c r="AR257" i="2"/>
  <c r="AS257" i="2"/>
  <c r="AT257" i="2"/>
  <c r="AA258" i="2"/>
  <c r="AB258" i="2"/>
  <c r="AC258" i="2"/>
  <c r="AD258" i="2"/>
  <c r="AF258" i="2"/>
  <c r="AG258" i="2"/>
  <c r="AH258" i="2"/>
  <c r="AI258" i="2"/>
  <c r="AJ258" i="2"/>
  <c r="AK258" i="2"/>
  <c r="AL258" i="2"/>
  <c r="AM258" i="2"/>
  <c r="AN258" i="2"/>
  <c r="AO258" i="2"/>
  <c r="AP258" i="2"/>
  <c r="AQ258" i="2"/>
  <c r="AR258" i="2"/>
  <c r="AS258" i="2"/>
  <c r="AT258" i="2"/>
  <c r="AA259" i="2"/>
  <c r="AB259" i="2"/>
  <c r="AC259" i="2"/>
  <c r="AD259" i="2"/>
  <c r="AF259" i="2"/>
  <c r="AG259" i="2"/>
  <c r="AH259" i="2"/>
  <c r="AI259" i="2"/>
  <c r="AJ259" i="2"/>
  <c r="AK259" i="2"/>
  <c r="AL259" i="2"/>
  <c r="AM259" i="2"/>
  <c r="AN259" i="2"/>
  <c r="AO259" i="2"/>
  <c r="AP259" i="2"/>
  <c r="AQ259" i="2"/>
  <c r="AR259" i="2"/>
  <c r="AS259" i="2"/>
  <c r="AT259" i="2"/>
  <c r="AA260" i="2"/>
  <c r="AB260" i="2"/>
  <c r="AC260" i="2"/>
  <c r="AD260" i="2"/>
  <c r="AF260" i="2"/>
  <c r="AG260" i="2"/>
  <c r="AH260" i="2"/>
  <c r="AI260" i="2"/>
  <c r="AJ260" i="2"/>
  <c r="AK260" i="2"/>
  <c r="AL260" i="2"/>
  <c r="AM260" i="2"/>
  <c r="AN260" i="2"/>
  <c r="AO260" i="2"/>
  <c r="AP260" i="2"/>
  <c r="AQ260" i="2"/>
  <c r="AR260" i="2"/>
  <c r="AS260" i="2"/>
  <c r="AT260" i="2"/>
  <c r="AA261" i="2"/>
  <c r="AB261" i="2"/>
  <c r="AC261" i="2"/>
  <c r="AD261" i="2"/>
  <c r="AF261" i="2"/>
  <c r="AG261" i="2"/>
  <c r="AH261" i="2"/>
  <c r="AI261" i="2"/>
  <c r="AJ261" i="2"/>
  <c r="AK261" i="2"/>
  <c r="AL261" i="2"/>
  <c r="AM261" i="2"/>
  <c r="AN261" i="2"/>
  <c r="AO261" i="2"/>
  <c r="AP261" i="2"/>
  <c r="AQ261" i="2"/>
  <c r="AR261" i="2"/>
  <c r="AS261" i="2"/>
  <c r="AT261" i="2"/>
  <c r="AA262" i="2"/>
  <c r="AB262" i="2"/>
  <c r="AC262" i="2"/>
  <c r="AD262" i="2"/>
  <c r="AF262" i="2"/>
  <c r="AG262" i="2"/>
  <c r="AH262" i="2"/>
  <c r="AI262" i="2"/>
  <c r="AJ262" i="2"/>
  <c r="AK262" i="2"/>
  <c r="AL262" i="2"/>
  <c r="AM262" i="2"/>
  <c r="AN262" i="2"/>
  <c r="AO262" i="2"/>
  <c r="AP262" i="2"/>
  <c r="AQ262" i="2"/>
  <c r="AR262" i="2"/>
  <c r="AS262" i="2"/>
  <c r="AT262" i="2"/>
  <c r="AA263" i="2"/>
  <c r="AB263" i="2"/>
  <c r="AC263" i="2"/>
  <c r="AD263" i="2"/>
  <c r="AF263" i="2"/>
  <c r="AG263" i="2"/>
  <c r="AH263" i="2"/>
  <c r="AI263" i="2"/>
  <c r="AJ263" i="2"/>
  <c r="AK263" i="2"/>
  <c r="AL263" i="2"/>
  <c r="AM263" i="2"/>
  <c r="AN263" i="2"/>
  <c r="AO263" i="2"/>
  <c r="AP263" i="2"/>
  <c r="AQ263" i="2"/>
  <c r="AR263" i="2"/>
  <c r="AS263" i="2"/>
  <c r="AT263" i="2"/>
  <c r="AA264" i="2"/>
  <c r="AB264" i="2"/>
  <c r="AC264" i="2"/>
  <c r="AD264" i="2"/>
  <c r="AF264" i="2"/>
  <c r="AG264" i="2"/>
  <c r="AH264" i="2"/>
  <c r="AI264" i="2"/>
  <c r="AJ264" i="2"/>
  <c r="AK264" i="2"/>
  <c r="AL264" i="2"/>
  <c r="AM264" i="2"/>
  <c r="AN264" i="2"/>
  <c r="AO264" i="2"/>
  <c r="AP264" i="2"/>
  <c r="AQ264" i="2"/>
  <c r="AR264" i="2"/>
  <c r="AS264" i="2"/>
  <c r="AT264" i="2"/>
  <c r="AA265" i="2"/>
  <c r="AB265" i="2"/>
  <c r="AC265" i="2"/>
  <c r="AD265" i="2"/>
  <c r="AF265" i="2"/>
  <c r="AG265" i="2"/>
  <c r="AH265" i="2"/>
  <c r="AI265" i="2"/>
  <c r="AJ265" i="2"/>
  <c r="AK265" i="2"/>
  <c r="AL265" i="2"/>
  <c r="AM265" i="2"/>
  <c r="AN265" i="2"/>
  <c r="AO265" i="2"/>
  <c r="AP265" i="2"/>
  <c r="AQ265" i="2"/>
  <c r="AR265" i="2"/>
  <c r="AS265" i="2"/>
  <c r="AT265" i="2"/>
  <c r="AA266" i="2"/>
  <c r="AB266" i="2"/>
  <c r="AC266" i="2"/>
  <c r="AD266" i="2"/>
  <c r="AF266" i="2"/>
  <c r="AG266" i="2"/>
  <c r="AH266" i="2"/>
  <c r="AI266" i="2"/>
  <c r="AJ266" i="2"/>
  <c r="AK266" i="2"/>
  <c r="AL266" i="2"/>
  <c r="AM266" i="2"/>
  <c r="AN266" i="2"/>
  <c r="AO266" i="2"/>
  <c r="AP266" i="2"/>
  <c r="AQ266" i="2"/>
  <c r="AR266" i="2"/>
  <c r="AS266" i="2"/>
  <c r="AT266" i="2"/>
  <c r="AA267" i="2"/>
  <c r="AB267" i="2"/>
  <c r="AC267" i="2"/>
  <c r="AD267" i="2"/>
  <c r="AF267" i="2"/>
  <c r="AG267" i="2"/>
  <c r="AH267" i="2"/>
  <c r="AI267" i="2"/>
  <c r="AJ267" i="2"/>
  <c r="AK267" i="2"/>
  <c r="AL267" i="2"/>
  <c r="AM267" i="2"/>
  <c r="AN267" i="2"/>
  <c r="AO267" i="2"/>
  <c r="AP267" i="2"/>
  <c r="AQ267" i="2"/>
  <c r="AR267" i="2"/>
  <c r="AS267" i="2"/>
  <c r="AT267" i="2"/>
  <c r="AA268" i="2"/>
  <c r="AB268" i="2"/>
  <c r="AC268" i="2"/>
  <c r="AD268" i="2"/>
  <c r="AF268" i="2"/>
  <c r="AG268" i="2"/>
  <c r="AH268" i="2"/>
  <c r="AI268" i="2"/>
  <c r="AJ268" i="2"/>
  <c r="AK268" i="2"/>
  <c r="AL268" i="2"/>
  <c r="AM268" i="2"/>
  <c r="AN268" i="2"/>
  <c r="AO268" i="2"/>
  <c r="AP268" i="2"/>
  <c r="AQ268" i="2"/>
  <c r="AR268" i="2"/>
  <c r="AS268" i="2"/>
  <c r="AT268" i="2"/>
  <c r="AA269" i="2"/>
  <c r="AB269" i="2"/>
  <c r="AC269" i="2"/>
  <c r="AD269" i="2"/>
  <c r="AF269" i="2"/>
  <c r="AG269" i="2"/>
  <c r="AH269" i="2"/>
  <c r="AI269" i="2"/>
  <c r="AJ269" i="2"/>
  <c r="AK269" i="2"/>
  <c r="AL269" i="2"/>
  <c r="AM269" i="2"/>
  <c r="AN269" i="2"/>
  <c r="AO269" i="2"/>
  <c r="AP269" i="2"/>
  <c r="AQ269" i="2"/>
  <c r="AR269" i="2"/>
  <c r="AS269" i="2"/>
  <c r="AT269" i="2"/>
  <c r="AA270" i="2"/>
  <c r="AB270" i="2"/>
  <c r="AC270" i="2"/>
  <c r="AD270" i="2"/>
  <c r="AF270" i="2"/>
  <c r="AG270" i="2"/>
  <c r="AH270" i="2"/>
  <c r="AI270" i="2"/>
  <c r="AJ270" i="2"/>
  <c r="AK270" i="2"/>
  <c r="AL270" i="2"/>
  <c r="AM270" i="2"/>
  <c r="AN270" i="2"/>
  <c r="AO270" i="2"/>
  <c r="AP270" i="2"/>
  <c r="AQ270" i="2"/>
  <c r="AR270" i="2"/>
  <c r="AS270" i="2"/>
  <c r="AT270" i="2"/>
  <c r="AA271" i="2"/>
  <c r="AB271" i="2"/>
  <c r="AC271" i="2"/>
  <c r="AD271" i="2"/>
  <c r="AF271" i="2"/>
  <c r="AG271" i="2"/>
  <c r="AH271" i="2"/>
  <c r="AI271" i="2"/>
  <c r="AJ271" i="2"/>
  <c r="AK271" i="2"/>
  <c r="AL271" i="2"/>
  <c r="AM271" i="2"/>
  <c r="AN271" i="2"/>
  <c r="AO271" i="2"/>
  <c r="AP271" i="2"/>
  <c r="AQ271" i="2"/>
  <c r="AR271" i="2"/>
  <c r="AS271" i="2"/>
  <c r="AT271" i="2"/>
  <c r="AA272" i="2"/>
  <c r="J47" i="10" s="1"/>
  <c r="AB272" i="2"/>
  <c r="J48" i="10" s="1"/>
  <c r="AC272" i="2"/>
  <c r="J49" i="10" s="1"/>
  <c r="AD272" i="2"/>
  <c r="J50" i="10" s="1"/>
  <c r="AF272" i="2"/>
  <c r="J52" i="10" s="1"/>
  <c r="AG272" i="2"/>
  <c r="J53" i="10" s="1"/>
  <c r="AH272" i="2"/>
  <c r="J54" i="10" s="1"/>
  <c r="AI272" i="2"/>
  <c r="J55" i="10" s="1"/>
  <c r="AJ272" i="2"/>
  <c r="J56" i="10" s="1"/>
  <c r="AK272" i="2"/>
  <c r="J57" i="10" s="1"/>
  <c r="AL272" i="2"/>
  <c r="J58" i="10" s="1"/>
  <c r="AM272" i="2"/>
  <c r="J59" i="10" s="1"/>
  <c r="AN272" i="2"/>
  <c r="J60" i="10" s="1"/>
  <c r="AO272" i="2"/>
  <c r="J61" i="10" s="1"/>
  <c r="AP272" i="2"/>
  <c r="J62" i="10" s="1"/>
  <c r="AQ272" i="2"/>
  <c r="J63" i="10" s="1"/>
  <c r="AR272" i="2"/>
  <c r="J64" i="10" s="1"/>
  <c r="AS272" i="2"/>
  <c r="J65" i="10" s="1"/>
  <c r="AT272" i="2"/>
  <c r="J66" i="10" s="1"/>
  <c r="Y272" i="2" l="1"/>
  <c r="J45" i="10" s="1"/>
  <c r="X272" i="2"/>
  <c r="J44" i="10" s="1"/>
  <c r="V272" i="2"/>
  <c r="J42" i="10" s="1"/>
  <c r="T272" i="2"/>
  <c r="J40" i="10" s="1"/>
  <c r="S272" i="2"/>
  <c r="J39" i="10" s="1"/>
  <c r="R272" i="2"/>
  <c r="J38" i="10" s="1"/>
  <c r="Q272" i="2"/>
  <c r="J37" i="10" s="1"/>
  <c r="P272" i="2"/>
  <c r="J36" i="10" s="1"/>
  <c r="O272" i="2"/>
  <c r="J35" i="10" s="1"/>
  <c r="N272" i="2"/>
  <c r="J34" i="10" s="1"/>
  <c r="M272" i="2"/>
  <c r="J33" i="10" s="1"/>
  <c r="L272" i="2"/>
  <c r="J32" i="10" s="1"/>
  <c r="K272" i="2"/>
  <c r="J31" i="10" s="1"/>
  <c r="I272" i="2"/>
  <c r="J29" i="10" s="1"/>
  <c r="H272" i="2"/>
  <c r="J28" i="10" s="1"/>
  <c r="G272" i="2"/>
  <c r="J27" i="10" s="1"/>
  <c r="F272" i="2"/>
  <c r="J26" i="10" s="1"/>
  <c r="E272" i="2"/>
  <c r="J25" i="10" s="1"/>
  <c r="D272" i="2"/>
  <c r="J24" i="10" s="1"/>
  <c r="C272" i="2"/>
  <c r="J23" i="10" s="1"/>
  <c r="B272" i="2"/>
  <c r="J22" i="10" s="1"/>
  <c r="Y271" i="2"/>
  <c r="X271" i="2"/>
  <c r="V271" i="2"/>
  <c r="T271" i="2"/>
  <c r="S271" i="2"/>
  <c r="R271" i="2"/>
  <c r="Q271" i="2"/>
  <c r="P271" i="2"/>
  <c r="O271" i="2"/>
  <c r="N271" i="2"/>
  <c r="M271" i="2"/>
  <c r="L271" i="2"/>
  <c r="K271" i="2"/>
  <c r="I271" i="2"/>
  <c r="H271" i="2"/>
  <c r="G271" i="2"/>
  <c r="F271" i="2"/>
  <c r="E271" i="2"/>
  <c r="D271" i="2"/>
  <c r="C271" i="2"/>
  <c r="B271" i="2"/>
  <c r="Y270" i="2"/>
  <c r="X270" i="2"/>
  <c r="V270" i="2"/>
  <c r="T270" i="2"/>
  <c r="S270" i="2"/>
  <c r="R270" i="2"/>
  <c r="Q270" i="2"/>
  <c r="P270" i="2"/>
  <c r="O270" i="2"/>
  <c r="N270" i="2"/>
  <c r="M270" i="2"/>
  <c r="L270" i="2"/>
  <c r="K270" i="2"/>
  <c r="I270" i="2"/>
  <c r="H270" i="2"/>
  <c r="G270" i="2"/>
  <c r="F270" i="2"/>
  <c r="E270" i="2"/>
  <c r="D270" i="2"/>
  <c r="C270" i="2"/>
  <c r="B270" i="2"/>
  <c r="Y269" i="2"/>
  <c r="X269" i="2"/>
  <c r="V269" i="2"/>
  <c r="T269" i="2"/>
  <c r="S269" i="2"/>
  <c r="R269" i="2"/>
  <c r="Q269" i="2"/>
  <c r="P269" i="2"/>
  <c r="O269" i="2"/>
  <c r="N269" i="2"/>
  <c r="M269" i="2"/>
  <c r="L269" i="2"/>
  <c r="K269" i="2"/>
  <c r="I269" i="2"/>
  <c r="H269" i="2"/>
  <c r="G269" i="2"/>
  <c r="F269" i="2"/>
  <c r="E269" i="2"/>
  <c r="D269" i="2"/>
  <c r="C269" i="2"/>
  <c r="B269" i="2"/>
  <c r="Y268" i="2"/>
  <c r="X268" i="2"/>
  <c r="V268" i="2"/>
  <c r="T268" i="2"/>
  <c r="S268" i="2"/>
  <c r="R268" i="2"/>
  <c r="Q268" i="2"/>
  <c r="P268" i="2"/>
  <c r="O268" i="2"/>
  <c r="N268" i="2"/>
  <c r="M268" i="2"/>
  <c r="L268" i="2"/>
  <c r="K268" i="2"/>
  <c r="I268" i="2"/>
  <c r="H268" i="2"/>
  <c r="G268" i="2"/>
  <c r="F268" i="2"/>
  <c r="E268" i="2"/>
  <c r="D268" i="2"/>
  <c r="C268" i="2"/>
  <c r="B268" i="2"/>
  <c r="Y267" i="2"/>
  <c r="X267" i="2"/>
  <c r="V267" i="2"/>
  <c r="T267" i="2"/>
  <c r="S267" i="2"/>
  <c r="R267" i="2"/>
  <c r="Q267" i="2"/>
  <c r="P267" i="2"/>
  <c r="O267" i="2"/>
  <c r="N267" i="2"/>
  <c r="M267" i="2"/>
  <c r="L267" i="2"/>
  <c r="K267" i="2"/>
  <c r="I267" i="2"/>
  <c r="H267" i="2"/>
  <c r="G267" i="2"/>
  <c r="F267" i="2"/>
  <c r="E267" i="2"/>
  <c r="D267" i="2"/>
  <c r="C267" i="2"/>
  <c r="B267" i="2"/>
  <c r="Y266" i="2"/>
  <c r="X266" i="2"/>
  <c r="V266" i="2"/>
  <c r="T266" i="2"/>
  <c r="S266" i="2"/>
  <c r="R266" i="2"/>
  <c r="Q266" i="2"/>
  <c r="P266" i="2"/>
  <c r="O266" i="2"/>
  <c r="N266" i="2"/>
  <c r="M266" i="2"/>
  <c r="L266" i="2"/>
  <c r="K266" i="2"/>
  <c r="I266" i="2"/>
  <c r="H266" i="2"/>
  <c r="G266" i="2"/>
  <c r="F266" i="2"/>
  <c r="E266" i="2"/>
  <c r="D266" i="2"/>
  <c r="C266" i="2"/>
  <c r="B266" i="2"/>
  <c r="Y265" i="2"/>
  <c r="X265" i="2"/>
  <c r="V265" i="2"/>
  <c r="T265" i="2"/>
  <c r="S265" i="2"/>
  <c r="R265" i="2"/>
  <c r="Q265" i="2"/>
  <c r="P265" i="2"/>
  <c r="O265" i="2"/>
  <c r="N265" i="2"/>
  <c r="M265" i="2"/>
  <c r="L265" i="2"/>
  <c r="K265" i="2"/>
  <c r="I265" i="2"/>
  <c r="H265" i="2"/>
  <c r="G265" i="2"/>
  <c r="F265" i="2"/>
  <c r="E265" i="2"/>
  <c r="D265" i="2"/>
  <c r="C265" i="2"/>
  <c r="B265" i="2"/>
  <c r="Y264" i="2"/>
  <c r="X264" i="2"/>
  <c r="V264" i="2"/>
  <c r="T264" i="2"/>
  <c r="S264" i="2"/>
  <c r="R264" i="2"/>
  <c r="Q264" i="2"/>
  <c r="P264" i="2"/>
  <c r="O264" i="2"/>
  <c r="N264" i="2"/>
  <c r="M264" i="2"/>
  <c r="L264" i="2"/>
  <c r="K264" i="2"/>
  <c r="I264" i="2"/>
  <c r="H264" i="2"/>
  <c r="G264" i="2"/>
  <c r="F264" i="2"/>
  <c r="E264" i="2"/>
  <c r="D264" i="2"/>
  <c r="C264" i="2"/>
  <c r="B264" i="2"/>
  <c r="Y263" i="2"/>
  <c r="X263" i="2"/>
  <c r="V263" i="2"/>
  <c r="T263" i="2"/>
  <c r="S263" i="2"/>
  <c r="R263" i="2"/>
  <c r="Q263" i="2"/>
  <c r="P263" i="2"/>
  <c r="O263" i="2"/>
  <c r="N263" i="2"/>
  <c r="M263" i="2"/>
  <c r="L263" i="2"/>
  <c r="K263" i="2"/>
  <c r="I263" i="2"/>
  <c r="H263" i="2"/>
  <c r="G263" i="2"/>
  <c r="F263" i="2"/>
  <c r="E263" i="2"/>
  <c r="D263" i="2"/>
  <c r="C263" i="2"/>
  <c r="B263" i="2"/>
  <c r="Y262" i="2"/>
  <c r="X262" i="2"/>
  <c r="V262" i="2"/>
  <c r="T262" i="2"/>
  <c r="S262" i="2"/>
  <c r="R262" i="2"/>
  <c r="Q262" i="2"/>
  <c r="P262" i="2"/>
  <c r="O262" i="2"/>
  <c r="N262" i="2"/>
  <c r="M262" i="2"/>
  <c r="L262" i="2"/>
  <c r="K262" i="2"/>
  <c r="I262" i="2"/>
  <c r="H262" i="2"/>
  <c r="G262" i="2"/>
  <c r="F262" i="2"/>
  <c r="E262" i="2"/>
  <c r="D262" i="2"/>
  <c r="C262" i="2"/>
  <c r="B262" i="2"/>
  <c r="Y261" i="2"/>
  <c r="X261" i="2"/>
  <c r="V261" i="2"/>
  <c r="T261" i="2"/>
  <c r="S261" i="2"/>
  <c r="R261" i="2"/>
  <c r="Q261" i="2"/>
  <c r="P261" i="2"/>
  <c r="O261" i="2"/>
  <c r="N261" i="2"/>
  <c r="M261" i="2"/>
  <c r="L261" i="2"/>
  <c r="K261" i="2"/>
  <c r="I261" i="2"/>
  <c r="H261" i="2"/>
  <c r="G261" i="2"/>
  <c r="F261" i="2"/>
  <c r="E261" i="2"/>
  <c r="D261" i="2"/>
  <c r="C261" i="2"/>
  <c r="B261" i="2"/>
  <c r="Y260" i="2"/>
  <c r="X260" i="2"/>
  <c r="V260" i="2"/>
  <c r="T260" i="2"/>
  <c r="S260" i="2"/>
  <c r="R260" i="2"/>
  <c r="Q260" i="2"/>
  <c r="P260" i="2"/>
  <c r="O260" i="2"/>
  <c r="N260" i="2"/>
  <c r="M260" i="2"/>
  <c r="L260" i="2"/>
  <c r="K260" i="2"/>
  <c r="I260" i="2"/>
  <c r="H260" i="2"/>
  <c r="G260" i="2"/>
  <c r="F260" i="2"/>
  <c r="E260" i="2"/>
  <c r="D260" i="2"/>
  <c r="C260" i="2"/>
  <c r="B260" i="2"/>
  <c r="Y259" i="2"/>
  <c r="X259" i="2"/>
  <c r="V259" i="2"/>
  <c r="T259" i="2"/>
  <c r="S259" i="2"/>
  <c r="R259" i="2"/>
  <c r="Q259" i="2"/>
  <c r="P259" i="2"/>
  <c r="O259" i="2"/>
  <c r="N259" i="2"/>
  <c r="M259" i="2"/>
  <c r="L259" i="2"/>
  <c r="K259" i="2"/>
  <c r="I259" i="2"/>
  <c r="H259" i="2"/>
  <c r="G259" i="2"/>
  <c r="F259" i="2"/>
  <c r="E259" i="2"/>
  <c r="D259" i="2"/>
  <c r="C259" i="2"/>
  <c r="B259" i="2"/>
  <c r="Y258" i="2"/>
  <c r="X258" i="2"/>
  <c r="V258" i="2"/>
  <c r="T258" i="2"/>
  <c r="S258" i="2"/>
  <c r="R258" i="2"/>
  <c r="Q258" i="2"/>
  <c r="P258" i="2"/>
  <c r="O258" i="2"/>
  <c r="N258" i="2"/>
  <c r="M258" i="2"/>
  <c r="L258" i="2"/>
  <c r="K258" i="2"/>
  <c r="I258" i="2"/>
  <c r="H258" i="2"/>
  <c r="G258" i="2"/>
  <c r="F258" i="2"/>
  <c r="E258" i="2"/>
  <c r="D258" i="2"/>
  <c r="C258" i="2"/>
  <c r="B258" i="2"/>
  <c r="Y257" i="2"/>
  <c r="X257" i="2"/>
  <c r="V257" i="2"/>
  <c r="T257" i="2"/>
  <c r="S257" i="2"/>
  <c r="R257" i="2"/>
  <c r="Q257" i="2"/>
  <c r="P257" i="2"/>
  <c r="O257" i="2"/>
  <c r="N257" i="2"/>
  <c r="M257" i="2"/>
  <c r="L257" i="2"/>
  <c r="K257" i="2"/>
  <c r="I257" i="2"/>
  <c r="H257" i="2"/>
  <c r="G257" i="2"/>
  <c r="F257" i="2"/>
  <c r="E257" i="2"/>
  <c r="D257" i="2"/>
  <c r="C257" i="2"/>
  <c r="B257" i="2"/>
  <c r="Y256" i="2"/>
  <c r="X256" i="2"/>
  <c r="V256" i="2"/>
  <c r="T256" i="2"/>
  <c r="S256" i="2"/>
  <c r="R256" i="2"/>
  <c r="Q256" i="2"/>
  <c r="P256" i="2"/>
  <c r="O256" i="2"/>
  <c r="N256" i="2"/>
  <c r="M256" i="2"/>
  <c r="L256" i="2"/>
  <c r="K256" i="2"/>
  <c r="I256" i="2"/>
  <c r="H256" i="2"/>
  <c r="G256" i="2"/>
  <c r="F256" i="2"/>
  <c r="E256" i="2"/>
  <c r="D256" i="2"/>
  <c r="C256" i="2"/>
  <c r="B256" i="2"/>
  <c r="Y255" i="2"/>
  <c r="X255" i="2"/>
  <c r="V255" i="2"/>
  <c r="T255" i="2"/>
  <c r="S255" i="2"/>
  <c r="R255" i="2"/>
  <c r="Q255" i="2"/>
  <c r="P255" i="2"/>
  <c r="O255" i="2"/>
  <c r="N255" i="2"/>
  <c r="M255" i="2"/>
  <c r="L255" i="2"/>
  <c r="K255" i="2"/>
  <c r="I255" i="2"/>
  <c r="H255" i="2"/>
  <c r="G255" i="2"/>
  <c r="F255" i="2"/>
  <c r="E255" i="2"/>
  <c r="D255" i="2"/>
  <c r="C255" i="2"/>
  <c r="B255" i="2"/>
  <c r="Y254" i="2"/>
  <c r="X254" i="2"/>
  <c r="V254" i="2"/>
  <c r="T254" i="2"/>
  <c r="S254" i="2"/>
  <c r="R254" i="2"/>
  <c r="Q254" i="2"/>
  <c r="P254" i="2"/>
  <c r="O254" i="2"/>
  <c r="N254" i="2"/>
  <c r="M254" i="2"/>
  <c r="L254" i="2"/>
  <c r="K254" i="2"/>
  <c r="I254" i="2"/>
  <c r="H254" i="2"/>
  <c r="G254" i="2"/>
  <c r="F254" i="2"/>
  <c r="E254" i="2"/>
  <c r="D254" i="2"/>
  <c r="C254" i="2"/>
  <c r="B254" i="2"/>
  <c r="Y253" i="2"/>
  <c r="X253" i="2"/>
  <c r="V253" i="2"/>
  <c r="T253" i="2"/>
  <c r="S253" i="2"/>
  <c r="R253" i="2"/>
  <c r="Q253" i="2"/>
  <c r="P253" i="2"/>
  <c r="O253" i="2"/>
  <c r="N253" i="2"/>
  <c r="M253" i="2"/>
  <c r="L253" i="2"/>
  <c r="K253" i="2"/>
  <c r="I253" i="2"/>
  <c r="H253" i="2"/>
  <c r="G253" i="2"/>
  <c r="F253" i="2"/>
  <c r="E253" i="2"/>
  <c r="D253" i="2"/>
  <c r="C253" i="2"/>
  <c r="B253" i="2"/>
  <c r="Y252" i="2"/>
  <c r="X252" i="2"/>
  <c r="V252" i="2"/>
  <c r="T252" i="2"/>
  <c r="S252" i="2"/>
  <c r="R252" i="2"/>
  <c r="Q252" i="2"/>
  <c r="P252" i="2"/>
  <c r="O252" i="2"/>
  <c r="N252" i="2"/>
  <c r="M252" i="2"/>
  <c r="L252" i="2"/>
  <c r="K252" i="2"/>
  <c r="I252" i="2"/>
  <c r="H252" i="2"/>
  <c r="G252" i="2"/>
  <c r="F252" i="2"/>
  <c r="E252" i="2"/>
  <c r="D252" i="2"/>
  <c r="C252" i="2"/>
  <c r="B252" i="2"/>
  <c r="Y251" i="2"/>
  <c r="X251" i="2"/>
  <c r="V251" i="2"/>
  <c r="T251" i="2"/>
  <c r="S251" i="2"/>
  <c r="R251" i="2"/>
  <c r="Q251" i="2"/>
  <c r="P251" i="2"/>
  <c r="O251" i="2"/>
  <c r="N251" i="2"/>
  <c r="M251" i="2"/>
  <c r="L251" i="2"/>
  <c r="K251" i="2"/>
  <c r="I251" i="2"/>
  <c r="H251" i="2"/>
  <c r="G251" i="2"/>
  <c r="F251" i="2"/>
  <c r="E251" i="2"/>
  <c r="D251" i="2"/>
  <c r="C251" i="2"/>
  <c r="B251" i="2"/>
  <c r="Y250" i="2"/>
  <c r="X250" i="2"/>
  <c r="V250" i="2"/>
  <c r="T250" i="2"/>
  <c r="S250" i="2"/>
  <c r="R250" i="2"/>
  <c r="Q250" i="2"/>
  <c r="P250" i="2"/>
  <c r="O250" i="2"/>
  <c r="N250" i="2"/>
  <c r="M250" i="2"/>
  <c r="L250" i="2"/>
  <c r="K250" i="2"/>
  <c r="I250" i="2"/>
  <c r="H250" i="2"/>
  <c r="G250" i="2"/>
  <c r="F250" i="2"/>
  <c r="E250" i="2"/>
  <c r="D250" i="2"/>
  <c r="C250" i="2"/>
  <c r="B250" i="2"/>
  <c r="Y249" i="2"/>
  <c r="X249" i="2"/>
  <c r="V249" i="2"/>
  <c r="T249" i="2"/>
  <c r="S249" i="2"/>
  <c r="R249" i="2"/>
  <c r="Q249" i="2"/>
  <c r="P249" i="2"/>
  <c r="O249" i="2"/>
  <c r="N249" i="2"/>
  <c r="M249" i="2"/>
  <c r="L249" i="2"/>
  <c r="K249" i="2"/>
  <c r="I249" i="2"/>
  <c r="H249" i="2"/>
  <c r="G249" i="2"/>
  <c r="F249" i="2"/>
  <c r="E249" i="2"/>
  <c r="D249" i="2"/>
  <c r="C249" i="2"/>
  <c r="B249" i="2"/>
  <c r="Y248" i="2"/>
  <c r="X248" i="2"/>
  <c r="V248" i="2"/>
  <c r="T248" i="2"/>
  <c r="S248" i="2"/>
  <c r="R248" i="2"/>
  <c r="Q248" i="2"/>
  <c r="P248" i="2"/>
  <c r="O248" i="2"/>
  <c r="N248" i="2"/>
  <c r="M248" i="2"/>
  <c r="L248" i="2"/>
  <c r="K248" i="2"/>
  <c r="I248" i="2"/>
  <c r="H248" i="2"/>
  <c r="G248" i="2"/>
  <c r="F248" i="2"/>
  <c r="E248" i="2"/>
  <c r="D248" i="2"/>
  <c r="C248" i="2"/>
  <c r="B248" i="2"/>
  <c r="Y247" i="2"/>
  <c r="X247" i="2"/>
  <c r="V247" i="2"/>
  <c r="T247" i="2"/>
  <c r="S247" i="2"/>
  <c r="R247" i="2"/>
  <c r="Q247" i="2"/>
  <c r="P247" i="2"/>
  <c r="O247" i="2"/>
  <c r="N247" i="2"/>
  <c r="M247" i="2"/>
  <c r="L247" i="2"/>
  <c r="K247" i="2"/>
  <c r="I247" i="2"/>
  <c r="H247" i="2"/>
  <c r="G247" i="2"/>
  <c r="F247" i="2"/>
  <c r="E247" i="2"/>
  <c r="D247" i="2"/>
  <c r="C247" i="2"/>
  <c r="B247" i="2"/>
  <c r="Y246" i="2"/>
  <c r="X246" i="2"/>
  <c r="V246" i="2"/>
  <c r="T246" i="2"/>
  <c r="S246" i="2"/>
  <c r="R246" i="2"/>
  <c r="Q246" i="2"/>
  <c r="P246" i="2"/>
  <c r="O246" i="2"/>
  <c r="N246" i="2"/>
  <c r="M246" i="2"/>
  <c r="L246" i="2"/>
  <c r="K246" i="2"/>
  <c r="I246" i="2"/>
  <c r="H246" i="2"/>
  <c r="G246" i="2"/>
  <c r="F246" i="2"/>
  <c r="E246" i="2"/>
  <c r="D246" i="2"/>
  <c r="C246" i="2"/>
  <c r="B246" i="2"/>
  <c r="Y245" i="2"/>
  <c r="X245" i="2"/>
  <c r="V245" i="2"/>
  <c r="T245" i="2"/>
  <c r="S245" i="2"/>
  <c r="R245" i="2"/>
  <c r="Q245" i="2"/>
  <c r="P245" i="2"/>
  <c r="O245" i="2"/>
  <c r="N245" i="2"/>
  <c r="M245" i="2"/>
  <c r="L245" i="2"/>
  <c r="K245" i="2"/>
  <c r="I245" i="2"/>
  <c r="H245" i="2"/>
  <c r="G245" i="2"/>
  <c r="F245" i="2"/>
  <c r="E245" i="2"/>
  <c r="D245" i="2"/>
  <c r="C245" i="2"/>
  <c r="B245" i="2"/>
  <c r="Y244" i="2"/>
  <c r="X244" i="2"/>
  <c r="V244" i="2"/>
  <c r="T244" i="2"/>
  <c r="S244" i="2"/>
  <c r="R244" i="2"/>
  <c r="Q244" i="2"/>
  <c r="P244" i="2"/>
  <c r="O244" i="2"/>
  <c r="N244" i="2"/>
  <c r="M244" i="2"/>
  <c r="L244" i="2"/>
  <c r="K244" i="2"/>
  <c r="I244" i="2"/>
  <c r="H244" i="2"/>
  <c r="G244" i="2"/>
  <c r="F244" i="2"/>
  <c r="E244" i="2"/>
  <c r="D244" i="2"/>
  <c r="C244" i="2"/>
  <c r="B244" i="2"/>
  <c r="Y243" i="2"/>
  <c r="X243" i="2"/>
  <c r="V243" i="2"/>
  <c r="T243" i="2"/>
  <c r="S243" i="2"/>
  <c r="R243" i="2"/>
  <c r="Q243" i="2"/>
  <c r="P243" i="2"/>
  <c r="O243" i="2"/>
  <c r="N243" i="2"/>
  <c r="M243" i="2"/>
  <c r="L243" i="2"/>
  <c r="K243" i="2"/>
  <c r="I243" i="2"/>
  <c r="H243" i="2"/>
  <c r="G243" i="2"/>
  <c r="F243" i="2"/>
  <c r="E243" i="2"/>
  <c r="D243" i="2"/>
  <c r="C243" i="2"/>
  <c r="B243" i="2"/>
  <c r="Y242" i="2"/>
  <c r="X242" i="2"/>
  <c r="V242" i="2"/>
  <c r="T242" i="2"/>
  <c r="S242" i="2"/>
  <c r="R242" i="2"/>
  <c r="Q242" i="2"/>
  <c r="P242" i="2"/>
  <c r="O242" i="2"/>
  <c r="N242" i="2"/>
  <c r="M242" i="2"/>
  <c r="L242" i="2"/>
  <c r="K242" i="2"/>
  <c r="I242" i="2"/>
  <c r="H242" i="2"/>
  <c r="G242" i="2"/>
  <c r="F242" i="2"/>
  <c r="E242" i="2"/>
  <c r="D242" i="2"/>
  <c r="C242" i="2"/>
  <c r="B242" i="2"/>
  <c r="Y241" i="2"/>
  <c r="X241" i="2"/>
  <c r="V241" i="2"/>
  <c r="T241" i="2"/>
  <c r="S241" i="2"/>
  <c r="R241" i="2"/>
  <c r="Q241" i="2"/>
  <c r="P241" i="2"/>
  <c r="O241" i="2"/>
  <c r="N241" i="2"/>
  <c r="M241" i="2"/>
  <c r="L241" i="2"/>
  <c r="K241" i="2"/>
  <c r="I241" i="2"/>
  <c r="H241" i="2"/>
  <c r="G241" i="2"/>
  <c r="F241" i="2"/>
  <c r="E241" i="2"/>
  <c r="D241" i="2"/>
  <c r="C241" i="2"/>
  <c r="B241" i="2"/>
  <c r="Y240" i="2"/>
  <c r="X240" i="2"/>
  <c r="V240" i="2"/>
  <c r="T240" i="2"/>
  <c r="S240" i="2"/>
  <c r="R240" i="2"/>
  <c r="Q240" i="2"/>
  <c r="P240" i="2"/>
  <c r="O240" i="2"/>
  <c r="N240" i="2"/>
  <c r="M240" i="2"/>
  <c r="L240" i="2"/>
  <c r="K240" i="2"/>
  <c r="I240" i="2"/>
  <c r="H240" i="2"/>
  <c r="G240" i="2"/>
  <c r="F240" i="2"/>
  <c r="E240" i="2"/>
  <c r="D240" i="2"/>
  <c r="C240" i="2"/>
  <c r="B240" i="2"/>
  <c r="Y239" i="2"/>
  <c r="X239" i="2"/>
  <c r="V239" i="2"/>
  <c r="T239" i="2"/>
  <c r="S239" i="2"/>
  <c r="R239" i="2"/>
  <c r="Q239" i="2"/>
  <c r="P239" i="2"/>
  <c r="O239" i="2"/>
  <c r="N239" i="2"/>
  <c r="M239" i="2"/>
  <c r="L239" i="2"/>
  <c r="K239" i="2"/>
  <c r="I239" i="2"/>
  <c r="H239" i="2"/>
  <c r="G239" i="2"/>
  <c r="F239" i="2"/>
  <c r="E239" i="2"/>
  <c r="D239" i="2"/>
  <c r="C239" i="2"/>
  <c r="B239" i="2"/>
  <c r="Y238" i="2"/>
  <c r="X238" i="2"/>
  <c r="V238" i="2"/>
  <c r="T238" i="2"/>
  <c r="S238" i="2"/>
  <c r="R238" i="2"/>
  <c r="Q238" i="2"/>
  <c r="P238" i="2"/>
  <c r="O238" i="2"/>
  <c r="N238" i="2"/>
  <c r="M238" i="2"/>
  <c r="L238" i="2"/>
  <c r="K238" i="2"/>
  <c r="I238" i="2"/>
  <c r="H238" i="2"/>
  <c r="G238" i="2"/>
  <c r="F238" i="2"/>
  <c r="E238" i="2"/>
  <c r="D238" i="2"/>
  <c r="C238" i="2"/>
  <c r="B238" i="2"/>
  <c r="AT237" i="2"/>
  <c r="AS237" i="2"/>
  <c r="AR237" i="2"/>
  <c r="AQ237" i="2"/>
  <c r="AP237" i="2"/>
  <c r="AO237" i="2"/>
  <c r="AN237" i="2"/>
  <c r="AM237" i="2"/>
  <c r="AL237" i="2"/>
  <c r="AK237" i="2"/>
  <c r="AJ237" i="2"/>
  <c r="AI237" i="2"/>
  <c r="AH237" i="2"/>
  <c r="AG237" i="2"/>
  <c r="AF237" i="2"/>
  <c r="AD237" i="2"/>
  <c r="AC237" i="2"/>
  <c r="AB237" i="2"/>
  <c r="AA237" i="2"/>
  <c r="Y237" i="2"/>
  <c r="X237" i="2"/>
  <c r="V237" i="2"/>
  <c r="T237" i="2"/>
  <c r="S237" i="2"/>
  <c r="R237" i="2"/>
  <c r="Q237" i="2"/>
  <c r="P237" i="2"/>
  <c r="O237" i="2"/>
  <c r="N237" i="2"/>
  <c r="M237" i="2"/>
  <c r="L237" i="2"/>
  <c r="K237" i="2"/>
  <c r="I237" i="2"/>
  <c r="H237" i="2"/>
  <c r="G237" i="2"/>
  <c r="F237" i="2"/>
  <c r="E237" i="2"/>
  <c r="D237" i="2"/>
  <c r="C237" i="2"/>
  <c r="B237" i="2"/>
  <c r="AT236" i="2"/>
  <c r="AS236" i="2"/>
  <c r="AR236" i="2"/>
  <c r="AQ236" i="2"/>
  <c r="AP236" i="2"/>
  <c r="AO236" i="2"/>
  <c r="AN236" i="2"/>
  <c r="AM236" i="2"/>
  <c r="AL236" i="2"/>
  <c r="AK236" i="2"/>
  <c r="AJ236" i="2"/>
  <c r="AI236" i="2"/>
  <c r="AH236" i="2"/>
  <c r="AG236" i="2"/>
  <c r="AF236" i="2"/>
  <c r="AD236" i="2"/>
  <c r="AC236" i="2"/>
  <c r="AB236" i="2"/>
  <c r="AA236" i="2"/>
  <c r="Y236" i="2"/>
  <c r="X236" i="2"/>
  <c r="V236" i="2"/>
  <c r="T236" i="2"/>
  <c r="S236" i="2"/>
  <c r="R236" i="2"/>
  <c r="Q236" i="2"/>
  <c r="P236" i="2"/>
  <c r="O236" i="2"/>
  <c r="N236" i="2"/>
  <c r="M236" i="2"/>
  <c r="L236" i="2"/>
  <c r="K236" i="2"/>
  <c r="I236" i="2"/>
  <c r="H236" i="2"/>
  <c r="G236" i="2"/>
  <c r="F236" i="2"/>
  <c r="E236" i="2"/>
  <c r="D236" i="2"/>
  <c r="C236" i="2"/>
  <c r="B236" i="2"/>
  <c r="AT235" i="2"/>
  <c r="AS235" i="2"/>
  <c r="AR235" i="2"/>
  <c r="AQ235" i="2"/>
  <c r="AP235" i="2"/>
  <c r="AO235" i="2"/>
  <c r="AN235" i="2"/>
  <c r="AM235" i="2"/>
  <c r="AL235" i="2"/>
  <c r="AK235" i="2"/>
  <c r="AJ235" i="2"/>
  <c r="AI235" i="2"/>
  <c r="AH235" i="2"/>
  <c r="AG235" i="2"/>
  <c r="AF235" i="2"/>
  <c r="AD235" i="2"/>
  <c r="AC235" i="2"/>
  <c r="AB235" i="2"/>
  <c r="AA235" i="2"/>
  <c r="Y235" i="2"/>
  <c r="X235" i="2"/>
  <c r="V235" i="2"/>
  <c r="T235" i="2"/>
  <c r="S235" i="2"/>
  <c r="R235" i="2"/>
  <c r="Q235" i="2"/>
  <c r="P235" i="2"/>
  <c r="O235" i="2"/>
  <c r="N235" i="2"/>
  <c r="M235" i="2"/>
  <c r="L235" i="2"/>
  <c r="K235" i="2"/>
  <c r="I235" i="2"/>
  <c r="H235" i="2"/>
  <c r="G235" i="2"/>
  <c r="F235" i="2"/>
  <c r="E235" i="2"/>
  <c r="D235" i="2"/>
  <c r="C235" i="2"/>
  <c r="B235" i="2"/>
  <c r="AT234" i="2"/>
  <c r="AS234" i="2"/>
  <c r="AR234" i="2"/>
  <c r="AQ234" i="2"/>
  <c r="AP234" i="2"/>
  <c r="AO234" i="2"/>
  <c r="AN234" i="2"/>
  <c r="AM234" i="2"/>
  <c r="AL234" i="2"/>
  <c r="AK234" i="2"/>
  <c r="AJ234" i="2"/>
  <c r="AI234" i="2"/>
  <c r="AH234" i="2"/>
  <c r="AG234" i="2"/>
  <c r="AF234" i="2"/>
  <c r="AD234" i="2"/>
  <c r="AC234" i="2"/>
  <c r="AB234" i="2"/>
  <c r="AA234" i="2"/>
  <c r="Y234" i="2"/>
  <c r="X234" i="2"/>
  <c r="V234" i="2"/>
  <c r="T234" i="2"/>
  <c r="S234" i="2"/>
  <c r="R234" i="2"/>
  <c r="Q234" i="2"/>
  <c r="P234" i="2"/>
  <c r="O234" i="2"/>
  <c r="N234" i="2"/>
  <c r="M234" i="2"/>
  <c r="L234" i="2"/>
  <c r="K234" i="2"/>
  <c r="I234" i="2"/>
  <c r="H234" i="2"/>
  <c r="G234" i="2"/>
  <c r="F234" i="2"/>
  <c r="E234" i="2"/>
  <c r="D234" i="2"/>
  <c r="C234" i="2"/>
  <c r="B234" i="2"/>
  <c r="AT233" i="2"/>
  <c r="AS233" i="2"/>
  <c r="AR233" i="2"/>
  <c r="AQ233" i="2"/>
  <c r="AP233" i="2"/>
  <c r="AO233" i="2"/>
  <c r="AN233" i="2"/>
  <c r="AM233" i="2"/>
  <c r="AL233" i="2"/>
  <c r="AK233" i="2"/>
  <c r="AJ233" i="2"/>
  <c r="AI233" i="2"/>
  <c r="AH233" i="2"/>
  <c r="AG233" i="2"/>
  <c r="AF233" i="2"/>
  <c r="AD233" i="2"/>
  <c r="AC233" i="2"/>
  <c r="AB233" i="2"/>
  <c r="AA233" i="2"/>
  <c r="Y233" i="2"/>
  <c r="X233" i="2"/>
  <c r="V233" i="2"/>
  <c r="T233" i="2"/>
  <c r="S233" i="2"/>
  <c r="R233" i="2"/>
  <c r="Q233" i="2"/>
  <c r="P233" i="2"/>
  <c r="O233" i="2"/>
  <c r="N233" i="2"/>
  <c r="M233" i="2"/>
  <c r="L233" i="2"/>
  <c r="K233" i="2"/>
  <c r="I233" i="2"/>
  <c r="H233" i="2"/>
  <c r="G233" i="2"/>
  <c r="F233" i="2"/>
  <c r="E233" i="2"/>
  <c r="D233" i="2"/>
  <c r="C233" i="2"/>
  <c r="B233" i="2"/>
  <c r="AT232" i="2"/>
  <c r="AS232" i="2"/>
  <c r="AR232" i="2"/>
  <c r="AQ232" i="2"/>
  <c r="AP232" i="2"/>
  <c r="AO232" i="2"/>
  <c r="AN232" i="2"/>
  <c r="AM232" i="2"/>
  <c r="AL232" i="2"/>
  <c r="AK232" i="2"/>
  <c r="AJ232" i="2"/>
  <c r="AI232" i="2"/>
  <c r="AH232" i="2"/>
  <c r="AG232" i="2"/>
  <c r="AF232" i="2"/>
  <c r="AD232" i="2"/>
  <c r="AC232" i="2"/>
  <c r="AB232" i="2"/>
  <c r="AA232" i="2"/>
  <c r="Y232" i="2"/>
  <c r="X232" i="2"/>
  <c r="V232" i="2"/>
  <c r="T232" i="2"/>
  <c r="S232" i="2"/>
  <c r="R232" i="2"/>
  <c r="Q232" i="2"/>
  <c r="P232" i="2"/>
  <c r="O232" i="2"/>
  <c r="N232" i="2"/>
  <c r="M232" i="2"/>
  <c r="L232" i="2"/>
  <c r="K232" i="2"/>
  <c r="I232" i="2"/>
  <c r="H232" i="2"/>
  <c r="G232" i="2"/>
  <c r="F232" i="2"/>
  <c r="E232" i="2"/>
  <c r="D232" i="2"/>
  <c r="C232" i="2"/>
  <c r="B232" i="2"/>
  <c r="AT231" i="2"/>
  <c r="AS231" i="2"/>
  <c r="AR231" i="2"/>
  <c r="AQ231" i="2"/>
  <c r="AP231" i="2"/>
  <c r="AO231" i="2"/>
  <c r="AN231" i="2"/>
  <c r="AM231" i="2"/>
  <c r="AL231" i="2"/>
  <c r="AK231" i="2"/>
  <c r="AJ231" i="2"/>
  <c r="AI231" i="2"/>
  <c r="AH231" i="2"/>
  <c r="AG231" i="2"/>
  <c r="AF231" i="2"/>
  <c r="AD231" i="2"/>
  <c r="AC231" i="2"/>
  <c r="AB231" i="2"/>
  <c r="AA231" i="2"/>
  <c r="Y231" i="2"/>
  <c r="X231" i="2"/>
  <c r="V231" i="2"/>
  <c r="T231" i="2"/>
  <c r="S231" i="2"/>
  <c r="R231" i="2"/>
  <c r="Q231" i="2"/>
  <c r="P231" i="2"/>
  <c r="O231" i="2"/>
  <c r="N231" i="2"/>
  <c r="M231" i="2"/>
  <c r="L231" i="2"/>
  <c r="K231" i="2"/>
  <c r="I231" i="2"/>
  <c r="H231" i="2"/>
  <c r="G231" i="2"/>
  <c r="F231" i="2"/>
  <c r="E231" i="2"/>
  <c r="D231" i="2"/>
  <c r="C231" i="2"/>
  <c r="B231" i="2"/>
  <c r="AT230" i="2"/>
  <c r="AS230" i="2"/>
  <c r="AR230" i="2"/>
  <c r="AQ230" i="2"/>
  <c r="AP230" i="2"/>
  <c r="AO230" i="2"/>
  <c r="AN230" i="2"/>
  <c r="AM230" i="2"/>
  <c r="AL230" i="2"/>
  <c r="AK230" i="2"/>
  <c r="AJ230" i="2"/>
  <c r="AI230" i="2"/>
  <c r="AH230" i="2"/>
  <c r="AG230" i="2"/>
  <c r="AF230" i="2"/>
  <c r="AD230" i="2"/>
  <c r="AC230" i="2"/>
  <c r="AB230" i="2"/>
  <c r="AA230" i="2"/>
  <c r="Y230" i="2"/>
  <c r="X230" i="2"/>
  <c r="V230" i="2"/>
  <c r="T230" i="2"/>
  <c r="S230" i="2"/>
  <c r="R230" i="2"/>
  <c r="Q230" i="2"/>
  <c r="P230" i="2"/>
  <c r="O230" i="2"/>
  <c r="N230" i="2"/>
  <c r="M230" i="2"/>
  <c r="L230" i="2"/>
  <c r="K230" i="2"/>
  <c r="I230" i="2"/>
  <c r="H230" i="2"/>
  <c r="G230" i="2"/>
  <c r="F230" i="2"/>
  <c r="E230" i="2"/>
  <c r="D230" i="2"/>
  <c r="C230" i="2"/>
  <c r="B230" i="2"/>
  <c r="AT229" i="2"/>
  <c r="AS229" i="2"/>
  <c r="AR229" i="2"/>
  <c r="AQ229" i="2"/>
  <c r="AP229" i="2"/>
  <c r="AO229" i="2"/>
  <c r="AN229" i="2"/>
  <c r="AM229" i="2"/>
  <c r="AL229" i="2"/>
  <c r="AK229" i="2"/>
  <c r="AJ229" i="2"/>
  <c r="AI229" i="2"/>
  <c r="AH229" i="2"/>
  <c r="AG229" i="2"/>
  <c r="AF229" i="2"/>
  <c r="AD229" i="2"/>
  <c r="AC229" i="2"/>
  <c r="AB229" i="2"/>
  <c r="AA229" i="2"/>
  <c r="Y229" i="2"/>
  <c r="X229" i="2"/>
  <c r="V229" i="2"/>
  <c r="T229" i="2"/>
  <c r="S229" i="2"/>
  <c r="R229" i="2"/>
  <c r="Q229" i="2"/>
  <c r="P229" i="2"/>
  <c r="O229" i="2"/>
  <c r="N229" i="2"/>
  <c r="M229" i="2"/>
  <c r="L229" i="2"/>
  <c r="K229" i="2"/>
  <c r="I229" i="2"/>
  <c r="H229" i="2"/>
  <c r="G229" i="2"/>
  <c r="F229" i="2"/>
  <c r="E229" i="2"/>
  <c r="D229" i="2"/>
  <c r="C229" i="2"/>
  <c r="B229" i="2"/>
  <c r="AT228" i="2"/>
  <c r="AS228" i="2"/>
  <c r="AR228" i="2"/>
  <c r="AQ228" i="2"/>
  <c r="AP228" i="2"/>
  <c r="AO228" i="2"/>
  <c r="AN228" i="2"/>
  <c r="AM228" i="2"/>
  <c r="AL228" i="2"/>
  <c r="AK228" i="2"/>
  <c r="AJ228" i="2"/>
  <c r="AI228" i="2"/>
  <c r="AH228" i="2"/>
  <c r="AG228" i="2"/>
  <c r="AF228" i="2"/>
  <c r="AD228" i="2"/>
  <c r="AC228" i="2"/>
  <c r="AB228" i="2"/>
  <c r="AA228" i="2"/>
  <c r="Y228" i="2"/>
  <c r="X228" i="2"/>
  <c r="V228" i="2"/>
  <c r="T228" i="2"/>
  <c r="S228" i="2"/>
  <c r="R228" i="2"/>
  <c r="Q228" i="2"/>
  <c r="P228" i="2"/>
  <c r="O228" i="2"/>
  <c r="N228" i="2"/>
  <c r="M228" i="2"/>
  <c r="L228" i="2"/>
  <c r="K228" i="2"/>
  <c r="I228" i="2"/>
  <c r="H228" i="2"/>
  <c r="G228" i="2"/>
  <c r="F228" i="2"/>
  <c r="E228" i="2"/>
  <c r="D228" i="2"/>
  <c r="C228" i="2"/>
  <c r="B228" i="2"/>
  <c r="AT227" i="2"/>
  <c r="AS227" i="2"/>
  <c r="AR227" i="2"/>
  <c r="AQ227" i="2"/>
  <c r="AP227" i="2"/>
  <c r="AO227" i="2"/>
  <c r="AN227" i="2"/>
  <c r="AM227" i="2"/>
  <c r="AL227" i="2"/>
  <c r="AK227" i="2"/>
  <c r="AJ227" i="2"/>
  <c r="AI227" i="2"/>
  <c r="AH227" i="2"/>
  <c r="AG227" i="2"/>
  <c r="AF227" i="2"/>
  <c r="AD227" i="2"/>
  <c r="AC227" i="2"/>
  <c r="AB227" i="2"/>
  <c r="AA227" i="2"/>
  <c r="Y227" i="2"/>
  <c r="X227" i="2"/>
  <c r="V227" i="2"/>
  <c r="T227" i="2"/>
  <c r="S227" i="2"/>
  <c r="R227" i="2"/>
  <c r="Q227" i="2"/>
  <c r="P227" i="2"/>
  <c r="O227" i="2"/>
  <c r="N227" i="2"/>
  <c r="M227" i="2"/>
  <c r="L227" i="2"/>
  <c r="K227" i="2"/>
  <c r="I227" i="2"/>
  <c r="H227" i="2"/>
  <c r="G227" i="2"/>
  <c r="F227" i="2"/>
  <c r="E227" i="2"/>
  <c r="D227" i="2"/>
  <c r="C227" i="2"/>
  <c r="B227" i="2"/>
  <c r="AT226" i="2"/>
  <c r="AS226" i="2"/>
  <c r="AR226" i="2"/>
  <c r="AQ226" i="2"/>
  <c r="AP226" i="2"/>
  <c r="AO226" i="2"/>
  <c r="AN226" i="2"/>
  <c r="AM226" i="2"/>
  <c r="AL226" i="2"/>
  <c r="AK226" i="2"/>
  <c r="AJ226" i="2"/>
  <c r="AI226" i="2"/>
  <c r="AH226" i="2"/>
  <c r="AG226" i="2"/>
  <c r="AF226" i="2"/>
  <c r="AD226" i="2"/>
  <c r="AC226" i="2"/>
  <c r="AB226" i="2"/>
  <c r="AA226" i="2"/>
  <c r="Y226" i="2"/>
  <c r="X226" i="2"/>
  <c r="V226" i="2"/>
  <c r="T226" i="2"/>
  <c r="S226" i="2"/>
  <c r="R226" i="2"/>
  <c r="Q226" i="2"/>
  <c r="P226" i="2"/>
  <c r="O226" i="2"/>
  <c r="N226" i="2"/>
  <c r="M226" i="2"/>
  <c r="L226" i="2"/>
  <c r="K226" i="2"/>
  <c r="I226" i="2"/>
  <c r="H226" i="2"/>
  <c r="G226" i="2"/>
  <c r="F226" i="2"/>
  <c r="E226" i="2"/>
  <c r="D226" i="2"/>
  <c r="C226" i="2"/>
  <c r="B226" i="2"/>
  <c r="AT225" i="2"/>
  <c r="AS225" i="2"/>
  <c r="AR225" i="2"/>
  <c r="AQ225" i="2"/>
  <c r="AP225" i="2"/>
  <c r="AO225" i="2"/>
  <c r="AN225" i="2"/>
  <c r="AM225" i="2"/>
  <c r="AL225" i="2"/>
  <c r="AK225" i="2"/>
  <c r="AJ225" i="2"/>
  <c r="AI225" i="2"/>
  <c r="AH225" i="2"/>
  <c r="AG225" i="2"/>
  <c r="AF225" i="2"/>
  <c r="AD225" i="2"/>
  <c r="AC225" i="2"/>
  <c r="AB225" i="2"/>
  <c r="AA225" i="2"/>
  <c r="Y225" i="2"/>
  <c r="X225" i="2"/>
  <c r="V225" i="2"/>
  <c r="T225" i="2"/>
  <c r="S225" i="2"/>
  <c r="R225" i="2"/>
  <c r="Q225" i="2"/>
  <c r="P225" i="2"/>
  <c r="O225" i="2"/>
  <c r="N225" i="2"/>
  <c r="M225" i="2"/>
  <c r="L225" i="2"/>
  <c r="K225" i="2"/>
  <c r="I225" i="2"/>
  <c r="H225" i="2"/>
  <c r="G225" i="2"/>
  <c r="F225" i="2"/>
  <c r="E225" i="2"/>
  <c r="D225" i="2"/>
  <c r="C225" i="2"/>
  <c r="B225" i="2"/>
  <c r="AT224" i="2"/>
  <c r="AS224" i="2"/>
  <c r="AR224" i="2"/>
  <c r="AQ224" i="2"/>
  <c r="AP224" i="2"/>
  <c r="AO224" i="2"/>
  <c r="AN224" i="2"/>
  <c r="AM224" i="2"/>
  <c r="AL224" i="2"/>
  <c r="AK224" i="2"/>
  <c r="AJ224" i="2"/>
  <c r="AI224" i="2"/>
  <c r="AH224" i="2"/>
  <c r="AG224" i="2"/>
  <c r="AF224" i="2"/>
  <c r="AD224" i="2"/>
  <c r="AC224" i="2"/>
  <c r="AB224" i="2"/>
  <c r="AA224" i="2"/>
  <c r="Y224" i="2"/>
  <c r="X224" i="2"/>
  <c r="V224" i="2"/>
  <c r="T224" i="2"/>
  <c r="S224" i="2"/>
  <c r="R224" i="2"/>
  <c r="Q224" i="2"/>
  <c r="P224" i="2"/>
  <c r="O224" i="2"/>
  <c r="N224" i="2"/>
  <c r="M224" i="2"/>
  <c r="L224" i="2"/>
  <c r="K224" i="2"/>
  <c r="I224" i="2"/>
  <c r="H224" i="2"/>
  <c r="G224" i="2"/>
  <c r="F224" i="2"/>
  <c r="E224" i="2"/>
  <c r="D224" i="2"/>
  <c r="C224" i="2"/>
  <c r="B224" i="2"/>
  <c r="AT223" i="2"/>
  <c r="AS223" i="2"/>
  <c r="AR223" i="2"/>
  <c r="AQ223" i="2"/>
  <c r="AP223" i="2"/>
  <c r="AO223" i="2"/>
  <c r="AN223" i="2"/>
  <c r="AM223" i="2"/>
  <c r="AL223" i="2"/>
  <c r="AK223" i="2"/>
  <c r="AJ223" i="2"/>
  <c r="AI223" i="2"/>
  <c r="AH223" i="2"/>
  <c r="AG223" i="2"/>
  <c r="AF223" i="2"/>
  <c r="AD223" i="2"/>
  <c r="AC223" i="2"/>
  <c r="AB223" i="2"/>
  <c r="AA223" i="2"/>
  <c r="Y223" i="2"/>
  <c r="X223" i="2"/>
  <c r="V223" i="2"/>
  <c r="T223" i="2"/>
  <c r="S223" i="2"/>
  <c r="R223" i="2"/>
  <c r="Q223" i="2"/>
  <c r="P223" i="2"/>
  <c r="O223" i="2"/>
  <c r="N223" i="2"/>
  <c r="M223" i="2"/>
  <c r="L223" i="2"/>
  <c r="K223" i="2"/>
  <c r="I223" i="2"/>
  <c r="H223" i="2"/>
  <c r="G223" i="2"/>
  <c r="F223" i="2"/>
  <c r="E223" i="2"/>
  <c r="D223" i="2"/>
  <c r="C223" i="2"/>
  <c r="B223" i="2"/>
  <c r="AT222" i="2"/>
  <c r="AS222" i="2"/>
  <c r="AR222" i="2"/>
  <c r="AQ222" i="2"/>
  <c r="AP222" i="2"/>
  <c r="AO222" i="2"/>
  <c r="AN222" i="2"/>
  <c r="AM222" i="2"/>
  <c r="AL222" i="2"/>
  <c r="AK222" i="2"/>
  <c r="AJ222" i="2"/>
  <c r="AI222" i="2"/>
  <c r="AH222" i="2"/>
  <c r="AG222" i="2"/>
  <c r="AF222" i="2"/>
  <c r="AD222" i="2"/>
  <c r="AC222" i="2"/>
  <c r="AB222" i="2"/>
  <c r="AA222" i="2"/>
  <c r="Y222" i="2"/>
  <c r="X222" i="2"/>
  <c r="V222" i="2"/>
  <c r="T222" i="2"/>
  <c r="S222" i="2"/>
  <c r="R222" i="2"/>
  <c r="Q222" i="2"/>
  <c r="P222" i="2"/>
  <c r="O222" i="2"/>
  <c r="N222" i="2"/>
  <c r="M222" i="2"/>
  <c r="L222" i="2"/>
  <c r="K222" i="2"/>
  <c r="I222" i="2"/>
  <c r="H222" i="2"/>
  <c r="G222" i="2"/>
  <c r="F222" i="2"/>
  <c r="E222" i="2"/>
  <c r="D222" i="2"/>
  <c r="C222" i="2"/>
  <c r="B222" i="2"/>
  <c r="AT221" i="2"/>
  <c r="AS221" i="2"/>
  <c r="AR221" i="2"/>
  <c r="AQ221" i="2"/>
  <c r="AP221" i="2"/>
  <c r="AO221" i="2"/>
  <c r="AN221" i="2"/>
  <c r="AM221" i="2"/>
  <c r="AL221" i="2"/>
  <c r="AK221" i="2"/>
  <c r="AJ221" i="2"/>
  <c r="AI221" i="2"/>
  <c r="AH221" i="2"/>
  <c r="AG221" i="2"/>
  <c r="AF221" i="2"/>
  <c r="AD221" i="2"/>
  <c r="AC221" i="2"/>
  <c r="AB221" i="2"/>
  <c r="AA221" i="2"/>
  <c r="Y221" i="2"/>
  <c r="X221" i="2"/>
  <c r="V221" i="2"/>
  <c r="T221" i="2"/>
  <c r="S221" i="2"/>
  <c r="R221" i="2"/>
  <c r="Q221" i="2"/>
  <c r="P221" i="2"/>
  <c r="O221" i="2"/>
  <c r="N221" i="2"/>
  <c r="M221" i="2"/>
  <c r="L221" i="2"/>
  <c r="K221" i="2"/>
  <c r="I221" i="2"/>
  <c r="H221" i="2"/>
  <c r="G221" i="2"/>
  <c r="F221" i="2"/>
  <c r="E221" i="2"/>
  <c r="D221" i="2"/>
  <c r="C221" i="2"/>
  <c r="B221" i="2"/>
  <c r="AT220" i="2"/>
  <c r="AS220" i="2"/>
  <c r="AR220" i="2"/>
  <c r="AQ220" i="2"/>
  <c r="AP220" i="2"/>
  <c r="AO220" i="2"/>
  <c r="AN220" i="2"/>
  <c r="AM220" i="2"/>
  <c r="AL220" i="2"/>
  <c r="AK220" i="2"/>
  <c r="AJ220" i="2"/>
  <c r="AI220" i="2"/>
  <c r="AH220" i="2"/>
  <c r="AG220" i="2"/>
  <c r="AF220" i="2"/>
  <c r="AD220" i="2"/>
  <c r="AC220" i="2"/>
  <c r="AB220" i="2"/>
  <c r="AA220" i="2"/>
  <c r="Y220" i="2"/>
  <c r="X220" i="2"/>
  <c r="V220" i="2"/>
  <c r="T220" i="2"/>
  <c r="S220" i="2"/>
  <c r="R220" i="2"/>
  <c r="Q220" i="2"/>
  <c r="P220" i="2"/>
  <c r="O220" i="2"/>
  <c r="N220" i="2"/>
  <c r="M220" i="2"/>
  <c r="L220" i="2"/>
  <c r="K220" i="2"/>
  <c r="I220" i="2"/>
  <c r="H220" i="2"/>
  <c r="G220" i="2"/>
  <c r="F220" i="2"/>
  <c r="E220" i="2"/>
  <c r="D220" i="2"/>
  <c r="C220" i="2"/>
  <c r="B220" i="2"/>
  <c r="AT219" i="2"/>
  <c r="AS219" i="2"/>
  <c r="AR219" i="2"/>
  <c r="AQ219" i="2"/>
  <c r="AP219" i="2"/>
  <c r="AO219" i="2"/>
  <c r="AN219" i="2"/>
  <c r="AM219" i="2"/>
  <c r="AL219" i="2"/>
  <c r="AK219" i="2"/>
  <c r="AJ219" i="2"/>
  <c r="AI219" i="2"/>
  <c r="AH219" i="2"/>
  <c r="AG219" i="2"/>
  <c r="AF219" i="2"/>
  <c r="AD219" i="2"/>
  <c r="AC219" i="2"/>
  <c r="AB219" i="2"/>
  <c r="AA219" i="2"/>
  <c r="Y219" i="2"/>
  <c r="X219" i="2"/>
  <c r="V219" i="2"/>
  <c r="T219" i="2"/>
  <c r="S219" i="2"/>
  <c r="R219" i="2"/>
  <c r="Q219" i="2"/>
  <c r="P219" i="2"/>
  <c r="O219" i="2"/>
  <c r="N219" i="2"/>
  <c r="M219" i="2"/>
  <c r="L219" i="2"/>
  <c r="K219" i="2"/>
  <c r="I219" i="2"/>
  <c r="H219" i="2"/>
  <c r="G219" i="2"/>
  <c r="F219" i="2"/>
  <c r="E219" i="2"/>
  <c r="D219" i="2"/>
  <c r="C219" i="2"/>
  <c r="B219" i="2"/>
  <c r="AT218" i="2"/>
  <c r="AS218" i="2"/>
  <c r="AR218" i="2"/>
  <c r="AQ218" i="2"/>
  <c r="AP218" i="2"/>
  <c r="AO218" i="2"/>
  <c r="AN218" i="2"/>
  <c r="AM218" i="2"/>
  <c r="AL218" i="2"/>
  <c r="AK218" i="2"/>
  <c r="AJ218" i="2"/>
  <c r="AI218" i="2"/>
  <c r="AH218" i="2"/>
  <c r="AG218" i="2"/>
  <c r="AF218" i="2"/>
  <c r="AD218" i="2"/>
  <c r="AC218" i="2"/>
  <c r="AB218" i="2"/>
  <c r="AA218" i="2"/>
  <c r="Y218" i="2"/>
  <c r="X218" i="2"/>
  <c r="V218" i="2"/>
  <c r="T218" i="2"/>
  <c r="S218" i="2"/>
  <c r="R218" i="2"/>
  <c r="Q218" i="2"/>
  <c r="P218" i="2"/>
  <c r="O218" i="2"/>
  <c r="N218" i="2"/>
  <c r="M218" i="2"/>
  <c r="L218" i="2"/>
  <c r="K218" i="2"/>
  <c r="I218" i="2"/>
  <c r="H218" i="2"/>
  <c r="G218" i="2"/>
  <c r="F218" i="2"/>
  <c r="E218" i="2"/>
  <c r="D218" i="2"/>
  <c r="C218" i="2"/>
  <c r="B218" i="2"/>
  <c r="AT217" i="2"/>
  <c r="AS217" i="2"/>
  <c r="AR217" i="2"/>
  <c r="AQ217" i="2"/>
  <c r="AP217" i="2"/>
  <c r="AO217" i="2"/>
  <c r="AN217" i="2"/>
  <c r="AM217" i="2"/>
  <c r="AL217" i="2"/>
  <c r="AK217" i="2"/>
  <c r="AJ217" i="2"/>
  <c r="AI217" i="2"/>
  <c r="AH217" i="2"/>
  <c r="AG217" i="2"/>
  <c r="AF217" i="2"/>
  <c r="AD217" i="2"/>
  <c r="AC217" i="2"/>
  <c r="AB217" i="2"/>
  <c r="AA217" i="2"/>
  <c r="Y217" i="2"/>
  <c r="X217" i="2"/>
  <c r="V217" i="2"/>
  <c r="T217" i="2"/>
  <c r="S217" i="2"/>
  <c r="R217" i="2"/>
  <c r="Q217" i="2"/>
  <c r="P217" i="2"/>
  <c r="O217" i="2"/>
  <c r="N217" i="2"/>
  <c r="M217" i="2"/>
  <c r="L217" i="2"/>
  <c r="K217" i="2"/>
  <c r="I217" i="2"/>
  <c r="H217" i="2"/>
  <c r="G217" i="2"/>
  <c r="F217" i="2"/>
  <c r="E217" i="2"/>
  <c r="D217" i="2"/>
  <c r="C217" i="2"/>
  <c r="B217" i="2"/>
  <c r="AT216" i="2"/>
  <c r="AS216" i="2"/>
  <c r="AR216" i="2"/>
  <c r="AQ216" i="2"/>
  <c r="AP216" i="2"/>
  <c r="AO216" i="2"/>
  <c r="AN216" i="2"/>
  <c r="AM216" i="2"/>
  <c r="AL216" i="2"/>
  <c r="AK216" i="2"/>
  <c r="AJ216" i="2"/>
  <c r="AI216" i="2"/>
  <c r="AH216" i="2"/>
  <c r="AG216" i="2"/>
  <c r="AF216" i="2"/>
  <c r="AD216" i="2"/>
  <c r="AC216" i="2"/>
  <c r="AB216" i="2"/>
  <c r="AA216" i="2"/>
  <c r="Y216" i="2"/>
  <c r="X216" i="2"/>
  <c r="V216" i="2"/>
  <c r="T216" i="2"/>
  <c r="S216" i="2"/>
  <c r="R216" i="2"/>
  <c r="Q216" i="2"/>
  <c r="P216" i="2"/>
  <c r="O216" i="2"/>
  <c r="N216" i="2"/>
  <c r="M216" i="2"/>
  <c r="L216" i="2"/>
  <c r="K216" i="2"/>
  <c r="I216" i="2"/>
  <c r="H216" i="2"/>
  <c r="G216" i="2"/>
  <c r="F216" i="2"/>
  <c r="E216" i="2"/>
  <c r="D216" i="2"/>
  <c r="C216" i="2"/>
  <c r="B216" i="2"/>
  <c r="AT215" i="2"/>
  <c r="AS215" i="2"/>
  <c r="AR215" i="2"/>
  <c r="AQ215" i="2"/>
  <c r="AP215" i="2"/>
  <c r="AO215" i="2"/>
  <c r="AN215" i="2"/>
  <c r="AM215" i="2"/>
  <c r="AL215" i="2"/>
  <c r="AK215" i="2"/>
  <c r="AJ215" i="2"/>
  <c r="AI215" i="2"/>
  <c r="AH215" i="2"/>
  <c r="AG215" i="2"/>
  <c r="AF215" i="2"/>
  <c r="AD215" i="2"/>
  <c r="AC215" i="2"/>
  <c r="AB215" i="2"/>
  <c r="AA215" i="2"/>
  <c r="Y215" i="2"/>
  <c r="X215" i="2"/>
  <c r="V215" i="2"/>
  <c r="T215" i="2"/>
  <c r="S215" i="2"/>
  <c r="R215" i="2"/>
  <c r="Q215" i="2"/>
  <c r="P215" i="2"/>
  <c r="O215" i="2"/>
  <c r="N215" i="2"/>
  <c r="M215" i="2"/>
  <c r="L215" i="2"/>
  <c r="K215" i="2"/>
  <c r="I215" i="2"/>
  <c r="H215" i="2"/>
  <c r="G215" i="2"/>
  <c r="F215" i="2"/>
  <c r="E215" i="2"/>
  <c r="D215" i="2"/>
  <c r="C215" i="2"/>
  <c r="B215" i="2"/>
  <c r="AT214" i="2"/>
  <c r="AS214" i="2"/>
  <c r="AR214" i="2"/>
  <c r="AQ214" i="2"/>
  <c r="AP214" i="2"/>
  <c r="AO214" i="2"/>
  <c r="AN214" i="2"/>
  <c r="AM214" i="2"/>
  <c r="AL214" i="2"/>
  <c r="AK214" i="2"/>
  <c r="AJ214" i="2"/>
  <c r="AI214" i="2"/>
  <c r="AH214" i="2"/>
  <c r="AG214" i="2"/>
  <c r="AF214" i="2"/>
  <c r="AD214" i="2"/>
  <c r="AC214" i="2"/>
  <c r="AB214" i="2"/>
  <c r="AA214" i="2"/>
  <c r="Y214" i="2"/>
  <c r="X214" i="2"/>
  <c r="V214" i="2"/>
  <c r="T214" i="2"/>
  <c r="S214" i="2"/>
  <c r="R214" i="2"/>
  <c r="Q214" i="2"/>
  <c r="P214" i="2"/>
  <c r="O214" i="2"/>
  <c r="N214" i="2"/>
  <c r="M214" i="2"/>
  <c r="L214" i="2"/>
  <c r="K214" i="2"/>
  <c r="I214" i="2"/>
  <c r="H214" i="2"/>
  <c r="G214" i="2"/>
  <c r="F214" i="2"/>
  <c r="E214" i="2"/>
  <c r="D214" i="2"/>
  <c r="C214" i="2"/>
  <c r="B214" i="2"/>
  <c r="AT213" i="2"/>
  <c r="AS213" i="2"/>
  <c r="AR213" i="2"/>
  <c r="AQ213" i="2"/>
  <c r="AP213" i="2"/>
  <c r="AO213" i="2"/>
  <c r="AN213" i="2"/>
  <c r="AM213" i="2"/>
  <c r="AL213" i="2"/>
  <c r="AK213" i="2"/>
  <c r="AJ213" i="2"/>
  <c r="AI213" i="2"/>
  <c r="AH213" i="2"/>
  <c r="AG213" i="2"/>
  <c r="AF213" i="2"/>
  <c r="AD213" i="2"/>
  <c r="AC213" i="2"/>
  <c r="AB213" i="2"/>
  <c r="AA213" i="2"/>
  <c r="Y213" i="2"/>
  <c r="X213" i="2"/>
  <c r="V213" i="2"/>
  <c r="T213" i="2"/>
  <c r="S213" i="2"/>
  <c r="R213" i="2"/>
  <c r="Q213" i="2"/>
  <c r="P213" i="2"/>
  <c r="O213" i="2"/>
  <c r="N213" i="2"/>
  <c r="M213" i="2"/>
  <c r="L213" i="2"/>
  <c r="K213" i="2"/>
  <c r="I213" i="2"/>
  <c r="H213" i="2"/>
  <c r="G213" i="2"/>
  <c r="F213" i="2"/>
  <c r="E213" i="2"/>
  <c r="D213" i="2"/>
  <c r="C213" i="2"/>
  <c r="B213" i="2"/>
  <c r="AT212" i="2"/>
  <c r="AS212" i="2"/>
  <c r="AR212" i="2"/>
  <c r="AQ212" i="2"/>
  <c r="AP212" i="2"/>
  <c r="AO212" i="2"/>
  <c r="AN212" i="2"/>
  <c r="AM212" i="2"/>
  <c r="AL212" i="2"/>
  <c r="AK212" i="2"/>
  <c r="AJ212" i="2"/>
  <c r="AI212" i="2"/>
  <c r="AH212" i="2"/>
  <c r="AG212" i="2"/>
  <c r="AF212" i="2"/>
  <c r="AD212" i="2"/>
  <c r="AC212" i="2"/>
  <c r="AB212" i="2"/>
  <c r="AA212" i="2"/>
  <c r="Y212" i="2"/>
  <c r="X212" i="2"/>
  <c r="V212" i="2"/>
  <c r="T212" i="2"/>
  <c r="S212" i="2"/>
  <c r="R212" i="2"/>
  <c r="Q212" i="2"/>
  <c r="P212" i="2"/>
  <c r="O212" i="2"/>
  <c r="N212" i="2"/>
  <c r="M212" i="2"/>
  <c r="L212" i="2"/>
  <c r="K212" i="2"/>
  <c r="I212" i="2"/>
  <c r="H212" i="2"/>
  <c r="G212" i="2"/>
  <c r="F212" i="2"/>
  <c r="E212" i="2"/>
  <c r="D212" i="2"/>
  <c r="C212" i="2"/>
  <c r="B212" i="2"/>
  <c r="AT211" i="2"/>
  <c r="AS211" i="2"/>
  <c r="AR211" i="2"/>
  <c r="AQ211" i="2"/>
  <c r="AP211" i="2"/>
  <c r="AO211" i="2"/>
  <c r="AN211" i="2"/>
  <c r="AM211" i="2"/>
  <c r="AL211" i="2"/>
  <c r="AK211" i="2"/>
  <c r="AJ211" i="2"/>
  <c r="AI211" i="2"/>
  <c r="AH211" i="2"/>
  <c r="AG211" i="2"/>
  <c r="AF211" i="2"/>
  <c r="AD211" i="2"/>
  <c r="AC211" i="2"/>
  <c r="AB211" i="2"/>
  <c r="AA211" i="2"/>
  <c r="Y211" i="2"/>
  <c r="X211" i="2"/>
  <c r="V211" i="2"/>
  <c r="T211" i="2"/>
  <c r="S211" i="2"/>
  <c r="R211" i="2"/>
  <c r="Q211" i="2"/>
  <c r="P211" i="2"/>
  <c r="O211" i="2"/>
  <c r="N211" i="2"/>
  <c r="M211" i="2"/>
  <c r="L211" i="2"/>
  <c r="K211" i="2"/>
  <c r="I211" i="2"/>
  <c r="H211" i="2"/>
  <c r="G211" i="2"/>
  <c r="F211" i="2"/>
  <c r="E211" i="2"/>
  <c r="D211" i="2"/>
  <c r="C211" i="2"/>
  <c r="B211" i="2"/>
  <c r="AT210" i="2"/>
  <c r="AS210" i="2"/>
  <c r="AR210" i="2"/>
  <c r="AQ210" i="2"/>
  <c r="AP210" i="2"/>
  <c r="AO210" i="2"/>
  <c r="AN210" i="2"/>
  <c r="AM210" i="2"/>
  <c r="AL210" i="2"/>
  <c r="AK210" i="2"/>
  <c r="AJ210" i="2"/>
  <c r="AI210" i="2"/>
  <c r="AH210" i="2"/>
  <c r="AG210" i="2"/>
  <c r="AF210" i="2"/>
  <c r="AD210" i="2"/>
  <c r="AC210" i="2"/>
  <c r="AB210" i="2"/>
  <c r="AA210" i="2"/>
  <c r="Y210" i="2"/>
  <c r="X210" i="2"/>
  <c r="V210" i="2"/>
  <c r="T210" i="2"/>
  <c r="S210" i="2"/>
  <c r="R210" i="2"/>
  <c r="Q210" i="2"/>
  <c r="P210" i="2"/>
  <c r="O210" i="2"/>
  <c r="N210" i="2"/>
  <c r="M210" i="2"/>
  <c r="L210" i="2"/>
  <c r="K210" i="2"/>
  <c r="I210" i="2"/>
  <c r="H210" i="2"/>
  <c r="G210" i="2"/>
  <c r="F210" i="2"/>
  <c r="E210" i="2"/>
  <c r="D210" i="2"/>
  <c r="C210" i="2"/>
  <c r="B210" i="2"/>
  <c r="AT209" i="2"/>
  <c r="AS209" i="2"/>
  <c r="AR209" i="2"/>
  <c r="AQ209" i="2"/>
  <c r="AP209" i="2"/>
  <c r="AO209" i="2"/>
  <c r="AN209" i="2"/>
  <c r="AM209" i="2"/>
  <c r="AL209" i="2"/>
  <c r="AK209" i="2"/>
  <c r="AJ209" i="2"/>
  <c r="AI209" i="2"/>
  <c r="AH209" i="2"/>
  <c r="AG209" i="2"/>
  <c r="AF209" i="2"/>
  <c r="AD209" i="2"/>
  <c r="AC209" i="2"/>
  <c r="AB209" i="2"/>
  <c r="AA209" i="2"/>
  <c r="Y209" i="2"/>
  <c r="X209" i="2"/>
  <c r="V209" i="2"/>
  <c r="T209" i="2"/>
  <c r="S209" i="2"/>
  <c r="R209" i="2"/>
  <c r="Q209" i="2"/>
  <c r="P209" i="2"/>
  <c r="O209" i="2"/>
  <c r="N209" i="2"/>
  <c r="M209" i="2"/>
  <c r="L209" i="2"/>
  <c r="K209" i="2"/>
  <c r="I209" i="2"/>
  <c r="H209" i="2"/>
  <c r="G209" i="2"/>
  <c r="F209" i="2"/>
  <c r="E209" i="2"/>
  <c r="D209" i="2"/>
  <c r="C209" i="2"/>
  <c r="B209" i="2"/>
  <c r="AT208" i="2"/>
  <c r="AS208" i="2"/>
  <c r="AR208" i="2"/>
  <c r="AQ208" i="2"/>
  <c r="AP208" i="2"/>
  <c r="AO208" i="2"/>
  <c r="AN208" i="2"/>
  <c r="AM208" i="2"/>
  <c r="AL208" i="2"/>
  <c r="AK208" i="2"/>
  <c r="AJ208" i="2"/>
  <c r="AI208" i="2"/>
  <c r="AH208" i="2"/>
  <c r="AG208" i="2"/>
  <c r="AF208" i="2"/>
  <c r="AD208" i="2"/>
  <c r="AC208" i="2"/>
  <c r="AB208" i="2"/>
  <c r="AA208" i="2"/>
  <c r="Y208" i="2"/>
  <c r="X208" i="2"/>
  <c r="V208" i="2"/>
  <c r="T208" i="2"/>
  <c r="S208" i="2"/>
  <c r="R208" i="2"/>
  <c r="Q208" i="2"/>
  <c r="P208" i="2"/>
  <c r="O208" i="2"/>
  <c r="N208" i="2"/>
  <c r="M208" i="2"/>
  <c r="L208" i="2"/>
  <c r="K208" i="2"/>
  <c r="I208" i="2"/>
  <c r="H208" i="2"/>
  <c r="G208" i="2"/>
  <c r="F208" i="2"/>
  <c r="E208" i="2"/>
  <c r="D208" i="2"/>
  <c r="C208" i="2"/>
  <c r="B208" i="2"/>
  <c r="AT207" i="2"/>
  <c r="AS207" i="2"/>
  <c r="AR207" i="2"/>
  <c r="AQ207" i="2"/>
  <c r="AP207" i="2"/>
  <c r="AO207" i="2"/>
  <c r="AN207" i="2"/>
  <c r="AM207" i="2"/>
  <c r="AL207" i="2"/>
  <c r="AK207" i="2"/>
  <c r="AJ207" i="2"/>
  <c r="AI207" i="2"/>
  <c r="AH207" i="2"/>
  <c r="AG207" i="2"/>
  <c r="AF207" i="2"/>
  <c r="AD207" i="2"/>
  <c r="AC207" i="2"/>
  <c r="AB207" i="2"/>
  <c r="AA207" i="2"/>
  <c r="Y207" i="2"/>
  <c r="X207" i="2"/>
  <c r="V207" i="2"/>
  <c r="T207" i="2"/>
  <c r="S207" i="2"/>
  <c r="R207" i="2"/>
  <c r="Q207" i="2"/>
  <c r="P207" i="2"/>
  <c r="O207" i="2"/>
  <c r="N207" i="2"/>
  <c r="M207" i="2"/>
  <c r="L207" i="2"/>
  <c r="K207" i="2"/>
  <c r="I207" i="2"/>
  <c r="H207" i="2"/>
  <c r="G207" i="2"/>
  <c r="F207" i="2"/>
  <c r="E207" i="2"/>
  <c r="D207" i="2"/>
  <c r="C207" i="2"/>
  <c r="B207" i="2"/>
  <c r="AT206" i="2"/>
  <c r="AS206" i="2"/>
  <c r="AR206" i="2"/>
  <c r="AQ206" i="2"/>
  <c r="AP206" i="2"/>
  <c r="AO206" i="2"/>
  <c r="AN206" i="2"/>
  <c r="AM206" i="2"/>
  <c r="AL206" i="2"/>
  <c r="AK206" i="2"/>
  <c r="AJ206" i="2"/>
  <c r="AI206" i="2"/>
  <c r="AH206" i="2"/>
  <c r="AG206" i="2"/>
  <c r="AF206" i="2"/>
  <c r="AD206" i="2"/>
  <c r="AC206" i="2"/>
  <c r="AB206" i="2"/>
  <c r="AA206" i="2"/>
  <c r="Y206" i="2"/>
  <c r="X206" i="2"/>
  <c r="V206" i="2"/>
  <c r="T206" i="2"/>
  <c r="S206" i="2"/>
  <c r="R206" i="2"/>
  <c r="Q206" i="2"/>
  <c r="P206" i="2"/>
  <c r="O206" i="2"/>
  <c r="N206" i="2"/>
  <c r="M206" i="2"/>
  <c r="L206" i="2"/>
  <c r="K206" i="2"/>
  <c r="I206" i="2"/>
  <c r="H206" i="2"/>
  <c r="G206" i="2"/>
  <c r="F206" i="2"/>
  <c r="E206" i="2"/>
  <c r="D206" i="2"/>
  <c r="C206" i="2"/>
  <c r="B206" i="2"/>
  <c r="AT205" i="2"/>
  <c r="AS205" i="2"/>
  <c r="AR205" i="2"/>
  <c r="AQ205" i="2"/>
  <c r="AP205" i="2"/>
  <c r="AO205" i="2"/>
  <c r="AN205" i="2"/>
  <c r="AM205" i="2"/>
  <c r="AL205" i="2"/>
  <c r="AK205" i="2"/>
  <c r="AJ205" i="2"/>
  <c r="AI205" i="2"/>
  <c r="AH205" i="2"/>
  <c r="AG205" i="2"/>
  <c r="AF205" i="2"/>
  <c r="AD205" i="2"/>
  <c r="AC205" i="2"/>
  <c r="AB205" i="2"/>
  <c r="AA205" i="2"/>
  <c r="Y205" i="2"/>
  <c r="X205" i="2"/>
  <c r="V205" i="2"/>
  <c r="T205" i="2"/>
  <c r="S205" i="2"/>
  <c r="R205" i="2"/>
  <c r="Q205" i="2"/>
  <c r="P205" i="2"/>
  <c r="O205" i="2"/>
  <c r="N205" i="2"/>
  <c r="M205" i="2"/>
  <c r="L205" i="2"/>
  <c r="K205" i="2"/>
  <c r="I205" i="2"/>
  <c r="H205" i="2"/>
  <c r="G205" i="2"/>
  <c r="F205" i="2"/>
  <c r="E205" i="2"/>
  <c r="D205" i="2"/>
  <c r="C205" i="2"/>
  <c r="B205" i="2"/>
  <c r="AT204" i="2"/>
  <c r="AS204" i="2"/>
  <c r="AR204" i="2"/>
  <c r="AQ204" i="2"/>
  <c r="AP204" i="2"/>
  <c r="AO204" i="2"/>
  <c r="AN204" i="2"/>
  <c r="AM204" i="2"/>
  <c r="AL204" i="2"/>
  <c r="AK204" i="2"/>
  <c r="AJ204" i="2"/>
  <c r="AI204" i="2"/>
  <c r="AH204" i="2"/>
  <c r="AG204" i="2"/>
  <c r="AF204" i="2"/>
  <c r="AD204" i="2"/>
  <c r="AC204" i="2"/>
  <c r="AB204" i="2"/>
  <c r="AA204" i="2"/>
  <c r="Y204" i="2"/>
  <c r="X204" i="2"/>
  <c r="V204" i="2"/>
  <c r="T204" i="2"/>
  <c r="S204" i="2"/>
  <c r="R204" i="2"/>
  <c r="Q204" i="2"/>
  <c r="P204" i="2"/>
  <c r="O204" i="2"/>
  <c r="N204" i="2"/>
  <c r="M204" i="2"/>
  <c r="L204" i="2"/>
  <c r="K204" i="2"/>
  <c r="I204" i="2"/>
  <c r="H204" i="2"/>
  <c r="G204" i="2"/>
  <c r="F204" i="2"/>
  <c r="E204" i="2"/>
  <c r="D204" i="2"/>
  <c r="C204" i="2"/>
  <c r="B204" i="2"/>
  <c r="AT203" i="2"/>
  <c r="AS203" i="2"/>
  <c r="AR203" i="2"/>
  <c r="AQ203" i="2"/>
  <c r="AP203" i="2"/>
  <c r="AO203" i="2"/>
  <c r="AN203" i="2"/>
  <c r="AM203" i="2"/>
  <c r="AL203" i="2"/>
  <c r="AK203" i="2"/>
  <c r="AJ203" i="2"/>
  <c r="AI203" i="2"/>
  <c r="AH203" i="2"/>
  <c r="AG203" i="2"/>
  <c r="AF203" i="2"/>
  <c r="AD203" i="2"/>
  <c r="AC203" i="2"/>
  <c r="AB203" i="2"/>
  <c r="AA203" i="2"/>
  <c r="Y203" i="2"/>
  <c r="X203" i="2"/>
  <c r="V203" i="2"/>
  <c r="T203" i="2"/>
  <c r="S203" i="2"/>
  <c r="R203" i="2"/>
  <c r="Q203" i="2"/>
  <c r="P203" i="2"/>
  <c r="O203" i="2"/>
  <c r="N203" i="2"/>
  <c r="M203" i="2"/>
  <c r="L203" i="2"/>
  <c r="K203" i="2"/>
  <c r="I203" i="2"/>
  <c r="H203" i="2"/>
  <c r="G203" i="2"/>
  <c r="F203" i="2"/>
  <c r="E203" i="2"/>
  <c r="D203" i="2"/>
  <c r="C203" i="2"/>
  <c r="B203" i="2"/>
  <c r="AT202" i="2"/>
  <c r="AS202" i="2"/>
  <c r="AR202" i="2"/>
  <c r="AQ202" i="2"/>
  <c r="AP202" i="2"/>
  <c r="AO202" i="2"/>
  <c r="AN202" i="2"/>
  <c r="AM202" i="2"/>
  <c r="AL202" i="2"/>
  <c r="AK202" i="2"/>
  <c r="AJ202" i="2"/>
  <c r="AI202" i="2"/>
  <c r="AH202" i="2"/>
  <c r="AG202" i="2"/>
  <c r="AF202" i="2"/>
  <c r="AD202" i="2"/>
  <c r="AC202" i="2"/>
  <c r="AB202" i="2"/>
  <c r="AA202" i="2"/>
  <c r="Y202" i="2"/>
  <c r="X202" i="2"/>
  <c r="V202" i="2"/>
  <c r="T202" i="2"/>
  <c r="S202" i="2"/>
  <c r="R202" i="2"/>
  <c r="Q202" i="2"/>
  <c r="P202" i="2"/>
  <c r="O202" i="2"/>
  <c r="N202" i="2"/>
  <c r="M202" i="2"/>
  <c r="L202" i="2"/>
  <c r="K202" i="2"/>
  <c r="I202" i="2"/>
  <c r="H202" i="2"/>
  <c r="G202" i="2"/>
  <c r="F202" i="2"/>
  <c r="E202" i="2"/>
  <c r="D202" i="2"/>
  <c r="C202" i="2"/>
  <c r="B202" i="2"/>
  <c r="AT201" i="2"/>
  <c r="AS201" i="2"/>
  <c r="AR201" i="2"/>
  <c r="AQ201" i="2"/>
  <c r="AP201" i="2"/>
  <c r="AO201" i="2"/>
  <c r="AN201" i="2"/>
  <c r="AM201" i="2"/>
  <c r="AL201" i="2"/>
  <c r="AK201" i="2"/>
  <c r="AJ201" i="2"/>
  <c r="AI201" i="2"/>
  <c r="AH201" i="2"/>
  <c r="AG201" i="2"/>
  <c r="AF201" i="2"/>
  <c r="AD201" i="2"/>
  <c r="AC201" i="2"/>
  <c r="AB201" i="2"/>
  <c r="AA201" i="2"/>
  <c r="Y201" i="2"/>
  <c r="X201" i="2"/>
  <c r="V201" i="2"/>
  <c r="T201" i="2"/>
  <c r="S201" i="2"/>
  <c r="R201" i="2"/>
  <c r="Q201" i="2"/>
  <c r="P201" i="2"/>
  <c r="O201" i="2"/>
  <c r="N201" i="2"/>
  <c r="M201" i="2"/>
  <c r="L201" i="2"/>
  <c r="K201" i="2"/>
  <c r="I201" i="2"/>
  <c r="H201" i="2"/>
  <c r="G201" i="2"/>
  <c r="F201" i="2"/>
  <c r="E201" i="2"/>
  <c r="D201" i="2"/>
  <c r="C201" i="2"/>
  <c r="B201" i="2"/>
  <c r="AT200" i="2"/>
  <c r="AS200" i="2"/>
  <c r="AR200" i="2"/>
  <c r="AQ200" i="2"/>
  <c r="AP200" i="2"/>
  <c r="AO200" i="2"/>
  <c r="AN200" i="2"/>
  <c r="AM200" i="2"/>
  <c r="AL200" i="2"/>
  <c r="AK200" i="2"/>
  <c r="AJ200" i="2"/>
  <c r="AI200" i="2"/>
  <c r="AH200" i="2"/>
  <c r="AG200" i="2"/>
  <c r="AF200" i="2"/>
  <c r="AD200" i="2"/>
  <c r="AC200" i="2"/>
  <c r="AB200" i="2"/>
  <c r="AA200" i="2"/>
  <c r="Y200" i="2"/>
  <c r="X200" i="2"/>
  <c r="V200" i="2"/>
  <c r="T200" i="2"/>
  <c r="S200" i="2"/>
  <c r="R200" i="2"/>
  <c r="Q200" i="2"/>
  <c r="P200" i="2"/>
  <c r="O200" i="2"/>
  <c r="N200" i="2"/>
  <c r="M200" i="2"/>
  <c r="L200" i="2"/>
  <c r="K200" i="2"/>
  <c r="I200" i="2"/>
  <c r="H200" i="2"/>
  <c r="G200" i="2"/>
  <c r="F200" i="2"/>
  <c r="E200" i="2"/>
  <c r="D200" i="2"/>
  <c r="C200" i="2"/>
  <c r="B200" i="2"/>
  <c r="AT199" i="2"/>
  <c r="AS199" i="2"/>
  <c r="AR199" i="2"/>
  <c r="AQ199" i="2"/>
  <c r="AP199" i="2"/>
  <c r="AO199" i="2"/>
  <c r="AN199" i="2"/>
  <c r="AM199" i="2"/>
  <c r="AL199" i="2"/>
  <c r="AK199" i="2"/>
  <c r="AJ199" i="2"/>
  <c r="AI199" i="2"/>
  <c r="AH199" i="2"/>
  <c r="AG199" i="2"/>
  <c r="AF199" i="2"/>
  <c r="AD199" i="2"/>
  <c r="AC199" i="2"/>
  <c r="AB199" i="2"/>
  <c r="AA199" i="2"/>
  <c r="Y199" i="2"/>
  <c r="X199" i="2"/>
  <c r="V199" i="2"/>
  <c r="T199" i="2"/>
  <c r="S199" i="2"/>
  <c r="R199" i="2"/>
  <c r="Q199" i="2"/>
  <c r="P199" i="2"/>
  <c r="O199" i="2"/>
  <c r="N199" i="2"/>
  <c r="M199" i="2"/>
  <c r="L199" i="2"/>
  <c r="K199" i="2"/>
  <c r="I199" i="2"/>
  <c r="H199" i="2"/>
  <c r="G199" i="2"/>
  <c r="F199" i="2"/>
  <c r="E199" i="2"/>
  <c r="D199" i="2"/>
  <c r="C199" i="2"/>
  <c r="B199" i="2"/>
  <c r="AT198" i="2"/>
  <c r="AS198" i="2"/>
  <c r="AR198" i="2"/>
  <c r="AQ198" i="2"/>
  <c r="AP198" i="2"/>
  <c r="AO198" i="2"/>
  <c r="AN198" i="2"/>
  <c r="AM198" i="2"/>
  <c r="AL198" i="2"/>
  <c r="AK198" i="2"/>
  <c r="AJ198" i="2"/>
  <c r="AI198" i="2"/>
  <c r="AH198" i="2"/>
  <c r="AG198" i="2"/>
  <c r="AF198" i="2"/>
  <c r="AD198" i="2"/>
  <c r="AC198" i="2"/>
  <c r="AB198" i="2"/>
  <c r="AA198" i="2"/>
  <c r="Y198" i="2"/>
  <c r="X198" i="2"/>
  <c r="V198" i="2"/>
  <c r="T198" i="2"/>
  <c r="S198" i="2"/>
  <c r="R198" i="2"/>
  <c r="Q198" i="2"/>
  <c r="P198" i="2"/>
  <c r="O198" i="2"/>
  <c r="N198" i="2"/>
  <c r="M198" i="2"/>
  <c r="L198" i="2"/>
  <c r="K198" i="2"/>
  <c r="I198" i="2"/>
  <c r="H198" i="2"/>
  <c r="G198" i="2"/>
  <c r="F198" i="2"/>
  <c r="E198" i="2"/>
  <c r="D198" i="2"/>
  <c r="C198" i="2"/>
  <c r="B198" i="2"/>
  <c r="AT197" i="2"/>
  <c r="AS197" i="2"/>
  <c r="AR197" i="2"/>
  <c r="AQ197" i="2"/>
  <c r="AP197" i="2"/>
  <c r="AO197" i="2"/>
  <c r="AN197" i="2"/>
  <c r="AM197" i="2"/>
  <c r="AL197" i="2"/>
  <c r="AK197" i="2"/>
  <c r="AJ197" i="2"/>
  <c r="AI197" i="2"/>
  <c r="AH197" i="2"/>
  <c r="AG197" i="2"/>
  <c r="AF197" i="2"/>
  <c r="AD197" i="2"/>
  <c r="AC197" i="2"/>
  <c r="AB197" i="2"/>
  <c r="AA197" i="2"/>
  <c r="Y197" i="2"/>
  <c r="X197" i="2"/>
  <c r="V197" i="2"/>
  <c r="T197" i="2"/>
  <c r="S197" i="2"/>
  <c r="R197" i="2"/>
  <c r="Q197" i="2"/>
  <c r="P197" i="2"/>
  <c r="O197" i="2"/>
  <c r="N197" i="2"/>
  <c r="M197" i="2"/>
  <c r="L197" i="2"/>
  <c r="K197" i="2"/>
  <c r="I197" i="2"/>
  <c r="H197" i="2"/>
  <c r="G197" i="2"/>
  <c r="F197" i="2"/>
  <c r="E197" i="2"/>
  <c r="D197" i="2"/>
  <c r="C197" i="2"/>
  <c r="B197" i="2"/>
  <c r="AT196" i="2"/>
  <c r="AS196" i="2"/>
  <c r="AR196" i="2"/>
  <c r="AQ196" i="2"/>
  <c r="AP196" i="2"/>
  <c r="AO196" i="2"/>
  <c r="AN196" i="2"/>
  <c r="AM196" i="2"/>
  <c r="AL196" i="2"/>
  <c r="AK196" i="2"/>
  <c r="AJ196" i="2"/>
  <c r="AI196" i="2"/>
  <c r="AH196" i="2"/>
  <c r="AG196" i="2"/>
  <c r="AF196" i="2"/>
  <c r="AD196" i="2"/>
  <c r="AC196" i="2"/>
  <c r="AB196" i="2"/>
  <c r="AA196" i="2"/>
  <c r="Y196" i="2"/>
  <c r="X196" i="2"/>
  <c r="V196" i="2"/>
  <c r="T196" i="2"/>
  <c r="S196" i="2"/>
  <c r="R196" i="2"/>
  <c r="Q196" i="2"/>
  <c r="P196" i="2"/>
  <c r="O196" i="2"/>
  <c r="N196" i="2"/>
  <c r="M196" i="2"/>
  <c r="L196" i="2"/>
  <c r="K196" i="2"/>
  <c r="I196" i="2"/>
  <c r="H196" i="2"/>
  <c r="G196" i="2"/>
  <c r="F196" i="2"/>
  <c r="E196" i="2"/>
  <c r="D196" i="2"/>
  <c r="C196" i="2"/>
  <c r="B196" i="2"/>
  <c r="AT195" i="2"/>
  <c r="AS195" i="2"/>
  <c r="AR195" i="2"/>
  <c r="AQ195" i="2"/>
  <c r="AP195" i="2"/>
  <c r="AO195" i="2"/>
  <c r="AN195" i="2"/>
  <c r="AM195" i="2"/>
  <c r="AL195" i="2"/>
  <c r="AK195" i="2"/>
  <c r="AJ195" i="2"/>
  <c r="AI195" i="2"/>
  <c r="AH195" i="2"/>
  <c r="AG195" i="2"/>
  <c r="AF195" i="2"/>
  <c r="AD195" i="2"/>
  <c r="AC195" i="2"/>
  <c r="AB195" i="2"/>
  <c r="AA195" i="2"/>
  <c r="Y195" i="2"/>
  <c r="X195" i="2"/>
  <c r="V195" i="2"/>
  <c r="T195" i="2"/>
  <c r="S195" i="2"/>
  <c r="R195" i="2"/>
  <c r="Q195" i="2"/>
  <c r="P195" i="2"/>
  <c r="O195" i="2"/>
  <c r="N195" i="2"/>
  <c r="M195" i="2"/>
  <c r="L195" i="2"/>
  <c r="K195" i="2"/>
  <c r="I195" i="2"/>
  <c r="H195" i="2"/>
  <c r="G195" i="2"/>
  <c r="F195" i="2"/>
  <c r="E195" i="2"/>
  <c r="D195" i="2"/>
  <c r="C195" i="2"/>
  <c r="B195" i="2"/>
  <c r="AT194" i="2"/>
  <c r="AS194" i="2"/>
  <c r="AR194" i="2"/>
  <c r="AQ194" i="2"/>
  <c r="AP194" i="2"/>
  <c r="AO194" i="2"/>
  <c r="AN194" i="2"/>
  <c r="AM194" i="2"/>
  <c r="AL194" i="2"/>
  <c r="AK194" i="2"/>
  <c r="AJ194" i="2"/>
  <c r="AI194" i="2"/>
  <c r="AH194" i="2"/>
  <c r="AG194" i="2"/>
  <c r="AF194" i="2"/>
  <c r="AD194" i="2"/>
  <c r="AC194" i="2"/>
  <c r="AB194" i="2"/>
  <c r="AA194" i="2"/>
  <c r="Y194" i="2"/>
  <c r="X194" i="2"/>
  <c r="V194" i="2"/>
  <c r="T194" i="2"/>
  <c r="S194" i="2"/>
  <c r="R194" i="2"/>
  <c r="Q194" i="2"/>
  <c r="P194" i="2"/>
  <c r="O194" i="2"/>
  <c r="N194" i="2"/>
  <c r="M194" i="2"/>
  <c r="L194" i="2"/>
  <c r="K194" i="2"/>
  <c r="I194" i="2"/>
  <c r="H194" i="2"/>
  <c r="G194" i="2"/>
  <c r="F194" i="2"/>
  <c r="E194" i="2"/>
  <c r="D194" i="2"/>
  <c r="C194" i="2"/>
  <c r="B194" i="2"/>
  <c r="AT193" i="2"/>
  <c r="AS193" i="2"/>
  <c r="AR193" i="2"/>
  <c r="AQ193" i="2"/>
  <c r="AP193" i="2"/>
  <c r="AO193" i="2"/>
  <c r="AN193" i="2"/>
  <c r="AM193" i="2"/>
  <c r="AL193" i="2"/>
  <c r="AK193" i="2"/>
  <c r="AJ193" i="2"/>
  <c r="AI193" i="2"/>
  <c r="AH193" i="2"/>
  <c r="AG193" i="2"/>
  <c r="AF193" i="2"/>
  <c r="AD193" i="2"/>
  <c r="AC193" i="2"/>
  <c r="AB193" i="2"/>
  <c r="AA193" i="2"/>
  <c r="Y193" i="2"/>
  <c r="X193" i="2"/>
  <c r="V193" i="2"/>
  <c r="T193" i="2"/>
  <c r="S193" i="2"/>
  <c r="R193" i="2"/>
  <c r="Q193" i="2"/>
  <c r="P193" i="2"/>
  <c r="O193" i="2"/>
  <c r="N193" i="2"/>
  <c r="M193" i="2"/>
  <c r="L193" i="2"/>
  <c r="K193" i="2"/>
  <c r="I193" i="2"/>
  <c r="H193" i="2"/>
  <c r="G193" i="2"/>
  <c r="F193" i="2"/>
  <c r="E193" i="2"/>
  <c r="D193" i="2"/>
  <c r="C193" i="2"/>
  <c r="B193" i="2"/>
  <c r="AT192" i="2"/>
  <c r="AS192" i="2"/>
  <c r="AR192" i="2"/>
  <c r="AQ192" i="2"/>
  <c r="AP192" i="2"/>
  <c r="AO192" i="2"/>
  <c r="AN192" i="2"/>
  <c r="AM192" i="2"/>
  <c r="AL192" i="2"/>
  <c r="AK192" i="2"/>
  <c r="AJ192" i="2"/>
  <c r="AI192" i="2"/>
  <c r="AH192" i="2"/>
  <c r="AG192" i="2"/>
  <c r="AF192" i="2"/>
  <c r="AD192" i="2"/>
  <c r="AC192" i="2"/>
  <c r="AB192" i="2"/>
  <c r="AA192" i="2"/>
  <c r="Y192" i="2"/>
  <c r="X192" i="2"/>
  <c r="V192" i="2"/>
  <c r="T192" i="2"/>
  <c r="S192" i="2"/>
  <c r="R192" i="2"/>
  <c r="Q192" i="2"/>
  <c r="P192" i="2"/>
  <c r="O192" i="2"/>
  <c r="N192" i="2"/>
  <c r="M192" i="2"/>
  <c r="L192" i="2"/>
  <c r="K192" i="2"/>
  <c r="I192" i="2"/>
  <c r="H192" i="2"/>
  <c r="G192" i="2"/>
  <c r="F192" i="2"/>
  <c r="E192" i="2"/>
  <c r="D192" i="2"/>
  <c r="C192" i="2"/>
  <c r="B192" i="2"/>
  <c r="AT191" i="2"/>
  <c r="AS191" i="2"/>
  <c r="AR191" i="2"/>
  <c r="AQ191" i="2"/>
  <c r="AP191" i="2"/>
  <c r="AO191" i="2"/>
  <c r="AN191" i="2"/>
  <c r="AM191" i="2"/>
  <c r="AL191" i="2"/>
  <c r="AK191" i="2"/>
  <c r="AJ191" i="2"/>
  <c r="AI191" i="2"/>
  <c r="AH191" i="2"/>
  <c r="AG191" i="2"/>
  <c r="AF191" i="2"/>
  <c r="AD191" i="2"/>
  <c r="AC191" i="2"/>
  <c r="AB191" i="2"/>
  <c r="AA191" i="2"/>
  <c r="Y191" i="2"/>
  <c r="X191" i="2"/>
  <c r="V191" i="2"/>
  <c r="T191" i="2"/>
  <c r="S191" i="2"/>
  <c r="R191" i="2"/>
  <c r="Q191" i="2"/>
  <c r="P191" i="2"/>
  <c r="O191" i="2"/>
  <c r="N191" i="2"/>
  <c r="M191" i="2"/>
  <c r="L191" i="2"/>
  <c r="K191" i="2"/>
  <c r="I191" i="2"/>
  <c r="H191" i="2"/>
  <c r="G191" i="2"/>
  <c r="F191" i="2"/>
  <c r="E191" i="2"/>
  <c r="D191" i="2"/>
  <c r="C191" i="2"/>
  <c r="B191" i="2"/>
  <c r="AT190" i="2"/>
  <c r="AS190" i="2"/>
  <c r="AR190" i="2"/>
  <c r="AQ190" i="2"/>
  <c r="AP190" i="2"/>
  <c r="AO190" i="2"/>
  <c r="AN190" i="2"/>
  <c r="AM190" i="2"/>
  <c r="AL190" i="2"/>
  <c r="AK190" i="2"/>
  <c r="AJ190" i="2"/>
  <c r="AI190" i="2"/>
  <c r="AH190" i="2"/>
  <c r="AG190" i="2"/>
  <c r="AF190" i="2"/>
  <c r="AD190" i="2"/>
  <c r="AC190" i="2"/>
  <c r="AB190" i="2"/>
  <c r="AA190" i="2"/>
  <c r="Y190" i="2"/>
  <c r="X190" i="2"/>
  <c r="V190" i="2"/>
  <c r="T190" i="2"/>
  <c r="S190" i="2"/>
  <c r="R190" i="2"/>
  <c r="Q190" i="2"/>
  <c r="P190" i="2"/>
  <c r="O190" i="2"/>
  <c r="N190" i="2"/>
  <c r="M190" i="2"/>
  <c r="L190" i="2"/>
  <c r="K190" i="2"/>
  <c r="I190" i="2"/>
  <c r="H190" i="2"/>
  <c r="G190" i="2"/>
  <c r="F190" i="2"/>
  <c r="E190" i="2"/>
  <c r="D190" i="2"/>
  <c r="C190" i="2"/>
  <c r="B190" i="2"/>
  <c r="AT189" i="2"/>
  <c r="AS189" i="2"/>
  <c r="AR189" i="2"/>
  <c r="AQ189" i="2"/>
  <c r="AP189" i="2"/>
  <c r="AO189" i="2"/>
  <c r="AN189" i="2"/>
  <c r="AM189" i="2"/>
  <c r="AL189" i="2"/>
  <c r="AK189" i="2"/>
  <c r="AJ189" i="2"/>
  <c r="AI189" i="2"/>
  <c r="AH189" i="2"/>
  <c r="AG189" i="2"/>
  <c r="AF189" i="2"/>
  <c r="AD189" i="2"/>
  <c r="AC189" i="2"/>
  <c r="AB189" i="2"/>
  <c r="AA189" i="2"/>
  <c r="Y189" i="2"/>
  <c r="X189" i="2"/>
  <c r="V189" i="2"/>
  <c r="T189" i="2"/>
  <c r="S189" i="2"/>
  <c r="R189" i="2"/>
  <c r="Q189" i="2"/>
  <c r="P189" i="2"/>
  <c r="O189" i="2"/>
  <c r="N189" i="2"/>
  <c r="M189" i="2"/>
  <c r="L189" i="2"/>
  <c r="K189" i="2"/>
  <c r="I189" i="2"/>
  <c r="H189" i="2"/>
  <c r="G189" i="2"/>
  <c r="F189" i="2"/>
  <c r="E189" i="2"/>
  <c r="D189" i="2"/>
  <c r="C189" i="2"/>
  <c r="B189" i="2"/>
  <c r="AT188" i="2"/>
  <c r="AS188" i="2"/>
  <c r="AR188" i="2"/>
  <c r="AQ188" i="2"/>
  <c r="AP188" i="2"/>
  <c r="AO188" i="2"/>
  <c r="AN188" i="2"/>
  <c r="AM188" i="2"/>
  <c r="AL188" i="2"/>
  <c r="AK188" i="2"/>
  <c r="AJ188" i="2"/>
  <c r="AI188" i="2"/>
  <c r="AH188" i="2"/>
  <c r="AG188" i="2"/>
  <c r="AF188" i="2"/>
  <c r="AD188" i="2"/>
  <c r="AC188" i="2"/>
  <c r="AB188" i="2"/>
  <c r="AA188" i="2"/>
  <c r="Y188" i="2"/>
  <c r="X188" i="2"/>
  <c r="V188" i="2"/>
  <c r="T188" i="2"/>
  <c r="S188" i="2"/>
  <c r="R188" i="2"/>
  <c r="Q188" i="2"/>
  <c r="P188" i="2"/>
  <c r="O188" i="2"/>
  <c r="N188" i="2"/>
  <c r="M188" i="2"/>
  <c r="L188" i="2"/>
  <c r="K188" i="2"/>
  <c r="I188" i="2"/>
  <c r="H188" i="2"/>
  <c r="G188" i="2"/>
  <c r="F188" i="2"/>
  <c r="E188" i="2"/>
  <c r="D188" i="2"/>
  <c r="C188" i="2"/>
  <c r="B188" i="2"/>
  <c r="AT187" i="2"/>
  <c r="AS187" i="2"/>
  <c r="AR187" i="2"/>
  <c r="AQ187" i="2"/>
  <c r="AP187" i="2"/>
  <c r="AO187" i="2"/>
  <c r="AN187" i="2"/>
  <c r="AM187" i="2"/>
  <c r="AL187" i="2"/>
  <c r="AK187" i="2"/>
  <c r="AJ187" i="2"/>
  <c r="AI187" i="2"/>
  <c r="AH187" i="2"/>
  <c r="AG187" i="2"/>
  <c r="AF187" i="2"/>
  <c r="AD187" i="2"/>
  <c r="AC187" i="2"/>
  <c r="AB187" i="2"/>
  <c r="AA187" i="2"/>
  <c r="Y187" i="2"/>
  <c r="X187" i="2"/>
  <c r="V187" i="2"/>
  <c r="T187" i="2"/>
  <c r="S187" i="2"/>
  <c r="R187" i="2"/>
  <c r="Q187" i="2"/>
  <c r="P187" i="2"/>
  <c r="O187" i="2"/>
  <c r="N187" i="2"/>
  <c r="M187" i="2"/>
  <c r="L187" i="2"/>
  <c r="K187" i="2"/>
  <c r="I187" i="2"/>
  <c r="H187" i="2"/>
  <c r="G187" i="2"/>
  <c r="F187" i="2"/>
  <c r="E187" i="2"/>
  <c r="D187" i="2"/>
  <c r="C187" i="2"/>
  <c r="B187" i="2"/>
  <c r="AT186" i="2"/>
  <c r="AS186" i="2"/>
  <c r="AR186" i="2"/>
  <c r="AQ186" i="2"/>
  <c r="AP186" i="2"/>
  <c r="AO186" i="2"/>
  <c r="AN186" i="2"/>
  <c r="AM186" i="2"/>
  <c r="AL186" i="2"/>
  <c r="AK186" i="2"/>
  <c r="AJ186" i="2"/>
  <c r="AI186" i="2"/>
  <c r="AH186" i="2"/>
  <c r="AG186" i="2"/>
  <c r="AF186" i="2"/>
  <c r="AD186" i="2"/>
  <c r="AC186" i="2"/>
  <c r="AB186" i="2"/>
  <c r="AA186" i="2"/>
  <c r="Y186" i="2"/>
  <c r="X186" i="2"/>
  <c r="V186" i="2"/>
  <c r="T186" i="2"/>
  <c r="S186" i="2"/>
  <c r="R186" i="2"/>
  <c r="Q186" i="2"/>
  <c r="P186" i="2"/>
  <c r="O186" i="2"/>
  <c r="N186" i="2"/>
  <c r="M186" i="2"/>
  <c r="L186" i="2"/>
  <c r="K186" i="2"/>
  <c r="I186" i="2"/>
  <c r="H186" i="2"/>
  <c r="G186" i="2"/>
  <c r="F186" i="2"/>
  <c r="E186" i="2"/>
  <c r="D186" i="2"/>
  <c r="C186" i="2"/>
  <c r="B186" i="2"/>
  <c r="AT185" i="2"/>
  <c r="AS185" i="2"/>
  <c r="AR185" i="2"/>
  <c r="AQ185" i="2"/>
  <c r="AP185" i="2"/>
  <c r="AO185" i="2"/>
  <c r="AN185" i="2"/>
  <c r="AM185" i="2"/>
  <c r="AL185" i="2"/>
  <c r="AK185" i="2"/>
  <c r="AJ185" i="2"/>
  <c r="AI185" i="2"/>
  <c r="AH185" i="2"/>
  <c r="AG185" i="2"/>
  <c r="AF185" i="2"/>
  <c r="AD185" i="2"/>
  <c r="AC185" i="2"/>
  <c r="AB185" i="2"/>
  <c r="AA185" i="2"/>
  <c r="Y185" i="2"/>
  <c r="X185" i="2"/>
  <c r="V185" i="2"/>
  <c r="T185" i="2"/>
  <c r="S185" i="2"/>
  <c r="R185" i="2"/>
  <c r="Q185" i="2"/>
  <c r="P185" i="2"/>
  <c r="O185" i="2"/>
  <c r="N185" i="2"/>
  <c r="M185" i="2"/>
  <c r="L185" i="2"/>
  <c r="K185" i="2"/>
  <c r="I185" i="2"/>
  <c r="H185" i="2"/>
  <c r="G185" i="2"/>
  <c r="F185" i="2"/>
  <c r="E185" i="2"/>
  <c r="D185" i="2"/>
  <c r="C185" i="2"/>
  <c r="B185" i="2"/>
  <c r="AT184" i="2"/>
  <c r="AS184" i="2"/>
  <c r="AR184" i="2"/>
  <c r="AQ184" i="2"/>
  <c r="AP184" i="2"/>
  <c r="AO184" i="2"/>
  <c r="AN184" i="2"/>
  <c r="AM184" i="2"/>
  <c r="AL184" i="2"/>
  <c r="AK184" i="2"/>
  <c r="AJ184" i="2"/>
  <c r="AI184" i="2"/>
  <c r="AH184" i="2"/>
  <c r="AG184" i="2"/>
  <c r="AF184" i="2"/>
  <c r="AD184" i="2"/>
  <c r="AC184" i="2"/>
  <c r="AB184" i="2"/>
  <c r="AA184" i="2"/>
  <c r="Y184" i="2"/>
  <c r="X184" i="2"/>
  <c r="V184" i="2"/>
  <c r="T184" i="2"/>
  <c r="S184" i="2"/>
  <c r="R184" i="2"/>
  <c r="Q184" i="2"/>
  <c r="P184" i="2"/>
  <c r="O184" i="2"/>
  <c r="N184" i="2"/>
  <c r="M184" i="2"/>
  <c r="L184" i="2"/>
  <c r="K184" i="2"/>
  <c r="I184" i="2"/>
  <c r="H184" i="2"/>
  <c r="G184" i="2"/>
  <c r="F184" i="2"/>
  <c r="E184" i="2"/>
  <c r="D184" i="2"/>
  <c r="C184" i="2"/>
  <c r="B184" i="2"/>
  <c r="AT183" i="2"/>
  <c r="AS183" i="2"/>
  <c r="AR183" i="2"/>
  <c r="AQ183" i="2"/>
  <c r="AP183" i="2"/>
  <c r="AO183" i="2"/>
  <c r="AN183" i="2"/>
  <c r="AM183" i="2"/>
  <c r="AL183" i="2"/>
  <c r="AK183" i="2"/>
  <c r="AJ183" i="2"/>
  <c r="AI183" i="2"/>
  <c r="AH183" i="2"/>
  <c r="AG183" i="2"/>
  <c r="AF183" i="2"/>
  <c r="AD183" i="2"/>
  <c r="AC183" i="2"/>
  <c r="AB183" i="2"/>
  <c r="AA183" i="2"/>
  <c r="Y183" i="2"/>
  <c r="X183" i="2"/>
  <c r="V183" i="2"/>
  <c r="T183" i="2"/>
  <c r="S183" i="2"/>
  <c r="R183" i="2"/>
  <c r="Q183" i="2"/>
  <c r="P183" i="2"/>
  <c r="O183" i="2"/>
  <c r="N183" i="2"/>
  <c r="M183" i="2"/>
  <c r="L183" i="2"/>
  <c r="K183" i="2"/>
  <c r="I183" i="2"/>
  <c r="H183" i="2"/>
  <c r="G183" i="2"/>
  <c r="F183" i="2"/>
  <c r="E183" i="2"/>
  <c r="D183" i="2"/>
  <c r="C183" i="2"/>
  <c r="B183" i="2"/>
  <c r="AT182" i="2"/>
  <c r="AS182" i="2"/>
  <c r="AR182" i="2"/>
  <c r="AQ182" i="2"/>
  <c r="AP182" i="2"/>
  <c r="AO182" i="2"/>
  <c r="AN182" i="2"/>
  <c r="AM182" i="2"/>
  <c r="AL182" i="2"/>
  <c r="AK182" i="2"/>
  <c r="AJ182" i="2"/>
  <c r="AI182" i="2"/>
  <c r="AH182" i="2"/>
  <c r="AG182" i="2"/>
  <c r="AF182" i="2"/>
  <c r="AD182" i="2"/>
  <c r="AC182" i="2"/>
  <c r="AB182" i="2"/>
  <c r="AA182" i="2"/>
  <c r="Y182" i="2"/>
  <c r="X182" i="2"/>
  <c r="V182" i="2"/>
  <c r="T182" i="2"/>
  <c r="S182" i="2"/>
  <c r="R182" i="2"/>
  <c r="Q182" i="2"/>
  <c r="P182" i="2"/>
  <c r="O182" i="2"/>
  <c r="N182" i="2"/>
  <c r="M182" i="2"/>
  <c r="L182" i="2"/>
  <c r="K182" i="2"/>
  <c r="I182" i="2"/>
  <c r="H182" i="2"/>
  <c r="G182" i="2"/>
  <c r="F182" i="2"/>
  <c r="E182" i="2"/>
  <c r="D182" i="2"/>
  <c r="C182" i="2"/>
  <c r="B182" i="2"/>
  <c r="AT181" i="2"/>
  <c r="AS181" i="2"/>
  <c r="AR181" i="2"/>
  <c r="AQ181" i="2"/>
  <c r="AP181" i="2"/>
  <c r="AO181" i="2"/>
  <c r="AN181" i="2"/>
  <c r="AM181" i="2"/>
  <c r="AL181" i="2"/>
  <c r="AK181" i="2"/>
  <c r="AJ181" i="2"/>
  <c r="AI181" i="2"/>
  <c r="AH181" i="2"/>
  <c r="AG181" i="2"/>
  <c r="AF181" i="2"/>
  <c r="AD181" i="2"/>
  <c r="AC181" i="2"/>
  <c r="AB181" i="2"/>
  <c r="AA181" i="2"/>
  <c r="Y181" i="2"/>
  <c r="X181" i="2"/>
  <c r="V181" i="2"/>
  <c r="T181" i="2"/>
  <c r="S181" i="2"/>
  <c r="R181" i="2"/>
  <c r="Q181" i="2"/>
  <c r="P181" i="2"/>
  <c r="O181" i="2"/>
  <c r="N181" i="2"/>
  <c r="M181" i="2"/>
  <c r="L181" i="2"/>
  <c r="K181" i="2"/>
  <c r="I181" i="2"/>
  <c r="H181" i="2"/>
  <c r="G181" i="2"/>
  <c r="F181" i="2"/>
  <c r="E181" i="2"/>
  <c r="D181" i="2"/>
  <c r="C181" i="2"/>
  <c r="B181" i="2"/>
  <c r="AT180" i="2"/>
  <c r="AS180" i="2"/>
  <c r="AR180" i="2"/>
  <c r="AQ180" i="2"/>
  <c r="AP180" i="2"/>
  <c r="AO180" i="2"/>
  <c r="AN180" i="2"/>
  <c r="AM180" i="2"/>
  <c r="AL180" i="2"/>
  <c r="AK180" i="2"/>
  <c r="AJ180" i="2"/>
  <c r="AI180" i="2"/>
  <c r="AH180" i="2"/>
  <c r="AG180" i="2"/>
  <c r="AF180" i="2"/>
  <c r="AD180" i="2"/>
  <c r="AC180" i="2"/>
  <c r="AB180" i="2"/>
  <c r="AA180" i="2"/>
  <c r="Y180" i="2"/>
  <c r="X180" i="2"/>
  <c r="V180" i="2"/>
  <c r="T180" i="2"/>
  <c r="S180" i="2"/>
  <c r="R180" i="2"/>
  <c r="Q180" i="2"/>
  <c r="P180" i="2"/>
  <c r="O180" i="2"/>
  <c r="N180" i="2"/>
  <c r="M180" i="2"/>
  <c r="L180" i="2"/>
  <c r="K180" i="2"/>
  <c r="I180" i="2"/>
  <c r="H180" i="2"/>
  <c r="G180" i="2"/>
  <c r="F180" i="2"/>
  <c r="E180" i="2"/>
  <c r="D180" i="2"/>
  <c r="C180" i="2"/>
  <c r="B180" i="2"/>
  <c r="AT179" i="2"/>
  <c r="AS179" i="2"/>
  <c r="AR179" i="2"/>
  <c r="AQ179" i="2"/>
  <c r="AP179" i="2"/>
  <c r="AO179" i="2"/>
  <c r="AN179" i="2"/>
  <c r="AM179" i="2"/>
  <c r="AL179" i="2"/>
  <c r="AK179" i="2"/>
  <c r="AJ179" i="2"/>
  <c r="AI179" i="2"/>
  <c r="AH179" i="2"/>
  <c r="AG179" i="2"/>
  <c r="AF179" i="2"/>
  <c r="AD179" i="2"/>
  <c r="AC179" i="2"/>
  <c r="AB179" i="2"/>
  <c r="AA179" i="2"/>
  <c r="Y179" i="2"/>
  <c r="X179" i="2"/>
  <c r="V179" i="2"/>
  <c r="T179" i="2"/>
  <c r="S179" i="2"/>
  <c r="R179" i="2"/>
  <c r="Q179" i="2"/>
  <c r="P179" i="2"/>
  <c r="O179" i="2"/>
  <c r="N179" i="2"/>
  <c r="M179" i="2"/>
  <c r="L179" i="2"/>
  <c r="K179" i="2"/>
  <c r="I179" i="2"/>
  <c r="H179" i="2"/>
  <c r="G179" i="2"/>
  <c r="F179" i="2"/>
  <c r="E179" i="2"/>
  <c r="D179" i="2"/>
  <c r="C179" i="2"/>
  <c r="B179" i="2"/>
  <c r="AT178" i="2"/>
  <c r="AS178" i="2"/>
  <c r="AR178" i="2"/>
  <c r="AQ178" i="2"/>
  <c r="AP178" i="2"/>
  <c r="AO178" i="2"/>
  <c r="AN178" i="2"/>
  <c r="AM178" i="2"/>
  <c r="AL178" i="2"/>
  <c r="AK178" i="2"/>
  <c r="AJ178" i="2"/>
  <c r="AI178" i="2"/>
  <c r="AH178" i="2"/>
  <c r="AG178" i="2"/>
  <c r="AF178" i="2"/>
  <c r="AD178" i="2"/>
  <c r="AC178" i="2"/>
  <c r="AB178" i="2"/>
  <c r="AA178" i="2"/>
  <c r="Y178" i="2"/>
  <c r="X178" i="2"/>
  <c r="V178" i="2"/>
  <c r="T178" i="2"/>
  <c r="S178" i="2"/>
  <c r="R178" i="2"/>
  <c r="Q178" i="2"/>
  <c r="P178" i="2"/>
  <c r="O178" i="2"/>
  <c r="N178" i="2"/>
  <c r="M178" i="2"/>
  <c r="L178" i="2"/>
  <c r="K178" i="2"/>
  <c r="I178" i="2"/>
  <c r="H178" i="2"/>
  <c r="G178" i="2"/>
  <c r="F178" i="2"/>
  <c r="E178" i="2"/>
  <c r="D178" i="2"/>
  <c r="C178" i="2"/>
  <c r="B178" i="2"/>
  <c r="AT177" i="2"/>
  <c r="AS177" i="2"/>
  <c r="AR177" i="2"/>
  <c r="AQ177" i="2"/>
  <c r="AP177" i="2"/>
  <c r="AO177" i="2"/>
  <c r="AN177" i="2"/>
  <c r="AM177" i="2"/>
  <c r="AL177" i="2"/>
  <c r="AK177" i="2"/>
  <c r="AJ177" i="2"/>
  <c r="AI177" i="2"/>
  <c r="AH177" i="2"/>
  <c r="AG177" i="2"/>
  <c r="AF177" i="2"/>
  <c r="AD177" i="2"/>
  <c r="AC177" i="2"/>
  <c r="AB177" i="2"/>
  <c r="AA177" i="2"/>
  <c r="Y177" i="2"/>
  <c r="X177" i="2"/>
  <c r="V177" i="2"/>
  <c r="T177" i="2"/>
  <c r="S177" i="2"/>
  <c r="R177" i="2"/>
  <c r="Q177" i="2"/>
  <c r="P177" i="2"/>
  <c r="O177" i="2"/>
  <c r="N177" i="2"/>
  <c r="M177" i="2"/>
  <c r="L177" i="2"/>
  <c r="K177" i="2"/>
  <c r="I177" i="2"/>
  <c r="H177" i="2"/>
  <c r="G177" i="2"/>
  <c r="F177" i="2"/>
  <c r="E177" i="2"/>
  <c r="D177" i="2"/>
  <c r="C177" i="2"/>
  <c r="B177" i="2"/>
  <c r="AT176" i="2"/>
  <c r="AS176" i="2"/>
  <c r="AR176" i="2"/>
  <c r="AQ176" i="2"/>
  <c r="AP176" i="2"/>
  <c r="AO176" i="2"/>
  <c r="AN176" i="2"/>
  <c r="AM176" i="2"/>
  <c r="AL176" i="2"/>
  <c r="AK176" i="2"/>
  <c r="AJ176" i="2"/>
  <c r="AI176" i="2"/>
  <c r="AH176" i="2"/>
  <c r="AG176" i="2"/>
  <c r="AF176" i="2"/>
  <c r="AD176" i="2"/>
  <c r="AC176" i="2"/>
  <c r="AB176" i="2"/>
  <c r="AA176" i="2"/>
  <c r="Y176" i="2"/>
  <c r="X176" i="2"/>
  <c r="V176" i="2"/>
  <c r="T176" i="2"/>
  <c r="S176" i="2"/>
  <c r="R176" i="2"/>
  <c r="Q176" i="2"/>
  <c r="P176" i="2"/>
  <c r="O176" i="2"/>
  <c r="N176" i="2"/>
  <c r="M176" i="2"/>
  <c r="L176" i="2"/>
  <c r="K176" i="2"/>
  <c r="I176" i="2"/>
  <c r="H176" i="2"/>
  <c r="G176" i="2"/>
  <c r="F176" i="2"/>
  <c r="E176" i="2"/>
  <c r="D176" i="2"/>
  <c r="C176" i="2"/>
  <c r="B176" i="2"/>
  <c r="AT175" i="2"/>
  <c r="AS175" i="2"/>
  <c r="AR175" i="2"/>
  <c r="AQ175" i="2"/>
  <c r="AP175" i="2"/>
  <c r="AO175" i="2"/>
  <c r="AN175" i="2"/>
  <c r="AM175" i="2"/>
  <c r="AL175" i="2"/>
  <c r="AK175" i="2"/>
  <c r="AJ175" i="2"/>
  <c r="AI175" i="2"/>
  <c r="AH175" i="2"/>
  <c r="AG175" i="2"/>
  <c r="AF175" i="2"/>
  <c r="AD175" i="2"/>
  <c r="AC175" i="2"/>
  <c r="AB175" i="2"/>
  <c r="AA175" i="2"/>
  <c r="Y175" i="2"/>
  <c r="X175" i="2"/>
  <c r="V175" i="2"/>
  <c r="T175" i="2"/>
  <c r="S175" i="2"/>
  <c r="R175" i="2"/>
  <c r="Q175" i="2"/>
  <c r="P175" i="2"/>
  <c r="O175" i="2"/>
  <c r="N175" i="2"/>
  <c r="M175" i="2"/>
  <c r="L175" i="2"/>
  <c r="K175" i="2"/>
  <c r="I175" i="2"/>
  <c r="H175" i="2"/>
  <c r="G175" i="2"/>
  <c r="F175" i="2"/>
  <c r="E175" i="2"/>
  <c r="D175" i="2"/>
  <c r="C175" i="2"/>
  <c r="B175" i="2"/>
  <c r="AT174" i="2"/>
  <c r="AS174" i="2"/>
  <c r="AR174" i="2"/>
  <c r="AQ174" i="2"/>
  <c r="AP174" i="2"/>
  <c r="AO174" i="2"/>
  <c r="AN174" i="2"/>
  <c r="AM174" i="2"/>
  <c r="AL174" i="2"/>
  <c r="AK174" i="2"/>
  <c r="AJ174" i="2"/>
  <c r="AI174" i="2"/>
  <c r="AH174" i="2"/>
  <c r="AG174" i="2"/>
  <c r="AF174" i="2"/>
  <c r="AD174" i="2"/>
  <c r="AC174" i="2"/>
  <c r="AB174" i="2"/>
  <c r="AA174" i="2"/>
  <c r="Y174" i="2"/>
  <c r="X174" i="2"/>
  <c r="V174" i="2"/>
  <c r="T174" i="2"/>
  <c r="S174" i="2"/>
  <c r="R174" i="2"/>
  <c r="Q174" i="2"/>
  <c r="P174" i="2"/>
  <c r="O174" i="2"/>
  <c r="N174" i="2"/>
  <c r="M174" i="2"/>
  <c r="L174" i="2"/>
  <c r="K174" i="2"/>
  <c r="I174" i="2"/>
  <c r="H174" i="2"/>
  <c r="G174" i="2"/>
  <c r="F174" i="2"/>
  <c r="E174" i="2"/>
  <c r="D174" i="2"/>
  <c r="C174" i="2"/>
  <c r="B174" i="2"/>
  <c r="AT173" i="2"/>
  <c r="AS173" i="2"/>
  <c r="AR173" i="2"/>
  <c r="AQ173" i="2"/>
  <c r="AP173" i="2"/>
  <c r="AO173" i="2"/>
  <c r="AN173" i="2"/>
  <c r="AM173" i="2"/>
  <c r="AL173" i="2"/>
  <c r="AK173" i="2"/>
  <c r="AJ173" i="2"/>
  <c r="AI173" i="2"/>
  <c r="AH173" i="2"/>
  <c r="AG173" i="2"/>
  <c r="AF173" i="2"/>
  <c r="AD173" i="2"/>
  <c r="AC173" i="2"/>
  <c r="AB173" i="2"/>
  <c r="AA173" i="2"/>
  <c r="Y173" i="2"/>
  <c r="X173" i="2"/>
  <c r="V173" i="2"/>
  <c r="T173" i="2"/>
  <c r="S173" i="2"/>
  <c r="R173" i="2"/>
  <c r="Q173" i="2"/>
  <c r="P173" i="2"/>
  <c r="O173" i="2"/>
  <c r="N173" i="2"/>
  <c r="M173" i="2"/>
  <c r="L173" i="2"/>
  <c r="K173" i="2"/>
  <c r="I173" i="2"/>
  <c r="H173" i="2"/>
  <c r="G173" i="2"/>
  <c r="F173" i="2"/>
  <c r="E173" i="2"/>
  <c r="D173" i="2"/>
  <c r="C173" i="2"/>
  <c r="B173" i="2"/>
  <c r="AT172" i="2"/>
  <c r="AS172" i="2"/>
  <c r="AR172" i="2"/>
  <c r="AQ172" i="2"/>
  <c r="AP172" i="2"/>
  <c r="AO172" i="2"/>
  <c r="AN172" i="2"/>
  <c r="AM172" i="2"/>
  <c r="AL172" i="2"/>
  <c r="AK172" i="2"/>
  <c r="AJ172" i="2"/>
  <c r="AI172" i="2"/>
  <c r="AH172" i="2"/>
  <c r="AG172" i="2"/>
  <c r="AF172" i="2"/>
  <c r="AD172" i="2"/>
  <c r="AC172" i="2"/>
  <c r="AB172" i="2"/>
  <c r="AA172" i="2"/>
  <c r="Y172" i="2"/>
  <c r="X172" i="2"/>
  <c r="V172" i="2"/>
  <c r="T172" i="2"/>
  <c r="S172" i="2"/>
  <c r="R172" i="2"/>
  <c r="Q172" i="2"/>
  <c r="P172" i="2"/>
  <c r="O172" i="2"/>
  <c r="N172" i="2"/>
  <c r="M172" i="2"/>
  <c r="L172" i="2"/>
  <c r="K172" i="2"/>
  <c r="I172" i="2"/>
  <c r="H172" i="2"/>
  <c r="G172" i="2"/>
  <c r="F172" i="2"/>
  <c r="E172" i="2"/>
  <c r="D172" i="2"/>
  <c r="C172" i="2"/>
  <c r="B172" i="2"/>
  <c r="AT171" i="2"/>
  <c r="AS171" i="2"/>
  <c r="AR171" i="2"/>
  <c r="AQ171" i="2"/>
  <c r="AP171" i="2"/>
  <c r="AO171" i="2"/>
  <c r="AN171" i="2"/>
  <c r="AM171" i="2"/>
  <c r="AL171" i="2"/>
  <c r="AK171" i="2"/>
  <c r="AJ171" i="2"/>
  <c r="AI171" i="2"/>
  <c r="AH171" i="2"/>
  <c r="AG171" i="2"/>
  <c r="AF171" i="2"/>
  <c r="AD171" i="2"/>
  <c r="AC171" i="2"/>
  <c r="AB171" i="2"/>
  <c r="AA171" i="2"/>
  <c r="Y171" i="2"/>
  <c r="X171" i="2"/>
  <c r="V171" i="2"/>
  <c r="T171" i="2"/>
  <c r="S171" i="2"/>
  <c r="R171" i="2"/>
  <c r="Q171" i="2"/>
  <c r="P171" i="2"/>
  <c r="O171" i="2"/>
  <c r="N171" i="2"/>
  <c r="M171" i="2"/>
  <c r="L171" i="2"/>
  <c r="K171" i="2"/>
  <c r="I171" i="2"/>
  <c r="H171" i="2"/>
  <c r="G171" i="2"/>
  <c r="F171" i="2"/>
  <c r="E171" i="2"/>
  <c r="D171" i="2"/>
  <c r="C171" i="2"/>
  <c r="B171" i="2"/>
  <c r="AT170" i="2"/>
  <c r="AS170" i="2"/>
  <c r="AR170" i="2"/>
  <c r="AQ170" i="2"/>
  <c r="AP170" i="2"/>
  <c r="AO170" i="2"/>
  <c r="AN170" i="2"/>
  <c r="AM170" i="2"/>
  <c r="AL170" i="2"/>
  <c r="AK170" i="2"/>
  <c r="AJ170" i="2"/>
  <c r="AI170" i="2"/>
  <c r="AH170" i="2"/>
  <c r="AG170" i="2"/>
  <c r="AF170" i="2"/>
  <c r="AD170" i="2"/>
  <c r="AC170" i="2"/>
  <c r="AB170" i="2"/>
  <c r="AA170" i="2"/>
  <c r="Y170" i="2"/>
  <c r="X170" i="2"/>
  <c r="V170" i="2"/>
  <c r="T170" i="2"/>
  <c r="S170" i="2"/>
  <c r="R170" i="2"/>
  <c r="Q170" i="2"/>
  <c r="P170" i="2"/>
  <c r="O170" i="2"/>
  <c r="N170" i="2"/>
  <c r="M170" i="2"/>
  <c r="L170" i="2"/>
  <c r="K170" i="2"/>
  <c r="I170" i="2"/>
  <c r="H170" i="2"/>
  <c r="G170" i="2"/>
  <c r="F170" i="2"/>
  <c r="E170" i="2"/>
  <c r="D170" i="2"/>
  <c r="C170" i="2"/>
  <c r="B170" i="2"/>
  <c r="AT169" i="2"/>
  <c r="AS169" i="2"/>
  <c r="AR169" i="2"/>
  <c r="AQ169" i="2"/>
  <c r="AP169" i="2"/>
  <c r="AO169" i="2"/>
  <c r="AN169" i="2"/>
  <c r="AM169" i="2"/>
  <c r="AL169" i="2"/>
  <c r="AK169" i="2"/>
  <c r="AJ169" i="2"/>
  <c r="AI169" i="2"/>
  <c r="AH169" i="2"/>
  <c r="AG169" i="2"/>
  <c r="AF169" i="2"/>
  <c r="AD169" i="2"/>
  <c r="AC169" i="2"/>
  <c r="AB169" i="2"/>
  <c r="AA169" i="2"/>
  <c r="Y169" i="2"/>
  <c r="X169" i="2"/>
  <c r="V169" i="2"/>
  <c r="T169" i="2"/>
  <c r="S169" i="2"/>
  <c r="R169" i="2"/>
  <c r="Q169" i="2"/>
  <c r="P169" i="2"/>
  <c r="O169" i="2"/>
  <c r="N169" i="2"/>
  <c r="M169" i="2"/>
  <c r="L169" i="2"/>
  <c r="K169" i="2"/>
  <c r="I169" i="2"/>
  <c r="H169" i="2"/>
  <c r="G169" i="2"/>
  <c r="F169" i="2"/>
  <c r="E169" i="2"/>
  <c r="D169" i="2"/>
  <c r="C169" i="2"/>
  <c r="B169" i="2"/>
  <c r="AT168" i="2"/>
  <c r="AS168" i="2"/>
  <c r="AR168" i="2"/>
  <c r="AQ168" i="2"/>
  <c r="AP168" i="2"/>
  <c r="AO168" i="2"/>
  <c r="AN168" i="2"/>
  <c r="AM168" i="2"/>
  <c r="AL168" i="2"/>
  <c r="AK168" i="2"/>
  <c r="AJ168" i="2"/>
  <c r="AI168" i="2"/>
  <c r="AH168" i="2"/>
  <c r="AG168" i="2"/>
  <c r="AF168" i="2"/>
  <c r="AD168" i="2"/>
  <c r="AC168" i="2"/>
  <c r="AB168" i="2"/>
  <c r="AA168" i="2"/>
  <c r="Y168" i="2"/>
  <c r="X168" i="2"/>
  <c r="V168" i="2"/>
  <c r="T168" i="2"/>
  <c r="S168" i="2"/>
  <c r="R168" i="2"/>
  <c r="Q168" i="2"/>
  <c r="P168" i="2"/>
  <c r="O168" i="2"/>
  <c r="N168" i="2"/>
  <c r="M168" i="2"/>
  <c r="L168" i="2"/>
  <c r="K168" i="2"/>
  <c r="I168" i="2"/>
  <c r="H168" i="2"/>
  <c r="G168" i="2"/>
  <c r="F168" i="2"/>
  <c r="E168" i="2"/>
  <c r="D168" i="2"/>
  <c r="C168" i="2"/>
  <c r="B168" i="2"/>
  <c r="AT167" i="2"/>
  <c r="AS167" i="2"/>
  <c r="AR167" i="2"/>
  <c r="AQ167" i="2"/>
  <c r="AP167" i="2"/>
  <c r="AO167" i="2"/>
  <c r="AN167" i="2"/>
  <c r="AM167" i="2"/>
  <c r="AL167" i="2"/>
  <c r="AK167" i="2"/>
  <c r="AJ167" i="2"/>
  <c r="AI167" i="2"/>
  <c r="AH167" i="2"/>
  <c r="AG167" i="2"/>
  <c r="AF167" i="2"/>
  <c r="AD167" i="2"/>
  <c r="AC167" i="2"/>
  <c r="AB167" i="2"/>
  <c r="AA167" i="2"/>
  <c r="Y167" i="2"/>
  <c r="X167" i="2"/>
  <c r="V167" i="2"/>
  <c r="T167" i="2"/>
  <c r="S167" i="2"/>
  <c r="R167" i="2"/>
  <c r="Q167" i="2"/>
  <c r="P167" i="2"/>
  <c r="O167" i="2"/>
  <c r="N167" i="2"/>
  <c r="M167" i="2"/>
  <c r="L167" i="2"/>
  <c r="K167" i="2"/>
  <c r="I167" i="2"/>
  <c r="H167" i="2"/>
  <c r="G167" i="2"/>
  <c r="F167" i="2"/>
  <c r="E167" i="2"/>
  <c r="D167" i="2"/>
  <c r="C167" i="2"/>
  <c r="B167" i="2"/>
  <c r="AT166" i="2"/>
  <c r="AS166" i="2"/>
  <c r="AR166" i="2"/>
  <c r="AQ166" i="2"/>
  <c r="AP166" i="2"/>
  <c r="AO166" i="2"/>
  <c r="AN166" i="2"/>
  <c r="AM166" i="2"/>
  <c r="AL166" i="2"/>
  <c r="AK166" i="2"/>
  <c r="AJ166" i="2"/>
  <c r="AI166" i="2"/>
  <c r="AH166" i="2"/>
  <c r="AG166" i="2"/>
  <c r="AF166" i="2"/>
  <c r="AD166" i="2"/>
  <c r="AC166" i="2"/>
  <c r="AB166" i="2"/>
  <c r="AA166" i="2"/>
  <c r="Y166" i="2"/>
  <c r="X166" i="2"/>
  <c r="V166" i="2"/>
  <c r="T166" i="2"/>
  <c r="S166" i="2"/>
  <c r="R166" i="2"/>
  <c r="Q166" i="2"/>
  <c r="P166" i="2"/>
  <c r="O166" i="2"/>
  <c r="N166" i="2"/>
  <c r="M166" i="2"/>
  <c r="L166" i="2"/>
  <c r="K166" i="2"/>
  <c r="I166" i="2"/>
  <c r="H166" i="2"/>
  <c r="G166" i="2"/>
  <c r="F166" i="2"/>
  <c r="E166" i="2"/>
  <c r="D166" i="2"/>
  <c r="C166" i="2"/>
  <c r="B166" i="2"/>
  <c r="AT165" i="2"/>
  <c r="AS165" i="2"/>
  <c r="AR165" i="2"/>
  <c r="AQ165" i="2"/>
  <c r="AP165" i="2"/>
  <c r="AO165" i="2"/>
  <c r="AN165" i="2"/>
  <c r="AM165" i="2"/>
  <c r="AL165" i="2"/>
  <c r="AK165" i="2"/>
  <c r="AJ165" i="2"/>
  <c r="AI165" i="2"/>
  <c r="AH165" i="2"/>
  <c r="AG165" i="2"/>
  <c r="AF165" i="2"/>
  <c r="AD165" i="2"/>
  <c r="AC165" i="2"/>
  <c r="AB165" i="2"/>
  <c r="AA165" i="2"/>
  <c r="Y165" i="2"/>
  <c r="X165" i="2"/>
  <c r="V165" i="2"/>
  <c r="T165" i="2"/>
  <c r="S165" i="2"/>
  <c r="R165" i="2"/>
  <c r="Q165" i="2"/>
  <c r="P165" i="2"/>
  <c r="O165" i="2"/>
  <c r="N165" i="2"/>
  <c r="M165" i="2"/>
  <c r="L165" i="2"/>
  <c r="K165" i="2"/>
  <c r="I165" i="2"/>
  <c r="H165" i="2"/>
  <c r="G165" i="2"/>
  <c r="F165" i="2"/>
  <c r="E165" i="2"/>
  <c r="D165" i="2"/>
  <c r="C165" i="2"/>
  <c r="B165" i="2"/>
  <c r="AT164" i="2"/>
  <c r="AS164" i="2"/>
  <c r="AR164" i="2"/>
  <c r="AQ164" i="2"/>
  <c r="AP164" i="2"/>
  <c r="AO164" i="2"/>
  <c r="AN164" i="2"/>
  <c r="AM164" i="2"/>
  <c r="AL164" i="2"/>
  <c r="AK164" i="2"/>
  <c r="AJ164" i="2"/>
  <c r="AI164" i="2"/>
  <c r="AH164" i="2"/>
  <c r="AG164" i="2"/>
  <c r="AF164" i="2"/>
  <c r="AD164" i="2"/>
  <c r="AC164" i="2"/>
  <c r="AB164" i="2"/>
  <c r="AA164" i="2"/>
  <c r="Y164" i="2"/>
  <c r="X164" i="2"/>
  <c r="V164" i="2"/>
  <c r="T164" i="2"/>
  <c r="S164" i="2"/>
  <c r="R164" i="2"/>
  <c r="Q164" i="2"/>
  <c r="P164" i="2"/>
  <c r="O164" i="2"/>
  <c r="N164" i="2"/>
  <c r="M164" i="2"/>
  <c r="L164" i="2"/>
  <c r="K164" i="2"/>
  <c r="I164" i="2"/>
  <c r="H164" i="2"/>
  <c r="G164" i="2"/>
  <c r="F164" i="2"/>
  <c r="E164" i="2"/>
  <c r="D164" i="2"/>
  <c r="C164" i="2"/>
  <c r="B164" i="2"/>
  <c r="AT163" i="2"/>
  <c r="AS163" i="2"/>
  <c r="AR163" i="2"/>
  <c r="AQ163" i="2"/>
  <c r="AP163" i="2"/>
  <c r="AO163" i="2"/>
  <c r="AN163" i="2"/>
  <c r="AM163" i="2"/>
  <c r="AL163" i="2"/>
  <c r="AK163" i="2"/>
  <c r="AJ163" i="2"/>
  <c r="AI163" i="2"/>
  <c r="AH163" i="2"/>
  <c r="AG163" i="2"/>
  <c r="AF163" i="2"/>
  <c r="AD163" i="2"/>
  <c r="AC163" i="2"/>
  <c r="AB163" i="2"/>
  <c r="AA163" i="2"/>
  <c r="Y163" i="2"/>
  <c r="X163" i="2"/>
  <c r="V163" i="2"/>
  <c r="T163" i="2"/>
  <c r="S163" i="2"/>
  <c r="R163" i="2"/>
  <c r="Q163" i="2"/>
  <c r="P163" i="2"/>
  <c r="O163" i="2"/>
  <c r="N163" i="2"/>
  <c r="M163" i="2"/>
  <c r="L163" i="2"/>
  <c r="K163" i="2"/>
  <c r="I163" i="2"/>
  <c r="H163" i="2"/>
  <c r="G163" i="2"/>
  <c r="F163" i="2"/>
  <c r="E163" i="2"/>
  <c r="D163" i="2"/>
  <c r="C163" i="2"/>
  <c r="B163" i="2"/>
  <c r="AT162" i="2"/>
  <c r="AS162" i="2"/>
  <c r="AR162" i="2"/>
  <c r="AQ162" i="2"/>
  <c r="AP162" i="2"/>
  <c r="AO162" i="2"/>
  <c r="AN162" i="2"/>
  <c r="AM162" i="2"/>
  <c r="AL162" i="2"/>
  <c r="AK162" i="2"/>
  <c r="AJ162" i="2"/>
  <c r="AI162" i="2"/>
  <c r="AH162" i="2"/>
  <c r="AG162" i="2"/>
  <c r="AF162" i="2"/>
  <c r="AD162" i="2"/>
  <c r="AC162" i="2"/>
  <c r="AB162" i="2"/>
  <c r="AA162" i="2"/>
  <c r="Y162" i="2"/>
  <c r="X162" i="2"/>
  <c r="V162" i="2"/>
  <c r="T162" i="2"/>
  <c r="S162" i="2"/>
  <c r="R162" i="2"/>
  <c r="Q162" i="2"/>
  <c r="P162" i="2"/>
  <c r="O162" i="2"/>
  <c r="N162" i="2"/>
  <c r="M162" i="2"/>
  <c r="L162" i="2"/>
  <c r="K162" i="2"/>
  <c r="I162" i="2"/>
  <c r="H162" i="2"/>
  <c r="G162" i="2"/>
  <c r="F162" i="2"/>
  <c r="E162" i="2"/>
  <c r="D162" i="2"/>
  <c r="C162" i="2"/>
  <c r="B162" i="2"/>
  <c r="AT161" i="2"/>
  <c r="AS161" i="2"/>
  <c r="AR161" i="2"/>
  <c r="AQ161" i="2"/>
  <c r="AP161" i="2"/>
  <c r="AO161" i="2"/>
  <c r="AN161" i="2"/>
  <c r="AM161" i="2"/>
  <c r="AL161" i="2"/>
  <c r="AK161" i="2"/>
  <c r="AJ161" i="2"/>
  <c r="AI161" i="2"/>
  <c r="AH161" i="2"/>
  <c r="AG161" i="2"/>
  <c r="AF161" i="2"/>
  <c r="AD161" i="2"/>
  <c r="AC161" i="2"/>
  <c r="AB161" i="2"/>
  <c r="AA161" i="2"/>
  <c r="Y161" i="2"/>
  <c r="X161" i="2"/>
  <c r="V161" i="2"/>
  <c r="T161" i="2"/>
  <c r="S161" i="2"/>
  <c r="R161" i="2"/>
  <c r="Q161" i="2"/>
  <c r="P161" i="2"/>
  <c r="O161" i="2"/>
  <c r="N161" i="2"/>
  <c r="M161" i="2"/>
  <c r="L161" i="2"/>
  <c r="K161" i="2"/>
  <c r="I161" i="2"/>
  <c r="H161" i="2"/>
  <c r="G161" i="2"/>
  <c r="F161" i="2"/>
  <c r="E161" i="2"/>
  <c r="D161" i="2"/>
  <c r="C161" i="2"/>
  <c r="B161" i="2"/>
  <c r="AT160" i="2"/>
  <c r="AS160" i="2"/>
  <c r="AR160" i="2"/>
  <c r="AQ160" i="2"/>
  <c r="AP160" i="2"/>
  <c r="AO160" i="2"/>
  <c r="AN160" i="2"/>
  <c r="AM160" i="2"/>
  <c r="AL160" i="2"/>
  <c r="AK160" i="2"/>
  <c r="AJ160" i="2"/>
  <c r="AI160" i="2"/>
  <c r="AH160" i="2"/>
  <c r="AG160" i="2"/>
  <c r="AF160" i="2"/>
  <c r="AD160" i="2"/>
  <c r="AC160" i="2"/>
  <c r="AB160" i="2"/>
  <c r="AA160" i="2"/>
  <c r="Y160" i="2"/>
  <c r="X160" i="2"/>
  <c r="V160" i="2"/>
  <c r="T160" i="2"/>
  <c r="S160" i="2"/>
  <c r="R160" i="2"/>
  <c r="Q160" i="2"/>
  <c r="P160" i="2"/>
  <c r="O160" i="2"/>
  <c r="N160" i="2"/>
  <c r="M160" i="2"/>
  <c r="L160" i="2"/>
  <c r="K160" i="2"/>
  <c r="I160" i="2"/>
  <c r="H160" i="2"/>
  <c r="G160" i="2"/>
  <c r="F160" i="2"/>
  <c r="E160" i="2"/>
  <c r="D160" i="2"/>
  <c r="C160" i="2"/>
  <c r="B160" i="2"/>
  <c r="AT159" i="2"/>
  <c r="AS159" i="2"/>
  <c r="AR159" i="2"/>
  <c r="AQ159" i="2"/>
  <c r="AP159" i="2"/>
  <c r="AO159" i="2"/>
  <c r="AN159" i="2"/>
  <c r="AM159" i="2"/>
  <c r="AL159" i="2"/>
  <c r="AK159" i="2"/>
  <c r="AJ159" i="2"/>
  <c r="AI159" i="2"/>
  <c r="AH159" i="2"/>
  <c r="AG159" i="2"/>
  <c r="AF159" i="2"/>
  <c r="AD159" i="2"/>
  <c r="AC159" i="2"/>
  <c r="AB159" i="2"/>
  <c r="AA159" i="2"/>
  <c r="Y159" i="2"/>
  <c r="X159" i="2"/>
  <c r="V159" i="2"/>
  <c r="T159" i="2"/>
  <c r="S159" i="2"/>
  <c r="R159" i="2"/>
  <c r="Q159" i="2"/>
  <c r="P159" i="2"/>
  <c r="O159" i="2"/>
  <c r="N159" i="2"/>
  <c r="M159" i="2"/>
  <c r="L159" i="2"/>
  <c r="K159" i="2"/>
  <c r="I159" i="2"/>
  <c r="H159" i="2"/>
  <c r="G159" i="2"/>
  <c r="F159" i="2"/>
  <c r="E159" i="2"/>
  <c r="D159" i="2"/>
  <c r="C159" i="2"/>
  <c r="B159" i="2"/>
  <c r="AT158" i="2"/>
  <c r="AS158" i="2"/>
  <c r="AR158" i="2"/>
  <c r="AQ158" i="2"/>
  <c r="AP158" i="2"/>
  <c r="AO158" i="2"/>
  <c r="AN158" i="2"/>
  <c r="AM158" i="2"/>
  <c r="AL158" i="2"/>
  <c r="AK158" i="2"/>
  <c r="AJ158" i="2"/>
  <c r="AI158" i="2"/>
  <c r="AH158" i="2"/>
  <c r="AG158" i="2"/>
  <c r="AF158" i="2"/>
  <c r="AD158" i="2"/>
  <c r="AC158" i="2"/>
  <c r="AB158" i="2"/>
  <c r="AA158" i="2"/>
  <c r="Y158" i="2"/>
  <c r="X158" i="2"/>
  <c r="V158" i="2"/>
  <c r="T158" i="2"/>
  <c r="S158" i="2"/>
  <c r="R158" i="2"/>
  <c r="Q158" i="2"/>
  <c r="P158" i="2"/>
  <c r="O158" i="2"/>
  <c r="N158" i="2"/>
  <c r="M158" i="2"/>
  <c r="L158" i="2"/>
  <c r="K158" i="2"/>
  <c r="I158" i="2"/>
  <c r="H158" i="2"/>
  <c r="G158" i="2"/>
  <c r="F158" i="2"/>
  <c r="E158" i="2"/>
  <c r="D158" i="2"/>
  <c r="C158" i="2"/>
  <c r="B158" i="2"/>
  <c r="AT157" i="2"/>
  <c r="AS157" i="2"/>
  <c r="AR157" i="2"/>
  <c r="AQ157" i="2"/>
  <c r="AP157" i="2"/>
  <c r="AO157" i="2"/>
  <c r="AN157" i="2"/>
  <c r="AM157" i="2"/>
  <c r="AL157" i="2"/>
  <c r="AK157" i="2"/>
  <c r="AJ157" i="2"/>
  <c r="AI157" i="2"/>
  <c r="AH157" i="2"/>
  <c r="AG157" i="2"/>
  <c r="AF157" i="2"/>
  <c r="AD157" i="2"/>
  <c r="AC157" i="2"/>
  <c r="AB157" i="2"/>
  <c r="AA157" i="2"/>
  <c r="Y157" i="2"/>
  <c r="X157" i="2"/>
  <c r="V157" i="2"/>
  <c r="T157" i="2"/>
  <c r="S157" i="2"/>
  <c r="R157" i="2"/>
  <c r="Q157" i="2"/>
  <c r="P157" i="2"/>
  <c r="O157" i="2"/>
  <c r="N157" i="2"/>
  <c r="M157" i="2"/>
  <c r="L157" i="2"/>
  <c r="K157" i="2"/>
  <c r="I157" i="2"/>
  <c r="H157" i="2"/>
  <c r="G157" i="2"/>
  <c r="F157" i="2"/>
  <c r="E157" i="2"/>
  <c r="D157" i="2"/>
  <c r="C157" i="2"/>
  <c r="B157" i="2"/>
  <c r="AT156" i="2"/>
  <c r="AS156" i="2"/>
  <c r="AR156" i="2"/>
  <c r="AQ156" i="2"/>
  <c r="AP156" i="2"/>
  <c r="AO156" i="2"/>
  <c r="AN156" i="2"/>
  <c r="AM156" i="2"/>
  <c r="AL156" i="2"/>
  <c r="AK156" i="2"/>
  <c r="AJ156" i="2"/>
  <c r="AI156" i="2"/>
  <c r="AH156" i="2"/>
  <c r="AG156" i="2"/>
  <c r="AF156" i="2"/>
  <c r="AD156" i="2"/>
  <c r="AC156" i="2"/>
  <c r="AB156" i="2"/>
  <c r="AA156" i="2"/>
  <c r="Y156" i="2"/>
  <c r="X156" i="2"/>
  <c r="V156" i="2"/>
  <c r="T156" i="2"/>
  <c r="S156" i="2"/>
  <c r="R156" i="2"/>
  <c r="Q156" i="2"/>
  <c r="P156" i="2"/>
  <c r="O156" i="2"/>
  <c r="N156" i="2"/>
  <c r="M156" i="2"/>
  <c r="L156" i="2"/>
  <c r="K156" i="2"/>
  <c r="I156" i="2"/>
  <c r="H156" i="2"/>
  <c r="G156" i="2"/>
  <c r="F156" i="2"/>
  <c r="E156" i="2"/>
  <c r="D156" i="2"/>
  <c r="C156" i="2"/>
  <c r="B156" i="2"/>
  <c r="AT155" i="2"/>
  <c r="AS155" i="2"/>
  <c r="AR155" i="2"/>
  <c r="AQ155" i="2"/>
  <c r="AP155" i="2"/>
  <c r="AO155" i="2"/>
  <c r="AN155" i="2"/>
  <c r="AM155" i="2"/>
  <c r="AL155" i="2"/>
  <c r="AK155" i="2"/>
  <c r="AJ155" i="2"/>
  <c r="AI155" i="2"/>
  <c r="AH155" i="2"/>
  <c r="AG155" i="2"/>
  <c r="AF155" i="2"/>
  <c r="AD155" i="2"/>
  <c r="AC155" i="2"/>
  <c r="AB155" i="2"/>
  <c r="AA155" i="2"/>
  <c r="Y155" i="2"/>
  <c r="X155" i="2"/>
  <c r="V155" i="2"/>
  <c r="T155" i="2"/>
  <c r="S155" i="2"/>
  <c r="R155" i="2"/>
  <c r="Q155" i="2"/>
  <c r="P155" i="2"/>
  <c r="O155" i="2"/>
  <c r="N155" i="2"/>
  <c r="M155" i="2"/>
  <c r="L155" i="2"/>
  <c r="K155" i="2"/>
  <c r="I155" i="2"/>
  <c r="H155" i="2"/>
  <c r="G155" i="2"/>
  <c r="F155" i="2"/>
  <c r="E155" i="2"/>
  <c r="D155" i="2"/>
  <c r="C155" i="2"/>
  <c r="B155" i="2"/>
  <c r="AT154" i="2"/>
  <c r="AS154" i="2"/>
  <c r="AR154" i="2"/>
  <c r="AQ154" i="2"/>
  <c r="AP154" i="2"/>
  <c r="AO154" i="2"/>
  <c r="AN154" i="2"/>
  <c r="AM154" i="2"/>
  <c r="AL154" i="2"/>
  <c r="AK154" i="2"/>
  <c r="AJ154" i="2"/>
  <c r="AI154" i="2"/>
  <c r="AH154" i="2"/>
  <c r="AG154" i="2"/>
  <c r="AF154" i="2"/>
  <c r="AD154" i="2"/>
  <c r="AC154" i="2"/>
  <c r="AB154" i="2"/>
  <c r="AA154" i="2"/>
  <c r="Y154" i="2"/>
  <c r="X154" i="2"/>
  <c r="V154" i="2"/>
  <c r="T154" i="2"/>
  <c r="S154" i="2"/>
  <c r="R154" i="2"/>
  <c r="Q154" i="2"/>
  <c r="P154" i="2"/>
  <c r="O154" i="2"/>
  <c r="N154" i="2"/>
  <c r="M154" i="2"/>
  <c r="L154" i="2"/>
  <c r="K154" i="2"/>
  <c r="I154" i="2"/>
  <c r="H154" i="2"/>
  <c r="G154" i="2"/>
  <c r="F154" i="2"/>
  <c r="E154" i="2"/>
  <c r="D154" i="2"/>
  <c r="C154" i="2"/>
  <c r="B154" i="2"/>
  <c r="AT153" i="2"/>
  <c r="AS153" i="2"/>
  <c r="AR153" i="2"/>
  <c r="AQ153" i="2"/>
  <c r="AP153" i="2"/>
  <c r="AO153" i="2"/>
  <c r="AN153" i="2"/>
  <c r="AM153" i="2"/>
  <c r="AL153" i="2"/>
  <c r="AK153" i="2"/>
  <c r="AJ153" i="2"/>
  <c r="AI153" i="2"/>
  <c r="AH153" i="2"/>
  <c r="AG153" i="2"/>
  <c r="AF153" i="2"/>
  <c r="AD153" i="2"/>
  <c r="AC153" i="2"/>
  <c r="AB153" i="2"/>
  <c r="AA153" i="2"/>
  <c r="Y153" i="2"/>
  <c r="X153" i="2"/>
  <c r="V153" i="2"/>
  <c r="T153" i="2"/>
  <c r="S153" i="2"/>
  <c r="R153" i="2"/>
  <c r="Q153" i="2"/>
  <c r="P153" i="2"/>
  <c r="O153" i="2"/>
  <c r="N153" i="2"/>
  <c r="M153" i="2"/>
  <c r="L153" i="2"/>
  <c r="K153" i="2"/>
  <c r="I153" i="2"/>
  <c r="H153" i="2"/>
  <c r="G153" i="2"/>
  <c r="F153" i="2"/>
  <c r="E153" i="2"/>
  <c r="D153" i="2"/>
  <c r="C153" i="2"/>
  <c r="B153" i="2"/>
  <c r="AT152" i="2"/>
  <c r="AS152" i="2"/>
  <c r="AR152" i="2"/>
  <c r="AQ152" i="2"/>
  <c r="AP152" i="2"/>
  <c r="AO152" i="2"/>
  <c r="AN152" i="2"/>
  <c r="AM152" i="2"/>
  <c r="AL152" i="2"/>
  <c r="AK152" i="2"/>
  <c r="AJ152" i="2"/>
  <c r="AI152" i="2"/>
  <c r="AH152" i="2"/>
  <c r="AG152" i="2"/>
  <c r="AF152" i="2"/>
  <c r="AD152" i="2"/>
  <c r="AC152" i="2"/>
  <c r="AB152" i="2"/>
  <c r="AA152" i="2"/>
  <c r="Y152" i="2"/>
  <c r="X152" i="2"/>
  <c r="V152" i="2"/>
  <c r="T152" i="2"/>
  <c r="S152" i="2"/>
  <c r="R152" i="2"/>
  <c r="Q152" i="2"/>
  <c r="P152" i="2"/>
  <c r="O152" i="2"/>
  <c r="N152" i="2"/>
  <c r="M152" i="2"/>
  <c r="L152" i="2"/>
  <c r="K152" i="2"/>
  <c r="I152" i="2"/>
  <c r="H152" i="2"/>
  <c r="G152" i="2"/>
  <c r="F152" i="2"/>
  <c r="E152" i="2"/>
  <c r="D152" i="2"/>
  <c r="C152" i="2"/>
  <c r="B152" i="2"/>
  <c r="AT151" i="2"/>
  <c r="AS151" i="2"/>
  <c r="AR151" i="2"/>
  <c r="AQ151" i="2"/>
  <c r="AP151" i="2"/>
  <c r="AO151" i="2"/>
  <c r="AN151" i="2"/>
  <c r="AM151" i="2"/>
  <c r="AL151" i="2"/>
  <c r="AK151" i="2"/>
  <c r="AJ151" i="2"/>
  <c r="AI151" i="2"/>
  <c r="AH151" i="2"/>
  <c r="AG151" i="2"/>
  <c r="AF151" i="2"/>
  <c r="AD151" i="2"/>
  <c r="AC151" i="2"/>
  <c r="AB151" i="2"/>
  <c r="AA151" i="2"/>
  <c r="Y151" i="2"/>
  <c r="X151" i="2"/>
  <c r="V151" i="2"/>
  <c r="T151" i="2"/>
  <c r="S151" i="2"/>
  <c r="R151" i="2"/>
  <c r="Q151" i="2"/>
  <c r="P151" i="2"/>
  <c r="O151" i="2"/>
  <c r="N151" i="2"/>
  <c r="M151" i="2"/>
  <c r="L151" i="2"/>
  <c r="K151" i="2"/>
  <c r="I151" i="2"/>
  <c r="H151" i="2"/>
  <c r="G151" i="2"/>
  <c r="F151" i="2"/>
  <c r="E151" i="2"/>
  <c r="D151" i="2"/>
  <c r="C151" i="2"/>
  <c r="B151" i="2"/>
  <c r="AT150" i="2"/>
  <c r="AS150" i="2"/>
  <c r="AR150" i="2"/>
  <c r="AQ150" i="2"/>
  <c r="AP150" i="2"/>
  <c r="AO150" i="2"/>
  <c r="AN150" i="2"/>
  <c r="AM150" i="2"/>
  <c r="AL150" i="2"/>
  <c r="AK150" i="2"/>
  <c r="AJ150" i="2"/>
  <c r="AI150" i="2"/>
  <c r="AH150" i="2"/>
  <c r="AG150" i="2"/>
  <c r="AF150" i="2"/>
  <c r="AD150" i="2"/>
  <c r="AC150" i="2"/>
  <c r="AB150" i="2"/>
  <c r="AA150" i="2"/>
  <c r="Y150" i="2"/>
  <c r="X150" i="2"/>
  <c r="V150" i="2"/>
  <c r="T150" i="2"/>
  <c r="S150" i="2"/>
  <c r="R150" i="2"/>
  <c r="Q150" i="2"/>
  <c r="P150" i="2"/>
  <c r="O150" i="2"/>
  <c r="N150" i="2"/>
  <c r="M150" i="2"/>
  <c r="L150" i="2"/>
  <c r="K150" i="2"/>
  <c r="I150" i="2"/>
  <c r="H150" i="2"/>
  <c r="G150" i="2"/>
  <c r="F150" i="2"/>
  <c r="E150" i="2"/>
  <c r="D150" i="2"/>
  <c r="C150" i="2"/>
  <c r="B150" i="2"/>
  <c r="AT149" i="2"/>
  <c r="AS149" i="2"/>
  <c r="AR149" i="2"/>
  <c r="AQ149" i="2"/>
  <c r="AP149" i="2"/>
  <c r="AO149" i="2"/>
  <c r="AN149" i="2"/>
  <c r="AM149" i="2"/>
  <c r="AL149" i="2"/>
  <c r="AK149" i="2"/>
  <c r="AJ149" i="2"/>
  <c r="AI149" i="2"/>
  <c r="AH149" i="2"/>
  <c r="AG149" i="2"/>
  <c r="AF149" i="2"/>
  <c r="AD149" i="2"/>
  <c r="AC149" i="2"/>
  <c r="AB149" i="2"/>
  <c r="AA149" i="2"/>
  <c r="Y149" i="2"/>
  <c r="X149" i="2"/>
  <c r="V149" i="2"/>
  <c r="T149" i="2"/>
  <c r="S149" i="2"/>
  <c r="R149" i="2"/>
  <c r="Q149" i="2"/>
  <c r="P149" i="2"/>
  <c r="O149" i="2"/>
  <c r="N149" i="2"/>
  <c r="M149" i="2"/>
  <c r="L149" i="2"/>
  <c r="K149" i="2"/>
  <c r="I149" i="2"/>
  <c r="H149" i="2"/>
  <c r="G149" i="2"/>
  <c r="F149" i="2"/>
  <c r="E149" i="2"/>
  <c r="D149" i="2"/>
  <c r="C149" i="2"/>
  <c r="B149" i="2"/>
  <c r="AT148" i="2"/>
  <c r="AS148" i="2"/>
  <c r="AR148" i="2"/>
  <c r="AQ148" i="2"/>
  <c r="AP148" i="2"/>
  <c r="AO148" i="2"/>
  <c r="AN148" i="2"/>
  <c r="AM148" i="2"/>
  <c r="AL148" i="2"/>
  <c r="AK148" i="2"/>
  <c r="AJ148" i="2"/>
  <c r="AI148" i="2"/>
  <c r="AH148" i="2"/>
  <c r="AG148" i="2"/>
  <c r="AF148" i="2"/>
  <c r="AD148" i="2"/>
  <c r="AC148" i="2"/>
  <c r="AB148" i="2"/>
  <c r="AA148" i="2"/>
  <c r="Y148" i="2"/>
  <c r="X148" i="2"/>
  <c r="V148" i="2"/>
  <c r="T148" i="2"/>
  <c r="S148" i="2"/>
  <c r="R148" i="2"/>
  <c r="Q148" i="2"/>
  <c r="P148" i="2"/>
  <c r="O148" i="2"/>
  <c r="N148" i="2"/>
  <c r="M148" i="2"/>
  <c r="L148" i="2"/>
  <c r="K148" i="2"/>
  <c r="I148" i="2"/>
  <c r="H148" i="2"/>
  <c r="G148" i="2"/>
  <c r="F148" i="2"/>
  <c r="E148" i="2"/>
  <c r="D148" i="2"/>
  <c r="C148" i="2"/>
  <c r="B148" i="2"/>
  <c r="AT147" i="2"/>
  <c r="AS147" i="2"/>
  <c r="AR147" i="2"/>
  <c r="AQ147" i="2"/>
  <c r="AP147" i="2"/>
  <c r="AO147" i="2"/>
  <c r="AN147" i="2"/>
  <c r="AM147" i="2"/>
  <c r="AL147" i="2"/>
  <c r="AK147" i="2"/>
  <c r="AJ147" i="2"/>
  <c r="AI147" i="2"/>
  <c r="AH147" i="2"/>
  <c r="AG147" i="2"/>
  <c r="AF147" i="2"/>
  <c r="AD147" i="2"/>
  <c r="AC147" i="2"/>
  <c r="AB147" i="2"/>
  <c r="AA147" i="2"/>
  <c r="Y147" i="2"/>
  <c r="X147" i="2"/>
  <c r="V147" i="2"/>
  <c r="T147" i="2"/>
  <c r="S147" i="2"/>
  <c r="R147" i="2"/>
  <c r="Q147" i="2"/>
  <c r="P147" i="2"/>
  <c r="O147" i="2"/>
  <c r="N147" i="2"/>
  <c r="M147" i="2"/>
  <c r="L147" i="2"/>
  <c r="K147" i="2"/>
  <c r="I147" i="2"/>
  <c r="H147" i="2"/>
  <c r="G147" i="2"/>
  <c r="F147" i="2"/>
  <c r="E147" i="2"/>
  <c r="D147" i="2"/>
  <c r="C147" i="2"/>
  <c r="B147" i="2"/>
  <c r="AT146" i="2"/>
  <c r="AS146" i="2"/>
  <c r="AR146" i="2"/>
  <c r="AQ146" i="2"/>
  <c r="AP146" i="2"/>
  <c r="AO146" i="2"/>
  <c r="AN146" i="2"/>
  <c r="AM146" i="2"/>
  <c r="AL146" i="2"/>
  <c r="AK146" i="2"/>
  <c r="AJ146" i="2"/>
  <c r="AI146" i="2"/>
  <c r="AH146" i="2"/>
  <c r="AG146" i="2"/>
  <c r="AF146" i="2"/>
  <c r="AD146" i="2"/>
  <c r="AC146" i="2"/>
  <c r="AB146" i="2"/>
  <c r="AA146" i="2"/>
  <c r="Y146" i="2"/>
  <c r="X146" i="2"/>
  <c r="V146" i="2"/>
  <c r="T146" i="2"/>
  <c r="S146" i="2"/>
  <c r="R146" i="2"/>
  <c r="Q146" i="2"/>
  <c r="P146" i="2"/>
  <c r="O146" i="2"/>
  <c r="N146" i="2"/>
  <c r="M146" i="2"/>
  <c r="L146" i="2"/>
  <c r="K146" i="2"/>
  <c r="I146" i="2"/>
  <c r="H146" i="2"/>
  <c r="G146" i="2"/>
  <c r="F146" i="2"/>
  <c r="E146" i="2"/>
  <c r="D146" i="2"/>
  <c r="C146" i="2"/>
  <c r="B146" i="2"/>
  <c r="AT145" i="2"/>
  <c r="AS145" i="2"/>
  <c r="AR145" i="2"/>
  <c r="AQ145" i="2"/>
  <c r="AP145" i="2"/>
  <c r="AO145" i="2"/>
  <c r="AN145" i="2"/>
  <c r="AM145" i="2"/>
  <c r="AL145" i="2"/>
  <c r="AK145" i="2"/>
  <c r="AJ145" i="2"/>
  <c r="AI145" i="2"/>
  <c r="AH145" i="2"/>
  <c r="AG145" i="2"/>
  <c r="AF145" i="2"/>
  <c r="AD145" i="2"/>
  <c r="AC145" i="2"/>
  <c r="AB145" i="2"/>
  <c r="AA145" i="2"/>
  <c r="Y145" i="2"/>
  <c r="X145" i="2"/>
  <c r="V145" i="2"/>
  <c r="T145" i="2"/>
  <c r="S145" i="2"/>
  <c r="R145" i="2"/>
  <c r="Q145" i="2"/>
  <c r="P145" i="2"/>
  <c r="O145" i="2"/>
  <c r="N145" i="2"/>
  <c r="M145" i="2"/>
  <c r="L145" i="2"/>
  <c r="K145" i="2"/>
  <c r="I145" i="2"/>
  <c r="H145" i="2"/>
  <c r="G145" i="2"/>
  <c r="F145" i="2"/>
  <c r="E145" i="2"/>
  <c r="D145" i="2"/>
  <c r="C145" i="2"/>
  <c r="B145" i="2"/>
  <c r="AT144" i="2"/>
  <c r="AS144" i="2"/>
  <c r="AR144" i="2"/>
  <c r="AQ144" i="2"/>
  <c r="AP144" i="2"/>
  <c r="AO144" i="2"/>
  <c r="AN144" i="2"/>
  <c r="AM144" i="2"/>
  <c r="AL144" i="2"/>
  <c r="AK144" i="2"/>
  <c r="AJ144" i="2"/>
  <c r="AI144" i="2"/>
  <c r="AH144" i="2"/>
  <c r="AG144" i="2"/>
  <c r="AF144" i="2"/>
  <c r="AD144" i="2"/>
  <c r="AC144" i="2"/>
  <c r="AB144" i="2"/>
  <c r="AA144" i="2"/>
  <c r="Y144" i="2"/>
  <c r="X144" i="2"/>
  <c r="V144" i="2"/>
  <c r="T144" i="2"/>
  <c r="S144" i="2"/>
  <c r="R144" i="2"/>
  <c r="Q144" i="2"/>
  <c r="P144" i="2"/>
  <c r="O144" i="2"/>
  <c r="N144" i="2"/>
  <c r="M144" i="2"/>
  <c r="L144" i="2"/>
  <c r="K144" i="2"/>
  <c r="I144" i="2"/>
  <c r="H144" i="2"/>
  <c r="G144" i="2"/>
  <c r="F144" i="2"/>
  <c r="E144" i="2"/>
  <c r="D144" i="2"/>
  <c r="C144" i="2"/>
  <c r="B144" i="2"/>
  <c r="AT143" i="2"/>
  <c r="AS143" i="2"/>
  <c r="AR143" i="2"/>
  <c r="AQ143" i="2"/>
  <c r="AP143" i="2"/>
  <c r="AO143" i="2"/>
  <c r="AN143" i="2"/>
  <c r="AM143" i="2"/>
  <c r="AL143" i="2"/>
  <c r="AK143" i="2"/>
  <c r="AJ143" i="2"/>
  <c r="AI143" i="2"/>
  <c r="AH143" i="2"/>
  <c r="AG143" i="2"/>
  <c r="AF143" i="2"/>
  <c r="AD143" i="2"/>
  <c r="AC143" i="2"/>
  <c r="AB143" i="2"/>
  <c r="AA143" i="2"/>
  <c r="Y143" i="2"/>
  <c r="X143" i="2"/>
  <c r="V143" i="2"/>
  <c r="T143" i="2"/>
  <c r="S143" i="2"/>
  <c r="R143" i="2"/>
  <c r="Q143" i="2"/>
  <c r="P143" i="2"/>
  <c r="O143" i="2"/>
  <c r="N143" i="2"/>
  <c r="M143" i="2"/>
  <c r="L143" i="2"/>
  <c r="K143" i="2"/>
  <c r="I143" i="2"/>
  <c r="H143" i="2"/>
  <c r="G143" i="2"/>
  <c r="F143" i="2"/>
  <c r="E143" i="2"/>
  <c r="D143" i="2"/>
  <c r="C143" i="2"/>
  <c r="B143" i="2"/>
  <c r="AT142" i="2"/>
  <c r="AS142" i="2"/>
  <c r="AR142" i="2"/>
  <c r="AQ142" i="2"/>
  <c r="AP142" i="2"/>
  <c r="AO142" i="2"/>
  <c r="AN142" i="2"/>
  <c r="AM142" i="2"/>
  <c r="AL142" i="2"/>
  <c r="AK142" i="2"/>
  <c r="AJ142" i="2"/>
  <c r="AI142" i="2"/>
  <c r="AH142" i="2"/>
  <c r="AG142" i="2"/>
  <c r="AF142" i="2"/>
  <c r="AD142" i="2"/>
  <c r="AC142" i="2"/>
  <c r="AB142" i="2"/>
  <c r="AA142" i="2"/>
  <c r="Y142" i="2"/>
  <c r="X142" i="2"/>
  <c r="V142" i="2"/>
  <c r="T142" i="2"/>
  <c r="S142" i="2"/>
  <c r="R142" i="2"/>
  <c r="Q142" i="2"/>
  <c r="P142" i="2"/>
  <c r="O142" i="2"/>
  <c r="N142" i="2"/>
  <c r="M142" i="2"/>
  <c r="L142" i="2"/>
  <c r="K142" i="2"/>
  <c r="I142" i="2"/>
  <c r="H142" i="2"/>
  <c r="G142" i="2"/>
  <c r="F142" i="2"/>
  <c r="E142" i="2"/>
  <c r="D142" i="2"/>
  <c r="C142" i="2"/>
  <c r="B142" i="2"/>
  <c r="AT141" i="2"/>
  <c r="AS141" i="2"/>
  <c r="AR141" i="2"/>
  <c r="AQ141" i="2"/>
  <c r="AP141" i="2"/>
  <c r="AO141" i="2"/>
  <c r="AN141" i="2"/>
  <c r="AM141" i="2"/>
  <c r="AL141" i="2"/>
  <c r="AK141" i="2"/>
  <c r="AJ141" i="2"/>
  <c r="AI141" i="2"/>
  <c r="AH141" i="2"/>
  <c r="AG141" i="2"/>
  <c r="AF141" i="2"/>
  <c r="AD141" i="2"/>
  <c r="AC141" i="2"/>
  <c r="AB141" i="2"/>
  <c r="AA141" i="2"/>
  <c r="Y141" i="2"/>
  <c r="X141" i="2"/>
  <c r="V141" i="2"/>
  <c r="T141" i="2"/>
  <c r="S141" i="2"/>
  <c r="R141" i="2"/>
  <c r="Q141" i="2"/>
  <c r="P141" i="2"/>
  <c r="O141" i="2"/>
  <c r="N141" i="2"/>
  <c r="M141" i="2"/>
  <c r="L141" i="2"/>
  <c r="K141" i="2"/>
  <c r="I141" i="2"/>
  <c r="H141" i="2"/>
  <c r="G141" i="2"/>
  <c r="F141" i="2"/>
  <c r="E141" i="2"/>
  <c r="D141" i="2"/>
  <c r="C141" i="2"/>
  <c r="B141" i="2"/>
  <c r="AT140" i="2"/>
  <c r="AS140" i="2"/>
  <c r="AR140" i="2"/>
  <c r="AQ140" i="2"/>
  <c r="AP140" i="2"/>
  <c r="AO140" i="2"/>
  <c r="AN140" i="2"/>
  <c r="AM140" i="2"/>
  <c r="AL140" i="2"/>
  <c r="AK140" i="2"/>
  <c r="AJ140" i="2"/>
  <c r="AI140" i="2"/>
  <c r="AH140" i="2"/>
  <c r="AG140" i="2"/>
  <c r="AF140" i="2"/>
  <c r="AD140" i="2"/>
  <c r="AC140" i="2"/>
  <c r="AB140" i="2"/>
  <c r="AA140" i="2"/>
  <c r="Y140" i="2"/>
  <c r="X140" i="2"/>
  <c r="V140" i="2"/>
  <c r="T140" i="2"/>
  <c r="S140" i="2"/>
  <c r="R140" i="2"/>
  <c r="Q140" i="2"/>
  <c r="P140" i="2"/>
  <c r="O140" i="2"/>
  <c r="N140" i="2"/>
  <c r="M140" i="2"/>
  <c r="L140" i="2"/>
  <c r="K140" i="2"/>
  <c r="I140" i="2"/>
  <c r="H140" i="2"/>
  <c r="G140" i="2"/>
  <c r="F140" i="2"/>
  <c r="E140" i="2"/>
  <c r="D140" i="2"/>
  <c r="C140" i="2"/>
  <c r="B140" i="2"/>
  <c r="AT139" i="2"/>
  <c r="AS139" i="2"/>
  <c r="AR139" i="2"/>
  <c r="AQ139" i="2"/>
  <c r="AP139" i="2"/>
  <c r="AO139" i="2"/>
  <c r="AN139" i="2"/>
  <c r="AM139" i="2"/>
  <c r="AL139" i="2"/>
  <c r="AK139" i="2"/>
  <c r="AJ139" i="2"/>
  <c r="AI139" i="2"/>
  <c r="AH139" i="2"/>
  <c r="AG139" i="2"/>
  <c r="AF139" i="2"/>
  <c r="AD139" i="2"/>
  <c r="AC139" i="2"/>
  <c r="AB139" i="2"/>
  <c r="AA139" i="2"/>
  <c r="Y139" i="2"/>
  <c r="X139" i="2"/>
  <c r="V139" i="2"/>
  <c r="T139" i="2"/>
  <c r="S139" i="2"/>
  <c r="R139" i="2"/>
  <c r="Q139" i="2"/>
  <c r="P139" i="2"/>
  <c r="O139" i="2"/>
  <c r="N139" i="2"/>
  <c r="M139" i="2"/>
  <c r="L139" i="2"/>
  <c r="K139" i="2"/>
  <c r="I139" i="2"/>
  <c r="H139" i="2"/>
  <c r="G139" i="2"/>
  <c r="F139" i="2"/>
  <c r="E139" i="2"/>
  <c r="D139" i="2"/>
  <c r="C139" i="2"/>
  <c r="B139" i="2"/>
  <c r="AT138" i="2"/>
  <c r="AS138" i="2"/>
  <c r="AR138" i="2"/>
  <c r="AQ138" i="2"/>
  <c r="AP138" i="2"/>
  <c r="AO138" i="2"/>
  <c r="AN138" i="2"/>
  <c r="AM138" i="2"/>
  <c r="AL138" i="2"/>
  <c r="AK138" i="2"/>
  <c r="AJ138" i="2"/>
  <c r="AI138" i="2"/>
  <c r="AH138" i="2"/>
  <c r="AG138" i="2"/>
  <c r="AF138" i="2"/>
  <c r="AD138" i="2"/>
  <c r="AC138" i="2"/>
  <c r="AB138" i="2"/>
  <c r="AA138" i="2"/>
  <c r="Y138" i="2"/>
  <c r="X138" i="2"/>
  <c r="V138" i="2"/>
  <c r="T138" i="2"/>
  <c r="S138" i="2"/>
  <c r="R138" i="2"/>
  <c r="Q138" i="2"/>
  <c r="P138" i="2"/>
  <c r="O138" i="2"/>
  <c r="N138" i="2"/>
  <c r="M138" i="2"/>
  <c r="L138" i="2"/>
  <c r="K138" i="2"/>
  <c r="I138" i="2"/>
  <c r="H138" i="2"/>
  <c r="G138" i="2"/>
  <c r="F138" i="2"/>
  <c r="E138" i="2"/>
  <c r="D138" i="2"/>
  <c r="C138" i="2"/>
  <c r="B138" i="2"/>
  <c r="AT137" i="2"/>
  <c r="AS137" i="2"/>
  <c r="AR137" i="2"/>
  <c r="AQ137" i="2"/>
  <c r="AP137" i="2"/>
  <c r="AO137" i="2"/>
  <c r="AN137" i="2"/>
  <c r="AM137" i="2"/>
  <c r="AL137" i="2"/>
  <c r="AK137" i="2"/>
  <c r="AJ137" i="2"/>
  <c r="AI137" i="2"/>
  <c r="AH137" i="2"/>
  <c r="AG137" i="2"/>
  <c r="AF137" i="2"/>
  <c r="AD137" i="2"/>
  <c r="AC137" i="2"/>
  <c r="AB137" i="2"/>
  <c r="AA137" i="2"/>
  <c r="Y137" i="2"/>
  <c r="X137" i="2"/>
  <c r="V137" i="2"/>
  <c r="T137" i="2"/>
  <c r="S137" i="2"/>
  <c r="R137" i="2"/>
  <c r="Q137" i="2"/>
  <c r="P137" i="2"/>
  <c r="O137" i="2"/>
  <c r="N137" i="2"/>
  <c r="M137" i="2"/>
  <c r="L137" i="2"/>
  <c r="K137" i="2"/>
  <c r="I137" i="2"/>
  <c r="H137" i="2"/>
  <c r="G137" i="2"/>
  <c r="F137" i="2"/>
  <c r="E137" i="2"/>
  <c r="D137" i="2"/>
  <c r="C137" i="2"/>
  <c r="B137" i="2"/>
  <c r="AT136" i="2"/>
  <c r="AS136" i="2"/>
  <c r="AR136" i="2"/>
  <c r="AQ136" i="2"/>
  <c r="AP136" i="2"/>
  <c r="AO136" i="2"/>
  <c r="AN136" i="2"/>
  <c r="AM136" i="2"/>
  <c r="AL136" i="2"/>
  <c r="AK136" i="2"/>
  <c r="AJ136" i="2"/>
  <c r="AI136" i="2"/>
  <c r="AH136" i="2"/>
  <c r="AG136" i="2"/>
  <c r="AF136" i="2"/>
  <c r="AD136" i="2"/>
  <c r="AC136" i="2"/>
  <c r="AB136" i="2"/>
  <c r="AA136" i="2"/>
  <c r="Y136" i="2"/>
  <c r="X136" i="2"/>
  <c r="V136" i="2"/>
  <c r="T136" i="2"/>
  <c r="S136" i="2"/>
  <c r="R136" i="2"/>
  <c r="Q136" i="2"/>
  <c r="P136" i="2"/>
  <c r="O136" i="2"/>
  <c r="N136" i="2"/>
  <c r="M136" i="2"/>
  <c r="L136" i="2"/>
  <c r="K136" i="2"/>
  <c r="I136" i="2"/>
  <c r="H136" i="2"/>
  <c r="G136" i="2"/>
  <c r="F136" i="2"/>
  <c r="E136" i="2"/>
  <c r="D136" i="2"/>
  <c r="C136" i="2"/>
  <c r="B136" i="2"/>
  <c r="AT135" i="2"/>
  <c r="AS135" i="2"/>
  <c r="AR135" i="2"/>
  <c r="AQ135" i="2"/>
  <c r="AP135" i="2"/>
  <c r="AO135" i="2"/>
  <c r="AN135" i="2"/>
  <c r="AM135" i="2"/>
  <c r="AL135" i="2"/>
  <c r="AK135" i="2"/>
  <c r="AJ135" i="2"/>
  <c r="AI135" i="2"/>
  <c r="AH135" i="2"/>
  <c r="AG135" i="2"/>
  <c r="AF135" i="2"/>
  <c r="AD135" i="2"/>
  <c r="AC135" i="2"/>
  <c r="AB135" i="2"/>
  <c r="AA135" i="2"/>
  <c r="Y135" i="2"/>
  <c r="X135" i="2"/>
  <c r="V135" i="2"/>
  <c r="T135" i="2"/>
  <c r="S135" i="2"/>
  <c r="R135" i="2"/>
  <c r="Q135" i="2"/>
  <c r="P135" i="2"/>
  <c r="O135" i="2"/>
  <c r="N135" i="2"/>
  <c r="M135" i="2"/>
  <c r="L135" i="2"/>
  <c r="K135" i="2"/>
  <c r="I135" i="2"/>
  <c r="H135" i="2"/>
  <c r="G135" i="2"/>
  <c r="F135" i="2"/>
  <c r="E135" i="2"/>
  <c r="D135" i="2"/>
  <c r="C135" i="2"/>
  <c r="B135" i="2"/>
  <c r="AT134" i="2"/>
  <c r="AS134" i="2"/>
  <c r="AR134" i="2"/>
  <c r="AQ134" i="2"/>
  <c r="AP134" i="2"/>
  <c r="AO134" i="2"/>
  <c r="AN134" i="2"/>
  <c r="AM134" i="2"/>
  <c r="AL134" i="2"/>
  <c r="AK134" i="2"/>
  <c r="AJ134" i="2"/>
  <c r="AI134" i="2"/>
  <c r="AH134" i="2"/>
  <c r="AG134" i="2"/>
  <c r="AF134" i="2"/>
  <c r="AD134" i="2"/>
  <c r="AC134" i="2"/>
  <c r="AB134" i="2"/>
  <c r="AA134" i="2"/>
  <c r="Y134" i="2"/>
  <c r="X134" i="2"/>
  <c r="V134" i="2"/>
  <c r="T134" i="2"/>
  <c r="S134" i="2"/>
  <c r="R134" i="2"/>
  <c r="Q134" i="2"/>
  <c r="P134" i="2"/>
  <c r="O134" i="2"/>
  <c r="N134" i="2"/>
  <c r="M134" i="2"/>
  <c r="L134" i="2"/>
  <c r="K134" i="2"/>
  <c r="I134" i="2"/>
  <c r="H134" i="2"/>
  <c r="G134" i="2"/>
  <c r="F134" i="2"/>
  <c r="E134" i="2"/>
  <c r="D134" i="2"/>
  <c r="C134" i="2"/>
  <c r="B134" i="2"/>
  <c r="AT133" i="2"/>
  <c r="AS133" i="2"/>
  <c r="AR133" i="2"/>
  <c r="AQ133" i="2"/>
  <c r="AP133" i="2"/>
  <c r="AO133" i="2"/>
  <c r="AN133" i="2"/>
  <c r="AM133" i="2"/>
  <c r="AL133" i="2"/>
  <c r="AK133" i="2"/>
  <c r="AJ133" i="2"/>
  <c r="AI133" i="2"/>
  <c r="AH133" i="2"/>
  <c r="AG133" i="2"/>
  <c r="AF133" i="2"/>
  <c r="AD133" i="2"/>
  <c r="AC133" i="2"/>
  <c r="AB133" i="2"/>
  <c r="AA133" i="2"/>
  <c r="Y133" i="2"/>
  <c r="X133" i="2"/>
  <c r="V133" i="2"/>
  <c r="T133" i="2"/>
  <c r="S133" i="2"/>
  <c r="R133" i="2"/>
  <c r="Q133" i="2"/>
  <c r="P133" i="2"/>
  <c r="O133" i="2"/>
  <c r="N133" i="2"/>
  <c r="M133" i="2"/>
  <c r="L133" i="2"/>
  <c r="K133" i="2"/>
  <c r="I133" i="2"/>
  <c r="H133" i="2"/>
  <c r="G133" i="2"/>
  <c r="F133" i="2"/>
  <c r="E133" i="2"/>
  <c r="D133" i="2"/>
  <c r="C133" i="2"/>
  <c r="B133" i="2"/>
  <c r="AT132" i="2"/>
  <c r="AS132" i="2"/>
  <c r="AR132" i="2"/>
  <c r="AQ132" i="2"/>
  <c r="AP132" i="2"/>
  <c r="AO132" i="2"/>
  <c r="AN132" i="2"/>
  <c r="AM132" i="2"/>
  <c r="AL132" i="2"/>
  <c r="AK132" i="2"/>
  <c r="AJ132" i="2"/>
  <c r="AI132" i="2"/>
  <c r="AH132" i="2"/>
  <c r="AG132" i="2"/>
  <c r="AF132" i="2"/>
  <c r="AD132" i="2"/>
  <c r="AC132" i="2"/>
  <c r="AB132" i="2"/>
  <c r="AA132" i="2"/>
  <c r="Y132" i="2"/>
  <c r="X132" i="2"/>
  <c r="V132" i="2"/>
  <c r="T132" i="2"/>
  <c r="S132" i="2"/>
  <c r="R132" i="2"/>
  <c r="Q132" i="2"/>
  <c r="P132" i="2"/>
  <c r="O132" i="2"/>
  <c r="N132" i="2"/>
  <c r="M132" i="2"/>
  <c r="L132" i="2"/>
  <c r="K132" i="2"/>
  <c r="I132" i="2"/>
  <c r="H132" i="2"/>
  <c r="G132" i="2"/>
  <c r="F132" i="2"/>
  <c r="E132" i="2"/>
  <c r="D132" i="2"/>
  <c r="C132" i="2"/>
  <c r="B132" i="2"/>
  <c r="AT131" i="2"/>
  <c r="AS131" i="2"/>
  <c r="AR131" i="2"/>
  <c r="AQ131" i="2"/>
  <c r="AP131" i="2"/>
  <c r="AO131" i="2"/>
  <c r="AN131" i="2"/>
  <c r="AM131" i="2"/>
  <c r="AL131" i="2"/>
  <c r="AK131" i="2"/>
  <c r="AJ131" i="2"/>
  <c r="AI131" i="2"/>
  <c r="AH131" i="2"/>
  <c r="AG131" i="2"/>
  <c r="AF131" i="2"/>
  <c r="AD131" i="2"/>
  <c r="AC131" i="2"/>
  <c r="AB131" i="2"/>
  <c r="AA131" i="2"/>
  <c r="Y131" i="2"/>
  <c r="X131" i="2"/>
  <c r="V131" i="2"/>
  <c r="T131" i="2"/>
  <c r="S131" i="2"/>
  <c r="R131" i="2"/>
  <c r="Q131" i="2"/>
  <c r="P131" i="2"/>
  <c r="O131" i="2"/>
  <c r="N131" i="2"/>
  <c r="M131" i="2"/>
  <c r="L131" i="2"/>
  <c r="K131" i="2"/>
  <c r="I131" i="2"/>
  <c r="H131" i="2"/>
  <c r="G131" i="2"/>
  <c r="F131" i="2"/>
  <c r="E131" i="2"/>
  <c r="D131" i="2"/>
  <c r="C131" i="2"/>
  <c r="B131" i="2"/>
  <c r="AT130" i="2"/>
  <c r="AS130" i="2"/>
  <c r="AR130" i="2"/>
  <c r="AQ130" i="2"/>
  <c r="AP130" i="2"/>
  <c r="AO130" i="2"/>
  <c r="AN130" i="2"/>
  <c r="AM130" i="2"/>
  <c r="AL130" i="2"/>
  <c r="AK130" i="2"/>
  <c r="AJ130" i="2"/>
  <c r="AI130" i="2"/>
  <c r="AH130" i="2"/>
  <c r="AG130" i="2"/>
  <c r="AF130" i="2"/>
  <c r="AD130" i="2"/>
  <c r="AC130" i="2"/>
  <c r="AB130" i="2"/>
  <c r="AA130" i="2"/>
  <c r="Y130" i="2"/>
  <c r="X130" i="2"/>
  <c r="V130" i="2"/>
  <c r="T130" i="2"/>
  <c r="S130" i="2"/>
  <c r="R130" i="2"/>
  <c r="Q130" i="2"/>
  <c r="P130" i="2"/>
  <c r="O130" i="2"/>
  <c r="N130" i="2"/>
  <c r="M130" i="2"/>
  <c r="L130" i="2"/>
  <c r="K130" i="2"/>
  <c r="I130" i="2"/>
  <c r="H130" i="2"/>
  <c r="G130" i="2"/>
  <c r="F130" i="2"/>
  <c r="E130" i="2"/>
  <c r="D130" i="2"/>
  <c r="C130" i="2"/>
  <c r="B130" i="2"/>
  <c r="AT129" i="2"/>
  <c r="AS129" i="2"/>
  <c r="AR129" i="2"/>
  <c r="AQ129" i="2"/>
  <c r="AP129" i="2"/>
  <c r="AO129" i="2"/>
  <c r="AN129" i="2"/>
  <c r="AM129" i="2"/>
  <c r="AL129" i="2"/>
  <c r="AK129" i="2"/>
  <c r="AJ129" i="2"/>
  <c r="AI129" i="2"/>
  <c r="AH129" i="2"/>
  <c r="AG129" i="2"/>
  <c r="AF129" i="2"/>
  <c r="AD129" i="2"/>
  <c r="AC129" i="2"/>
  <c r="AB129" i="2"/>
  <c r="AA129" i="2"/>
  <c r="Y129" i="2"/>
  <c r="X129" i="2"/>
  <c r="V129" i="2"/>
  <c r="T129" i="2"/>
  <c r="S129" i="2"/>
  <c r="R129" i="2"/>
  <c r="Q129" i="2"/>
  <c r="P129" i="2"/>
  <c r="O129" i="2"/>
  <c r="N129" i="2"/>
  <c r="M129" i="2"/>
  <c r="L129" i="2"/>
  <c r="K129" i="2"/>
  <c r="I129" i="2"/>
  <c r="H129" i="2"/>
  <c r="G129" i="2"/>
  <c r="F129" i="2"/>
  <c r="E129" i="2"/>
  <c r="D129" i="2"/>
  <c r="C129" i="2"/>
  <c r="B129" i="2"/>
  <c r="AT128" i="2"/>
  <c r="AS128" i="2"/>
  <c r="AR128" i="2"/>
  <c r="AQ128" i="2"/>
  <c r="AP128" i="2"/>
  <c r="AO128" i="2"/>
  <c r="AN128" i="2"/>
  <c r="AM128" i="2"/>
  <c r="AL128" i="2"/>
  <c r="AK128" i="2"/>
  <c r="AJ128" i="2"/>
  <c r="AI128" i="2"/>
  <c r="AH128" i="2"/>
  <c r="AG128" i="2"/>
  <c r="AF128" i="2"/>
  <c r="AD128" i="2"/>
  <c r="AC128" i="2"/>
  <c r="AB128" i="2"/>
  <c r="AA128" i="2"/>
  <c r="Y128" i="2"/>
  <c r="X128" i="2"/>
  <c r="V128" i="2"/>
  <c r="T128" i="2"/>
  <c r="S128" i="2"/>
  <c r="R128" i="2"/>
  <c r="Q128" i="2"/>
  <c r="P128" i="2"/>
  <c r="O128" i="2"/>
  <c r="N128" i="2"/>
  <c r="M128" i="2"/>
  <c r="L128" i="2"/>
  <c r="K128" i="2"/>
  <c r="I128" i="2"/>
  <c r="H128" i="2"/>
  <c r="G128" i="2"/>
  <c r="F128" i="2"/>
  <c r="E128" i="2"/>
  <c r="D128" i="2"/>
  <c r="C128" i="2"/>
  <c r="B128" i="2"/>
  <c r="AT127" i="2"/>
  <c r="AS127" i="2"/>
  <c r="AR127" i="2"/>
  <c r="AQ127" i="2"/>
  <c r="AP127" i="2"/>
  <c r="AO127" i="2"/>
  <c r="AN127" i="2"/>
  <c r="AM127" i="2"/>
  <c r="AL127" i="2"/>
  <c r="AK127" i="2"/>
  <c r="AJ127" i="2"/>
  <c r="AI127" i="2"/>
  <c r="AH127" i="2"/>
  <c r="AG127" i="2"/>
  <c r="AF127" i="2"/>
  <c r="AD127" i="2"/>
  <c r="AC127" i="2"/>
  <c r="AB127" i="2"/>
  <c r="AA127" i="2"/>
  <c r="Y127" i="2"/>
  <c r="X127" i="2"/>
  <c r="V127" i="2"/>
  <c r="T127" i="2"/>
  <c r="S127" i="2"/>
  <c r="R127" i="2"/>
  <c r="Q127" i="2"/>
  <c r="P127" i="2"/>
  <c r="O127" i="2"/>
  <c r="N127" i="2"/>
  <c r="M127" i="2"/>
  <c r="L127" i="2"/>
  <c r="K127" i="2"/>
  <c r="I127" i="2"/>
  <c r="H127" i="2"/>
  <c r="G127" i="2"/>
  <c r="F127" i="2"/>
  <c r="E127" i="2"/>
  <c r="D127" i="2"/>
  <c r="C127" i="2"/>
  <c r="B127" i="2"/>
  <c r="AT126" i="2"/>
  <c r="AS126" i="2"/>
  <c r="AR126" i="2"/>
  <c r="AQ126" i="2"/>
  <c r="AP126" i="2"/>
  <c r="AO126" i="2"/>
  <c r="AN126" i="2"/>
  <c r="AM126" i="2"/>
  <c r="AL126" i="2"/>
  <c r="AK126" i="2"/>
  <c r="AJ126" i="2"/>
  <c r="AI126" i="2"/>
  <c r="AH126" i="2"/>
  <c r="AG126" i="2"/>
  <c r="AF126" i="2"/>
  <c r="AD126" i="2"/>
  <c r="AC126" i="2"/>
  <c r="AB126" i="2"/>
  <c r="AA126" i="2"/>
  <c r="Y126" i="2"/>
  <c r="X126" i="2"/>
  <c r="V126" i="2"/>
  <c r="T126" i="2"/>
  <c r="S126" i="2"/>
  <c r="R126" i="2"/>
  <c r="Q126" i="2"/>
  <c r="P126" i="2"/>
  <c r="O126" i="2"/>
  <c r="N126" i="2"/>
  <c r="M126" i="2"/>
  <c r="L126" i="2"/>
  <c r="K126" i="2"/>
  <c r="I126" i="2"/>
  <c r="H126" i="2"/>
  <c r="G126" i="2"/>
  <c r="F126" i="2"/>
  <c r="E126" i="2"/>
  <c r="D126" i="2"/>
  <c r="C126" i="2"/>
  <c r="B126" i="2"/>
  <c r="AT125" i="2"/>
  <c r="AS125" i="2"/>
  <c r="AR125" i="2"/>
  <c r="AQ125" i="2"/>
  <c r="AP125" i="2"/>
  <c r="AO125" i="2"/>
  <c r="AN125" i="2"/>
  <c r="AM125" i="2"/>
  <c r="AL125" i="2"/>
  <c r="AK125" i="2"/>
  <c r="AJ125" i="2"/>
  <c r="AI125" i="2"/>
  <c r="AH125" i="2"/>
  <c r="AG125" i="2"/>
  <c r="AF125" i="2"/>
  <c r="AD125" i="2"/>
  <c r="AC125" i="2"/>
  <c r="AB125" i="2"/>
  <c r="AA125" i="2"/>
  <c r="Y125" i="2"/>
  <c r="X125" i="2"/>
  <c r="V125" i="2"/>
  <c r="T125" i="2"/>
  <c r="S125" i="2"/>
  <c r="R125" i="2"/>
  <c r="Q125" i="2"/>
  <c r="P125" i="2"/>
  <c r="O125" i="2"/>
  <c r="N125" i="2"/>
  <c r="M125" i="2"/>
  <c r="L125" i="2"/>
  <c r="K125" i="2"/>
  <c r="I125" i="2"/>
  <c r="H125" i="2"/>
  <c r="G125" i="2"/>
  <c r="F125" i="2"/>
  <c r="E125" i="2"/>
  <c r="D125" i="2"/>
  <c r="C125" i="2"/>
  <c r="B125" i="2"/>
  <c r="AT124" i="2"/>
  <c r="AS124" i="2"/>
  <c r="AR124" i="2"/>
  <c r="AQ124" i="2"/>
  <c r="AP124" i="2"/>
  <c r="AO124" i="2"/>
  <c r="AN124" i="2"/>
  <c r="AM124" i="2"/>
  <c r="AL124" i="2"/>
  <c r="AK124" i="2"/>
  <c r="AJ124" i="2"/>
  <c r="AI124" i="2"/>
  <c r="AH124" i="2"/>
  <c r="AG124" i="2"/>
  <c r="AF124" i="2"/>
  <c r="AD124" i="2"/>
  <c r="AC124" i="2"/>
  <c r="AB124" i="2"/>
  <c r="AA124" i="2"/>
  <c r="Y124" i="2"/>
  <c r="X124" i="2"/>
  <c r="V124" i="2"/>
  <c r="T124" i="2"/>
  <c r="S124" i="2"/>
  <c r="R124" i="2"/>
  <c r="Q124" i="2"/>
  <c r="P124" i="2"/>
  <c r="O124" i="2"/>
  <c r="N124" i="2"/>
  <c r="M124" i="2"/>
  <c r="L124" i="2"/>
  <c r="K124" i="2"/>
  <c r="I124" i="2"/>
  <c r="H124" i="2"/>
  <c r="G124" i="2"/>
  <c r="F124" i="2"/>
  <c r="E124" i="2"/>
  <c r="D124" i="2"/>
  <c r="C124" i="2"/>
  <c r="B124" i="2"/>
  <c r="AS123" i="2"/>
  <c r="AR123" i="2"/>
  <c r="AQ123" i="2"/>
  <c r="AP123" i="2"/>
  <c r="AO123" i="2"/>
  <c r="AN123" i="2"/>
  <c r="AM123" i="2"/>
  <c r="AL123" i="2"/>
  <c r="AK123" i="2"/>
  <c r="AJ123" i="2"/>
  <c r="AI123" i="2"/>
  <c r="AH123" i="2"/>
  <c r="AG123" i="2"/>
  <c r="AF123" i="2"/>
  <c r="AD123" i="2"/>
  <c r="AC123" i="2"/>
  <c r="AB123" i="2"/>
  <c r="AA123" i="2"/>
  <c r="Y123" i="2"/>
  <c r="X123" i="2"/>
  <c r="V123" i="2"/>
  <c r="T123" i="2"/>
  <c r="S123" i="2"/>
  <c r="R123" i="2"/>
  <c r="Q123" i="2"/>
  <c r="P123" i="2"/>
  <c r="O123" i="2"/>
  <c r="N123" i="2"/>
  <c r="M123" i="2"/>
  <c r="L123" i="2"/>
  <c r="K123" i="2"/>
  <c r="I123" i="2"/>
  <c r="H123" i="2"/>
  <c r="G123" i="2"/>
  <c r="F123" i="2"/>
  <c r="E123" i="2"/>
  <c r="D123" i="2"/>
  <c r="C123" i="2"/>
  <c r="B123" i="2"/>
  <c r="AT122" i="2"/>
  <c r="AS122" i="2"/>
  <c r="AR122" i="2"/>
  <c r="AQ122" i="2"/>
  <c r="AP122" i="2"/>
  <c r="AO122" i="2"/>
  <c r="AN122" i="2"/>
  <c r="AM122" i="2"/>
  <c r="AL122" i="2"/>
  <c r="AK122" i="2"/>
  <c r="AJ122" i="2"/>
  <c r="AI122" i="2"/>
  <c r="AH122" i="2"/>
  <c r="AG122" i="2"/>
  <c r="AF122" i="2"/>
  <c r="AD122" i="2"/>
  <c r="AC122" i="2"/>
  <c r="AB122" i="2"/>
  <c r="AA122" i="2"/>
  <c r="Y122" i="2"/>
  <c r="X122" i="2"/>
  <c r="V122" i="2"/>
  <c r="T122" i="2"/>
  <c r="S122" i="2"/>
  <c r="R122" i="2"/>
  <c r="Q122" i="2"/>
  <c r="P122" i="2"/>
  <c r="O122" i="2"/>
  <c r="N122" i="2"/>
  <c r="M122" i="2"/>
  <c r="L122" i="2"/>
  <c r="K122" i="2"/>
  <c r="I122" i="2"/>
  <c r="H122" i="2"/>
  <c r="G122" i="2"/>
  <c r="F122" i="2"/>
  <c r="E122" i="2"/>
  <c r="D122" i="2"/>
  <c r="C122" i="2"/>
  <c r="B122" i="2"/>
  <c r="AT121" i="2"/>
  <c r="AS121" i="2"/>
  <c r="AR121" i="2"/>
  <c r="AQ121" i="2"/>
  <c r="AP121" i="2"/>
  <c r="AO121" i="2"/>
  <c r="AN121" i="2"/>
  <c r="AM121" i="2"/>
  <c r="AL121" i="2"/>
  <c r="AK121" i="2"/>
  <c r="AJ121" i="2"/>
  <c r="AI121" i="2"/>
  <c r="AH121" i="2"/>
  <c r="AG121" i="2"/>
  <c r="AF121" i="2"/>
  <c r="AD121" i="2"/>
  <c r="AC121" i="2"/>
  <c r="AB121" i="2"/>
  <c r="AA121" i="2"/>
  <c r="Y121" i="2"/>
  <c r="X121" i="2"/>
  <c r="V121" i="2"/>
  <c r="T121" i="2"/>
  <c r="S121" i="2"/>
  <c r="R121" i="2"/>
  <c r="Q121" i="2"/>
  <c r="P121" i="2"/>
  <c r="O121" i="2"/>
  <c r="N121" i="2"/>
  <c r="M121" i="2"/>
  <c r="L121" i="2"/>
  <c r="K121" i="2"/>
  <c r="I121" i="2"/>
  <c r="H121" i="2"/>
  <c r="G121" i="2"/>
  <c r="F121" i="2"/>
  <c r="E121" i="2"/>
  <c r="D121" i="2"/>
  <c r="C121" i="2"/>
  <c r="B121" i="2"/>
  <c r="AT120" i="2"/>
  <c r="AS120" i="2"/>
  <c r="AR120" i="2"/>
  <c r="AQ120" i="2"/>
  <c r="AP120" i="2"/>
  <c r="AO120" i="2"/>
  <c r="AN120" i="2"/>
  <c r="AM120" i="2"/>
  <c r="AL120" i="2"/>
  <c r="AK120" i="2"/>
  <c r="AJ120" i="2"/>
  <c r="AI120" i="2"/>
  <c r="AH120" i="2"/>
  <c r="AG120" i="2"/>
  <c r="AF120" i="2"/>
  <c r="AD120" i="2"/>
  <c r="AC120" i="2"/>
  <c r="AB120" i="2"/>
  <c r="AA120" i="2"/>
  <c r="Y120" i="2"/>
  <c r="X120" i="2"/>
  <c r="V120" i="2"/>
  <c r="T120" i="2"/>
  <c r="S120" i="2"/>
  <c r="R120" i="2"/>
  <c r="Q120" i="2"/>
  <c r="P120" i="2"/>
  <c r="O120" i="2"/>
  <c r="N120" i="2"/>
  <c r="M120" i="2"/>
  <c r="L120" i="2"/>
  <c r="K120" i="2"/>
  <c r="I120" i="2"/>
  <c r="H120" i="2"/>
  <c r="G120" i="2"/>
  <c r="F120" i="2"/>
  <c r="E120" i="2"/>
  <c r="D120" i="2"/>
  <c r="C120" i="2"/>
  <c r="B120" i="2"/>
  <c r="AT119" i="2"/>
  <c r="AS119" i="2"/>
  <c r="AR119" i="2"/>
  <c r="AQ119" i="2"/>
  <c r="AP119" i="2"/>
  <c r="AO119" i="2"/>
  <c r="AN119" i="2"/>
  <c r="AM119" i="2"/>
  <c r="AL119" i="2"/>
  <c r="AK119" i="2"/>
  <c r="AJ119" i="2"/>
  <c r="AI119" i="2"/>
  <c r="AH119" i="2"/>
  <c r="AG119" i="2"/>
  <c r="AF119" i="2"/>
  <c r="AD119" i="2"/>
  <c r="AC119" i="2"/>
  <c r="AB119" i="2"/>
  <c r="AA119" i="2"/>
  <c r="Y119" i="2"/>
  <c r="X119" i="2"/>
  <c r="V119" i="2"/>
  <c r="T119" i="2"/>
  <c r="S119" i="2"/>
  <c r="R119" i="2"/>
  <c r="Q119" i="2"/>
  <c r="P119" i="2"/>
  <c r="O119" i="2"/>
  <c r="N119" i="2"/>
  <c r="M119" i="2"/>
  <c r="L119" i="2"/>
  <c r="K119" i="2"/>
  <c r="I119" i="2"/>
  <c r="H119" i="2"/>
  <c r="G119" i="2"/>
  <c r="F119" i="2"/>
  <c r="E119" i="2"/>
  <c r="D119" i="2"/>
  <c r="C119" i="2"/>
  <c r="B119" i="2"/>
  <c r="AT118" i="2"/>
  <c r="AS118" i="2"/>
  <c r="AR118" i="2"/>
  <c r="AQ118" i="2"/>
  <c r="AP118" i="2"/>
  <c r="AO118" i="2"/>
  <c r="AN118" i="2"/>
  <c r="AM118" i="2"/>
  <c r="AL118" i="2"/>
  <c r="AK118" i="2"/>
  <c r="AJ118" i="2"/>
  <c r="AI118" i="2"/>
  <c r="AH118" i="2"/>
  <c r="AG118" i="2"/>
  <c r="AF118" i="2"/>
  <c r="AD118" i="2"/>
  <c r="AC118" i="2"/>
  <c r="AB118" i="2"/>
  <c r="AA118" i="2"/>
  <c r="Y118" i="2"/>
  <c r="X118" i="2"/>
  <c r="V118" i="2"/>
  <c r="T118" i="2"/>
  <c r="S118" i="2"/>
  <c r="R118" i="2"/>
  <c r="Q118" i="2"/>
  <c r="P118" i="2"/>
  <c r="O118" i="2"/>
  <c r="N118" i="2"/>
  <c r="M118" i="2"/>
  <c r="L118" i="2"/>
  <c r="K118" i="2"/>
  <c r="I118" i="2"/>
  <c r="H118" i="2"/>
  <c r="G118" i="2"/>
  <c r="F118" i="2"/>
  <c r="E118" i="2"/>
  <c r="D118" i="2"/>
  <c r="C118" i="2"/>
  <c r="B118" i="2"/>
  <c r="AT117" i="2"/>
  <c r="AS117" i="2"/>
  <c r="AR117" i="2"/>
  <c r="AQ117" i="2"/>
  <c r="AP117" i="2"/>
  <c r="AO117" i="2"/>
  <c r="AN117" i="2"/>
  <c r="AM117" i="2"/>
  <c r="AL117" i="2"/>
  <c r="AK117" i="2"/>
  <c r="AJ117" i="2"/>
  <c r="AI117" i="2"/>
  <c r="AH117" i="2"/>
  <c r="AG117" i="2"/>
  <c r="AF117" i="2"/>
  <c r="AD117" i="2"/>
  <c r="AC117" i="2"/>
  <c r="AB117" i="2"/>
  <c r="AA117" i="2"/>
  <c r="Y117" i="2"/>
  <c r="X117" i="2"/>
  <c r="V117" i="2"/>
  <c r="T117" i="2"/>
  <c r="S117" i="2"/>
  <c r="R117" i="2"/>
  <c r="Q117" i="2"/>
  <c r="P117" i="2"/>
  <c r="O117" i="2"/>
  <c r="N117" i="2"/>
  <c r="M117" i="2"/>
  <c r="L117" i="2"/>
  <c r="K117" i="2"/>
  <c r="I117" i="2"/>
  <c r="H117" i="2"/>
  <c r="G117" i="2"/>
  <c r="F117" i="2"/>
  <c r="E117" i="2"/>
  <c r="D117" i="2"/>
  <c r="C117" i="2"/>
  <c r="B117" i="2"/>
  <c r="AT116" i="2"/>
  <c r="AS116" i="2"/>
  <c r="AR116" i="2"/>
  <c r="AQ116" i="2"/>
  <c r="AP116" i="2"/>
  <c r="AO116" i="2"/>
  <c r="AN116" i="2"/>
  <c r="AM116" i="2"/>
  <c r="AL116" i="2"/>
  <c r="AK116" i="2"/>
  <c r="AJ116" i="2"/>
  <c r="AI116" i="2"/>
  <c r="AH116" i="2"/>
  <c r="AG116" i="2"/>
  <c r="AF116" i="2"/>
  <c r="AD116" i="2"/>
  <c r="AC116" i="2"/>
  <c r="AB116" i="2"/>
  <c r="AA116" i="2"/>
  <c r="Y116" i="2"/>
  <c r="X116" i="2"/>
  <c r="V116" i="2"/>
  <c r="S116" i="2"/>
  <c r="R116" i="2"/>
  <c r="Q116" i="2"/>
  <c r="P116" i="2"/>
  <c r="O116" i="2"/>
  <c r="N116" i="2"/>
  <c r="M116" i="2"/>
  <c r="L116" i="2"/>
  <c r="K116" i="2"/>
  <c r="AT115" i="2"/>
  <c r="AS115" i="2"/>
  <c r="AR115" i="2"/>
  <c r="AQ115" i="2"/>
  <c r="AP115" i="2"/>
  <c r="AO115" i="2"/>
  <c r="AN115" i="2"/>
  <c r="AM115" i="2"/>
  <c r="AL115" i="2"/>
  <c r="AK115" i="2"/>
  <c r="AJ115" i="2"/>
  <c r="AI115" i="2"/>
  <c r="AH115" i="2"/>
  <c r="AG115" i="2"/>
  <c r="AF115" i="2"/>
  <c r="AD115" i="2"/>
  <c r="AC115" i="2"/>
  <c r="AB115" i="2"/>
  <c r="AA115" i="2"/>
  <c r="Y115" i="2"/>
  <c r="X115" i="2"/>
  <c r="V115" i="2"/>
  <c r="S115" i="2"/>
  <c r="R115" i="2"/>
  <c r="Q115" i="2"/>
  <c r="P115" i="2"/>
  <c r="O115" i="2"/>
  <c r="N115" i="2"/>
  <c r="M115" i="2"/>
  <c r="L115" i="2"/>
  <c r="K115" i="2"/>
  <c r="AT114" i="2"/>
  <c r="AS114" i="2"/>
  <c r="AR114" i="2"/>
  <c r="AQ114" i="2"/>
  <c r="AP114" i="2"/>
  <c r="AO114" i="2"/>
  <c r="AN114" i="2"/>
  <c r="AM114" i="2"/>
  <c r="AL114" i="2"/>
  <c r="AK114" i="2"/>
  <c r="AJ114" i="2"/>
  <c r="AI114" i="2"/>
  <c r="AH114" i="2"/>
  <c r="AG114" i="2"/>
  <c r="AF114" i="2"/>
  <c r="AD114" i="2"/>
  <c r="AC114" i="2"/>
  <c r="AB114" i="2"/>
  <c r="AA114" i="2"/>
  <c r="Y114" i="2"/>
  <c r="X114" i="2"/>
  <c r="V114" i="2"/>
  <c r="S114" i="2"/>
  <c r="R114" i="2"/>
  <c r="Q114" i="2"/>
  <c r="P114" i="2"/>
  <c r="O114" i="2"/>
  <c r="N114" i="2"/>
  <c r="M114" i="2"/>
  <c r="L114" i="2"/>
  <c r="K114" i="2"/>
  <c r="AT113" i="2"/>
  <c r="AS113" i="2"/>
  <c r="AR113" i="2"/>
  <c r="AQ113" i="2"/>
  <c r="AP113" i="2"/>
  <c r="AO113" i="2"/>
  <c r="AN113" i="2"/>
  <c r="AM113" i="2"/>
  <c r="AL113" i="2"/>
  <c r="AK113" i="2"/>
  <c r="AJ113" i="2"/>
  <c r="AI113" i="2"/>
  <c r="AH113" i="2"/>
  <c r="AG113" i="2"/>
  <c r="AF113" i="2"/>
  <c r="AD113" i="2"/>
  <c r="AC113" i="2"/>
  <c r="AB113" i="2"/>
  <c r="AA113" i="2"/>
  <c r="Y113" i="2"/>
  <c r="X113" i="2"/>
  <c r="V113" i="2"/>
  <c r="S113" i="2"/>
  <c r="R113" i="2"/>
  <c r="Q113" i="2"/>
  <c r="P113" i="2"/>
  <c r="O113" i="2"/>
  <c r="N113" i="2"/>
  <c r="M113" i="2"/>
  <c r="L113" i="2"/>
  <c r="K113" i="2"/>
  <c r="AT112" i="2"/>
  <c r="AS112" i="2"/>
  <c r="AR112" i="2"/>
  <c r="AQ112" i="2"/>
  <c r="AP112" i="2"/>
  <c r="AO112" i="2"/>
  <c r="AN112" i="2"/>
  <c r="AM112" i="2"/>
  <c r="AL112" i="2"/>
  <c r="AK112" i="2"/>
  <c r="AJ112" i="2"/>
  <c r="AI112" i="2"/>
  <c r="AH112" i="2"/>
  <c r="AG112" i="2"/>
  <c r="AF112" i="2"/>
  <c r="AD112" i="2"/>
  <c r="AC112" i="2"/>
  <c r="AB112" i="2"/>
  <c r="AA112" i="2"/>
  <c r="Y112" i="2"/>
  <c r="X112" i="2"/>
  <c r="V112" i="2"/>
  <c r="S112" i="2"/>
  <c r="R112" i="2"/>
  <c r="Q112" i="2"/>
  <c r="P112" i="2"/>
  <c r="O112" i="2"/>
  <c r="N112" i="2"/>
  <c r="M112" i="2"/>
  <c r="L112" i="2"/>
  <c r="K112" i="2"/>
  <c r="AT111" i="2"/>
  <c r="AS111" i="2"/>
  <c r="AR111" i="2"/>
  <c r="AQ111" i="2"/>
  <c r="AP111" i="2"/>
  <c r="AO111" i="2"/>
  <c r="AN111" i="2"/>
  <c r="AM111" i="2"/>
  <c r="AL111" i="2"/>
  <c r="AK111" i="2"/>
  <c r="AJ111" i="2"/>
  <c r="AI111" i="2"/>
  <c r="AH111" i="2"/>
  <c r="AG111" i="2"/>
  <c r="AF111" i="2"/>
  <c r="AD111" i="2"/>
  <c r="AC111" i="2"/>
  <c r="AB111" i="2"/>
  <c r="AA111" i="2"/>
  <c r="Y111" i="2"/>
  <c r="X111" i="2"/>
  <c r="V111" i="2"/>
  <c r="S111" i="2"/>
  <c r="R111" i="2"/>
  <c r="Q111" i="2"/>
  <c r="P111" i="2"/>
  <c r="O111" i="2"/>
  <c r="N111" i="2"/>
  <c r="M111" i="2"/>
  <c r="L111" i="2"/>
  <c r="K111" i="2"/>
  <c r="AT110" i="2"/>
  <c r="AS110" i="2"/>
  <c r="AR110" i="2"/>
  <c r="AQ110" i="2"/>
  <c r="AP110" i="2"/>
  <c r="AO110" i="2"/>
  <c r="AN110" i="2"/>
  <c r="AM110" i="2"/>
  <c r="AL110" i="2"/>
  <c r="AK110" i="2"/>
  <c r="AJ110" i="2"/>
  <c r="AI110" i="2"/>
  <c r="AH110" i="2"/>
  <c r="AG110" i="2"/>
  <c r="AF110" i="2"/>
  <c r="AD110" i="2"/>
  <c r="AC110" i="2"/>
  <c r="AB110" i="2"/>
  <c r="AA110" i="2"/>
  <c r="Y110" i="2"/>
  <c r="X110" i="2"/>
  <c r="V110" i="2"/>
  <c r="S110" i="2"/>
  <c r="R110" i="2"/>
  <c r="Q110" i="2"/>
  <c r="P110" i="2"/>
  <c r="O110" i="2"/>
  <c r="N110" i="2"/>
  <c r="M110" i="2"/>
  <c r="L110" i="2"/>
  <c r="K110" i="2"/>
  <c r="AT109" i="2"/>
  <c r="AS109" i="2"/>
  <c r="AR109" i="2"/>
  <c r="AQ109" i="2"/>
  <c r="AP109" i="2"/>
  <c r="AO109" i="2"/>
  <c r="AN109" i="2"/>
  <c r="AM109" i="2"/>
  <c r="AL109" i="2"/>
  <c r="AK109" i="2"/>
  <c r="AJ109" i="2"/>
  <c r="AI109" i="2"/>
  <c r="AH109" i="2"/>
  <c r="AG109" i="2"/>
  <c r="AF109" i="2"/>
  <c r="AD109" i="2"/>
  <c r="AC109" i="2"/>
  <c r="AB109" i="2"/>
  <c r="AA109" i="2"/>
  <c r="Y109" i="2"/>
  <c r="X109" i="2"/>
  <c r="V109" i="2"/>
  <c r="S109" i="2"/>
  <c r="R109" i="2"/>
  <c r="Q109" i="2"/>
  <c r="P109" i="2"/>
  <c r="O109" i="2"/>
  <c r="N109" i="2"/>
  <c r="M109" i="2"/>
  <c r="L109" i="2"/>
  <c r="K109" i="2"/>
  <c r="AT108" i="2"/>
  <c r="AS108" i="2"/>
  <c r="AR108" i="2"/>
  <c r="AQ108" i="2"/>
  <c r="AP108" i="2"/>
  <c r="AO108" i="2"/>
  <c r="AN108" i="2"/>
  <c r="AM108" i="2"/>
  <c r="AL108" i="2"/>
  <c r="AK108" i="2"/>
  <c r="AJ108" i="2"/>
  <c r="AI108" i="2"/>
  <c r="AH108" i="2"/>
  <c r="AG108" i="2"/>
  <c r="AF108" i="2"/>
  <c r="AD108" i="2"/>
  <c r="AC108" i="2"/>
  <c r="AB108" i="2"/>
  <c r="AA108" i="2"/>
  <c r="Y108" i="2"/>
  <c r="X108" i="2"/>
  <c r="V108" i="2"/>
  <c r="S108" i="2"/>
  <c r="R108" i="2"/>
  <c r="Q108" i="2"/>
  <c r="P108" i="2"/>
  <c r="O108" i="2"/>
  <c r="N108" i="2"/>
  <c r="M108" i="2"/>
  <c r="L108" i="2"/>
  <c r="K108" i="2"/>
  <c r="AT107" i="2"/>
  <c r="AS107" i="2"/>
  <c r="AR107" i="2"/>
  <c r="AQ107" i="2"/>
  <c r="AP107" i="2"/>
  <c r="AO107" i="2"/>
  <c r="AN107" i="2"/>
  <c r="AM107" i="2"/>
  <c r="AL107" i="2"/>
  <c r="AK107" i="2"/>
  <c r="AJ107" i="2"/>
  <c r="AI107" i="2"/>
  <c r="AH107" i="2"/>
  <c r="AG107" i="2"/>
  <c r="AF107" i="2"/>
  <c r="AD107" i="2"/>
  <c r="AC107" i="2"/>
  <c r="AB107" i="2"/>
  <c r="AA107" i="2"/>
  <c r="Y107" i="2"/>
  <c r="X107" i="2"/>
  <c r="V107" i="2"/>
  <c r="S107" i="2"/>
  <c r="R107" i="2"/>
  <c r="Q107" i="2"/>
  <c r="P107" i="2"/>
  <c r="O107" i="2"/>
  <c r="N107" i="2"/>
  <c r="M107" i="2"/>
  <c r="L107" i="2"/>
  <c r="K107" i="2"/>
  <c r="AT106" i="2"/>
  <c r="AS106" i="2"/>
  <c r="AR106" i="2"/>
  <c r="AQ106" i="2"/>
  <c r="AP106" i="2"/>
  <c r="AO106" i="2"/>
  <c r="AN106" i="2"/>
  <c r="AM106" i="2"/>
  <c r="AL106" i="2"/>
  <c r="AK106" i="2"/>
  <c r="AJ106" i="2"/>
  <c r="AI106" i="2"/>
  <c r="AH106" i="2"/>
  <c r="AG106" i="2"/>
  <c r="AF106" i="2"/>
  <c r="AD106" i="2"/>
  <c r="AC106" i="2"/>
  <c r="AB106" i="2"/>
  <c r="AA106" i="2"/>
  <c r="Y106" i="2"/>
  <c r="X106" i="2"/>
  <c r="V106" i="2"/>
  <c r="S106" i="2"/>
  <c r="R106" i="2"/>
  <c r="Q106" i="2"/>
  <c r="P106" i="2"/>
  <c r="O106" i="2"/>
  <c r="N106" i="2"/>
  <c r="M106" i="2"/>
  <c r="L106" i="2"/>
  <c r="K106" i="2"/>
  <c r="AT105" i="2"/>
  <c r="AS105" i="2"/>
  <c r="AR105" i="2"/>
  <c r="AQ105" i="2"/>
  <c r="AP105" i="2"/>
  <c r="AO105" i="2"/>
  <c r="AN105" i="2"/>
  <c r="AM105" i="2"/>
  <c r="AL105" i="2"/>
  <c r="AK105" i="2"/>
  <c r="AJ105" i="2"/>
  <c r="AI105" i="2"/>
  <c r="AH105" i="2"/>
  <c r="AG105" i="2"/>
  <c r="AF105" i="2"/>
  <c r="AD105" i="2"/>
  <c r="AC105" i="2"/>
  <c r="AB105" i="2"/>
  <c r="AA105" i="2"/>
  <c r="Y105" i="2"/>
  <c r="X105" i="2"/>
  <c r="V105" i="2"/>
  <c r="S105" i="2"/>
  <c r="R105" i="2"/>
  <c r="Q105" i="2"/>
  <c r="P105" i="2"/>
  <c r="O105" i="2"/>
  <c r="N105" i="2"/>
  <c r="M105" i="2"/>
  <c r="L105" i="2"/>
  <c r="K105" i="2"/>
  <c r="AT104" i="2"/>
  <c r="AS104" i="2"/>
  <c r="AR104" i="2"/>
  <c r="AQ104" i="2"/>
  <c r="AP104" i="2"/>
  <c r="AO104" i="2"/>
  <c r="AN104" i="2"/>
  <c r="AM104" i="2"/>
  <c r="AL104" i="2"/>
  <c r="AK104" i="2"/>
  <c r="AJ104" i="2"/>
  <c r="AI104" i="2"/>
  <c r="AH104" i="2"/>
  <c r="AG104" i="2"/>
  <c r="AF104" i="2"/>
  <c r="AD104" i="2"/>
  <c r="AC104" i="2"/>
  <c r="AB104" i="2"/>
  <c r="AA104" i="2"/>
  <c r="Y104" i="2"/>
  <c r="X104" i="2"/>
  <c r="V104" i="2"/>
  <c r="S104" i="2"/>
  <c r="R104" i="2"/>
  <c r="Q104" i="2"/>
  <c r="P104" i="2"/>
  <c r="O104" i="2"/>
  <c r="N104" i="2"/>
  <c r="M104" i="2"/>
  <c r="L104" i="2"/>
  <c r="K104" i="2"/>
  <c r="AT103" i="2"/>
  <c r="AS103" i="2"/>
  <c r="AR103" i="2"/>
  <c r="AQ103" i="2"/>
  <c r="AP103" i="2"/>
  <c r="AO103" i="2"/>
  <c r="AN103" i="2"/>
  <c r="AM103" i="2"/>
  <c r="AL103" i="2"/>
  <c r="AK103" i="2"/>
  <c r="AJ103" i="2"/>
  <c r="AI103" i="2"/>
  <c r="AH103" i="2"/>
  <c r="AG103" i="2"/>
  <c r="AF103" i="2"/>
  <c r="AD103" i="2"/>
  <c r="AC103" i="2"/>
  <c r="AB103" i="2"/>
  <c r="AA103" i="2"/>
  <c r="Y103" i="2"/>
  <c r="X103" i="2"/>
  <c r="V103" i="2"/>
  <c r="S103" i="2"/>
  <c r="R103" i="2"/>
  <c r="Q103" i="2"/>
  <c r="P103" i="2"/>
  <c r="O103" i="2"/>
  <c r="N103" i="2"/>
  <c r="M103" i="2"/>
  <c r="L103" i="2"/>
  <c r="K103" i="2"/>
  <c r="AT102" i="2"/>
  <c r="AS102" i="2"/>
  <c r="AR102" i="2"/>
  <c r="AQ102" i="2"/>
  <c r="AP102" i="2"/>
  <c r="AO102" i="2"/>
  <c r="AN102" i="2"/>
  <c r="AM102" i="2"/>
  <c r="AL102" i="2"/>
  <c r="AK102" i="2"/>
  <c r="AJ102" i="2"/>
  <c r="AI102" i="2"/>
  <c r="AH102" i="2"/>
  <c r="AG102" i="2"/>
  <c r="AF102" i="2"/>
  <c r="AD102" i="2"/>
  <c r="AC102" i="2"/>
  <c r="AB102" i="2"/>
  <c r="AA102" i="2"/>
  <c r="Y102" i="2"/>
  <c r="X102" i="2"/>
  <c r="V102" i="2"/>
  <c r="S102" i="2"/>
  <c r="R102" i="2"/>
  <c r="Q102" i="2"/>
  <c r="P102" i="2"/>
  <c r="O102" i="2"/>
  <c r="N102" i="2"/>
  <c r="M102" i="2"/>
  <c r="L102" i="2"/>
  <c r="K102" i="2"/>
  <c r="AT101" i="2"/>
  <c r="AS101" i="2"/>
  <c r="AR101" i="2"/>
  <c r="AQ101" i="2"/>
  <c r="AP101" i="2"/>
  <c r="AO101" i="2"/>
  <c r="AN101" i="2"/>
  <c r="AM101" i="2"/>
  <c r="AL101" i="2"/>
  <c r="AK101" i="2"/>
  <c r="AJ101" i="2"/>
  <c r="AI101" i="2"/>
  <c r="AH101" i="2"/>
  <c r="AG101" i="2"/>
  <c r="AF101" i="2"/>
  <c r="AD101" i="2"/>
  <c r="AC101" i="2"/>
  <c r="AB101" i="2"/>
  <c r="AA101" i="2"/>
  <c r="Y101" i="2"/>
  <c r="X101" i="2"/>
  <c r="V101" i="2"/>
  <c r="S101" i="2"/>
  <c r="R101" i="2"/>
  <c r="Q101" i="2"/>
  <c r="P101" i="2"/>
  <c r="O101" i="2"/>
  <c r="N101" i="2"/>
  <c r="M101" i="2"/>
  <c r="L101" i="2"/>
  <c r="K101" i="2"/>
  <c r="AT100" i="2"/>
  <c r="AS100" i="2"/>
  <c r="AR100" i="2"/>
  <c r="AQ100" i="2"/>
  <c r="AP100" i="2"/>
  <c r="AO100" i="2"/>
  <c r="AN100" i="2"/>
  <c r="AM100" i="2"/>
  <c r="AL100" i="2"/>
  <c r="AK100" i="2"/>
  <c r="AJ100" i="2"/>
  <c r="AI100" i="2"/>
  <c r="AH100" i="2"/>
  <c r="AG100" i="2"/>
  <c r="AF100" i="2"/>
  <c r="AD100" i="2"/>
  <c r="AC100" i="2"/>
  <c r="AB100" i="2"/>
  <c r="AA100" i="2"/>
  <c r="Y100" i="2"/>
  <c r="X100" i="2"/>
  <c r="V100" i="2"/>
  <c r="S100" i="2"/>
  <c r="R100" i="2"/>
  <c r="Q100" i="2"/>
  <c r="P100" i="2"/>
  <c r="O100" i="2"/>
  <c r="N100" i="2"/>
  <c r="M100" i="2"/>
  <c r="L100" i="2"/>
  <c r="K100" i="2"/>
  <c r="AT99" i="2"/>
  <c r="AS99" i="2"/>
  <c r="AR99" i="2"/>
  <c r="AQ99" i="2"/>
  <c r="AP99" i="2"/>
  <c r="AO99" i="2"/>
  <c r="AN99" i="2"/>
  <c r="AM99" i="2"/>
  <c r="AL99" i="2"/>
  <c r="AK99" i="2"/>
  <c r="AJ99" i="2"/>
  <c r="AI99" i="2"/>
  <c r="AH99" i="2"/>
  <c r="AG99" i="2"/>
  <c r="AF99" i="2"/>
  <c r="AD99" i="2"/>
  <c r="AC99" i="2"/>
  <c r="AB99" i="2"/>
  <c r="AA99" i="2"/>
  <c r="Y99" i="2"/>
  <c r="X99" i="2"/>
  <c r="V99" i="2"/>
  <c r="S99" i="2"/>
  <c r="R99" i="2"/>
  <c r="Q99" i="2"/>
  <c r="P99" i="2"/>
  <c r="O99" i="2"/>
  <c r="N99" i="2"/>
  <c r="M99" i="2"/>
  <c r="L99" i="2"/>
  <c r="K99" i="2"/>
  <c r="AT98" i="2"/>
  <c r="AS98" i="2"/>
  <c r="AR98" i="2"/>
  <c r="AQ98" i="2"/>
  <c r="AP98" i="2"/>
  <c r="AO98" i="2"/>
  <c r="AN98" i="2"/>
  <c r="AM98" i="2"/>
  <c r="AL98" i="2"/>
  <c r="AK98" i="2"/>
  <c r="AJ98" i="2"/>
  <c r="AI98" i="2"/>
  <c r="AH98" i="2"/>
  <c r="AG98" i="2"/>
  <c r="AF98" i="2"/>
  <c r="AD98" i="2"/>
  <c r="AC98" i="2"/>
  <c r="AB98" i="2"/>
  <c r="AA98" i="2"/>
  <c r="Y98" i="2"/>
  <c r="X98" i="2"/>
  <c r="V98" i="2"/>
  <c r="S98" i="2"/>
  <c r="R98" i="2"/>
  <c r="Q98" i="2"/>
  <c r="P98" i="2"/>
  <c r="O98" i="2"/>
  <c r="N98" i="2"/>
  <c r="M98" i="2"/>
  <c r="L98" i="2"/>
  <c r="K98" i="2"/>
  <c r="AT97" i="2"/>
  <c r="AS97" i="2"/>
  <c r="AR97" i="2"/>
  <c r="AQ97" i="2"/>
  <c r="AP97" i="2"/>
  <c r="AO97" i="2"/>
  <c r="AN97" i="2"/>
  <c r="AM97" i="2"/>
  <c r="AL97" i="2"/>
  <c r="AK97" i="2"/>
  <c r="AJ97" i="2"/>
  <c r="AI97" i="2"/>
  <c r="AH97" i="2"/>
  <c r="AG97" i="2"/>
  <c r="AF97" i="2"/>
  <c r="AD97" i="2"/>
  <c r="AC97" i="2"/>
  <c r="AB97" i="2"/>
  <c r="AA97" i="2"/>
  <c r="Y97" i="2"/>
  <c r="X97" i="2"/>
  <c r="V97" i="2"/>
  <c r="S97" i="2"/>
  <c r="R97" i="2"/>
  <c r="Q97" i="2"/>
  <c r="P97" i="2"/>
  <c r="O97" i="2"/>
  <c r="N97" i="2"/>
  <c r="M97" i="2"/>
  <c r="L97" i="2"/>
  <c r="K97" i="2"/>
  <c r="AT96" i="2"/>
  <c r="AS96" i="2"/>
  <c r="AR96" i="2"/>
  <c r="AQ96" i="2"/>
  <c r="AP96" i="2"/>
  <c r="AO96" i="2"/>
  <c r="AN96" i="2"/>
  <c r="AM96" i="2"/>
  <c r="AL96" i="2"/>
  <c r="AK96" i="2"/>
  <c r="AJ96" i="2"/>
  <c r="AI96" i="2"/>
  <c r="AH96" i="2"/>
  <c r="AG96" i="2"/>
  <c r="AF96" i="2"/>
  <c r="AD96" i="2"/>
  <c r="AC96" i="2"/>
  <c r="AB96" i="2"/>
  <c r="AA96" i="2"/>
  <c r="Y96" i="2"/>
  <c r="X96" i="2"/>
  <c r="V96" i="2"/>
  <c r="S96" i="2"/>
  <c r="R96" i="2"/>
  <c r="Q96" i="2"/>
  <c r="P96" i="2"/>
  <c r="O96" i="2"/>
  <c r="N96" i="2"/>
  <c r="M96" i="2"/>
  <c r="L96" i="2"/>
  <c r="K96" i="2"/>
  <c r="AT95" i="2"/>
  <c r="AS95" i="2"/>
  <c r="AR95" i="2"/>
  <c r="AQ95" i="2"/>
  <c r="AP95" i="2"/>
  <c r="AO95" i="2"/>
  <c r="AN95" i="2"/>
  <c r="AM95" i="2"/>
  <c r="AL95" i="2"/>
  <c r="AK95" i="2"/>
  <c r="AJ95" i="2"/>
  <c r="AI95" i="2"/>
  <c r="AH95" i="2"/>
  <c r="AG95" i="2"/>
  <c r="AF95" i="2"/>
  <c r="AD95" i="2"/>
  <c r="AC95" i="2"/>
  <c r="AB95" i="2"/>
  <c r="AA95" i="2"/>
  <c r="Y95" i="2"/>
  <c r="X95" i="2"/>
  <c r="V95" i="2"/>
  <c r="S95" i="2"/>
  <c r="R95" i="2"/>
  <c r="Q95" i="2"/>
  <c r="P95" i="2"/>
  <c r="O95" i="2"/>
  <c r="N95" i="2"/>
  <c r="M95" i="2"/>
  <c r="L95" i="2"/>
  <c r="K95" i="2"/>
  <c r="AT94" i="2"/>
  <c r="AS94" i="2"/>
  <c r="AR94" i="2"/>
  <c r="AQ94" i="2"/>
  <c r="AP94" i="2"/>
  <c r="AO94" i="2"/>
  <c r="AN94" i="2"/>
  <c r="AM94" i="2"/>
  <c r="AL94" i="2"/>
  <c r="AK94" i="2"/>
  <c r="AJ94" i="2"/>
  <c r="AI94" i="2"/>
  <c r="AH94" i="2"/>
  <c r="AG94" i="2"/>
  <c r="AF94" i="2"/>
  <c r="AD94" i="2"/>
  <c r="AC94" i="2"/>
  <c r="AB94" i="2"/>
  <c r="AA94" i="2"/>
  <c r="Y94" i="2"/>
  <c r="X94" i="2"/>
  <c r="V94" i="2"/>
  <c r="S94" i="2"/>
  <c r="R94" i="2"/>
  <c r="Q94" i="2"/>
  <c r="P94" i="2"/>
  <c r="O94" i="2"/>
  <c r="N94" i="2"/>
  <c r="M94" i="2"/>
  <c r="L94" i="2"/>
  <c r="K94" i="2"/>
  <c r="AT93" i="2"/>
  <c r="AS93" i="2"/>
  <c r="AR93" i="2"/>
  <c r="AQ93" i="2"/>
  <c r="AP93" i="2"/>
  <c r="AO93" i="2"/>
  <c r="AN93" i="2"/>
  <c r="AM93" i="2"/>
  <c r="AL93" i="2"/>
  <c r="AK93" i="2"/>
  <c r="AJ93" i="2"/>
  <c r="AI93" i="2"/>
  <c r="AH93" i="2"/>
  <c r="AG93" i="2"/>
  <c r="AF93" i="2"/>
  <c r="AD93" i="2"/>
  <c r="AC93" i="2"/>
  <c r="AB93" i="2"/>
  <c r="AA93" i="2"/>
  <c r="Y93" i="2"/>
  <c r="X93" i="2"/>
  <c r="V93" i="2"/>
  <c r="S93" i="2"/>
  <c r="R93" i="2"/>
  <c r="Q93" i="2"/>
  <c r="P93" i="2"/>
  <c r="O93" i="2"/>
  <c r="N93" i="2"/>
  <c r="M93" i="2"/>
  <c r="L93" i="2"/>
  <c r="K93" i="2"/>
  <c r="AT92" i="2"/>
  <c r="AS92" i="2"/>
  <c r="AR92" i="2"/>
  <c r="AQ92" i="2"/>
  <c r="AP92" i="2"/>
  <c r="AO92" i="2"/>
  <c r="AN92" i="2"/>
  <c r="AM92" i="2"/>
  <c r="AL92" i="2"/>
  <c r="AK92" i="2"/>
  <c r="AJ92" i="2"/>
  <c r="AI92" i="2"/>
  <c r="AH92" i="2"/>
  <c r="AG92" i="2"/>
  <c r="AF92" i="2"/>
  <c r="AD92" i="2"/>
  <c r="AC92" i="2"/>
  <c r="AB92" i="2"/>
  <c r="AA92" i="2"/>
  <c r="Y92" i="2"/>
  <c r="X92" i="2"/>
  <c r="V92" i="2"/>
  <c r="S92" i="2"/>
  <c r="R92" i="2"/>
  <c r="Q92" i="2"/>
  <c r="P92" i="2"/>
  <c r="O92" i="2"/>
  <c r="N92" i="2"/>
  <c r="M92" i="2"/>
  <c r="L92" i="2"/>
  <c r="K92" i="2"/>
  <c r="AT91" i="2"/>
  <c r="AS91" i="2"/>
  <c r="AR91" i="2"/>
  <c r="AQ91" i="2"/>
  <c r="AP91" i="2"/>
  <c r="AO91" i="2"/>
  <c r="AN91" i="2"/>
  <c r="AM91" i="2"/>
  <c r="AL91" i="2"/>
  <c r="AK91" i="2"/>
  <c r="AJ91" i="2"/>
  <c r="AI91" i="2"/>
  <c r="AH91" i="2"/>
  <c r="AG91" i="2"/>
  <c r="AF91" i="2"/>
  <c r="AD91" i="2"/>
  <c r="AC91" i="2"/>
  <c r="AB91" i="2"/>
  <c r="AA91" i="2"/>
  <c r="Y91" i="2"/>
  <c r="X91" i="2"/>
  <c r="V91" i="2"/>
  <c r="S91" i="2"/>
  <c r="R91" i="2"/>
  <c r="Q91" i="2"/>
  <c r="P91" i="2"/>
  <c r="O91" i="2"/>
  <c r="N91" i="2"/>
  <c r="M91" i="2"/>
  <c r="L91" i="2"/>
  <c r="K91" i="2"/>
  <c r="AT90" i="2"/>
  <c r="AS90" i="2"/>
  <c r="AR90" i="2"/>
  <c r="AQ90" i="2"/>
  <c r="AP90" i="2"/>
  <c r="AO90" i="2"/>
  <c r="AN90" i="2"/>
  <c r="AM90" i="2"/>
  <c r="AL90" i="2"/>
  <c r="AK90" i="2"/>
  <c r="AJ90" i="2"/>
  <c r="AI90" i="2"/>
  <c r="AH90" i="2"/>
  <c r="AG90" i="2"/>
  <c r="AF90" i="2"/>
  <c r="AD90" i="2"/>
  <c r="AC90" i="2"/>
  <c r="AB90" i="2"/>
  <c r="AA90" i="2"/>
  <c r="Y90" i="2"/>
  <c r="X90" i="2"/>
  <c r="V90" i="2"/>
  <c r="S90" i="2"/>
  <c r="R90" i="2"/>
  <c r="Q90" i="2"/>
  <c r="P90" i="2"/>
  <c r="O90" i="2"/>
  <c r="N90" i="2"/>
  <c r="M90" i="2"/>
  <c r="L90" i="2"/>
  <c r="K90" i="2"/>
  <c r="AT89" i="2"/>
  <c r="AS89" i="2"/>
  <c r="AR89" i="2"/>
  <c r="AQ89" i="2"/>
  <c r="AP89" i="2"/>
  <c r="AO89" i="2"/>
  <c r="AN89" i="2"/>
  <c r="AM89" i="2"/>
  <c r="AL89" i="2"/>
  <c r="AK89" i="2"/>
  <c r="AJ89" i="2"/>
  <c r="AI89" i="2"/>
  <c r="AH89" i="2"/>
  <c r="AG89" i="2"/>
  <c r="AF89" i="2"/>
  <c r="AD89" i="2"/>
  <c r="AC89" i="2"/>
  <c r="AB89" i="2"/>
  <c r="AA89" i="2"/>
  <c r="Y89" i="2"/>
  <c r="X89" i="2"/>
  <c r="V89" i="2"/>
  <c r="S89" i="2"/>
  <c r="R89" i="2"/>
  <c r="Q89" i="2"/>
  <c r="P89" i="2"/>
  <c r="O89" i="2"/>
  <c r="N89" i="2"/>
  <c r="M89" i="2"/>
  <c r="L89" i="2"/>
  <c r="K89" i="2"/>
  <c r="AT88" i="2"/>
  <c r="AS88" i="2"/>
  <c r="AR88" i="2"/>
  <c r="AQ88" i="2"/>
  <c r="AP88" i="2"/>
  <c r="AO88" i="2"/>
  <c r="AN88" i="2"/>
  <c r="AM88" i="2"/>
  <c r="AL88" i="2"/>
  <c r="AK88" i="2"/>
  <c r="AJ88" i="2"/>
  <c r="AI88" i="2"/>
  <c r="AH88" i="2"/>
  <c r="AG88" i="2"/>
  <c r="AF88" i="2"/>
  <c r="AD88" i="2"/>
  <c r="AC88" i="2"/>
  <c r="AB88" i="2"/>
  <c r="AA88" i="2"/>
  <c r="Y88" i="2"/>
  <c r="X88" i="2"/>
  <c r="V88" i="2"/>
  <c r="S88" i="2"/>
  <c r="R88" i="2"/>
  <c r="Q88" i="2"/>
  <c r="P88" i="2"/>
  <c r="O88" i="2"/>
  <c r="N88" i="2"/>
  <c r="M88" i="2"/>
  <c r="L88" i="2"/>
  <c r="K88" i="2"/>
  <c r="AT87" i="2"/>
  <c r="AS87" i="2"/>
  <c r="AR87" i="2"/>
  <c r="AQ87" i="2"/>
  <c r="AP87" i="2"/>
  <c r="AO87" i="2"/>
  <c r="AN87" i="2"/>
  <c r="AM87" i="2"/>
  <c r="AL87" i="2"/>
  <c r="AK87" i="2"/>
  <c r="AJ87" i="2"/>
  <c r="AI87" i="2"/>
  <c r="AH87" i="2"/>
  <c r="AG87" i="2"/>
  <c r="AF87" i="2"/>
  <c r="AD87" i="2"/>
  <c r="AC87" i="2"/>
  <c r="AB87" i="2"/>
  <c r="AA87" i="2"/>
  <c r="Y87" i="2"/>
  <c r="X87" i="2"/>
  <c r="V87" i="2"/>
  <c r="S87" i="2"/>
  <c r="R87" i="2"/>
  <c r="Q87" i="2"/>
  <c r="P87" i="2"/>
  <c r="O87" i="2"/>
  <c r="N87" i="2"/>
  <c r="M87" i="2"/>
  <c r="L87" i="2"/>
  <c r="K87" i="2"/>
  <c r="AT86" i="2"/>
  <c r="AS86" i="2"/>
  <c r="AR86" i="2"/>
  <c r="AQ86" i="2"/>
  <c r="AP86" i="2"/>
  <c r="AO86" i="2"/>
  <c r="AN86" i="2"/>
  <c r="AM86" i="2"/>
  <c r="AL86" i="2"/>
  <c r="AK86" i="2"/>
  <c r="AJ86" i="2"/>
  <c r="AI86" i="2"/>
  <c r="AH86" i="2"/>
  <c r="AG86" i="2"/>
  <c r="AF86" i="2"/>
  <c r="AD86" i="2"/>
  <c r="AC86" i="2"/>
  <c r="AB86" i="2"/>
  <c r="AA86" i="2"/>
  <c r="Y86" i="2"/>
  <c r="X86" i="2"/>
  <c r="V86" i="2"/>
  <c r="S86" i="2"/>
  <c r="R86" i="2"/>
  <c r="Q86" i="2"/>
  <c r="P86" i="2"/>
  <c r="O86" i="2"/>
  <c r="N86" i="2"/>
  <c r="M86" i="2"/>
  <c r="L86" i="2"/>
  <c r="K86" i="2"/>
  <c r="AT85" i="2"/>
  <c r="AS85" i="2"/>
  <c r="AR85" i="2"/>
  <c r="AQ85" i="2"/>
  <c r="AP85" i="2"/>
  <c r="AO85" i="2"/>
  <c r="AN85" i="2"/>
  <c r="AM85" i="2"/>
  <c r="AL85" i="2"/>
  <c r="AK85" i="2"/>
  <c r="AJ85" i="2"/>
  <c r="AI85" i="2"/>
  <c r="AH85" i="2"/>
  <c r="AG85" i="2"/>
  <c r="AF85" i="2"/>
  <c r="AD85" i="2"/>
  <c r="AC85" i="2"/>
  <c r="AB85" i="2"/>
  <c r="AA85" i="2"/>
  <c r="Y85" i="2"/>
  <c r="X85" i="2"/>
  <c r="V85" i="2"/>
  <c r="S85" i="2"/>
  <c r="R85" i="2"/>
  <c r="Q85" i="2"/>
  <c r="P85" i="2"/>
  <c r="O85" i="2"/>
  <c r="N85" i="2"/>
  <c r="M85" i="2"/>
  <c r="L85" i="2"/>
  <c r="K85" i="2"/>
  <c r="AT84" i="2"/>
  <c r="AS84" i="2"/>
  <c r="AR84" i="2"/>
  <c r="AQ84" i="2"/>
  <c r="AP84" i="2"/>
  <c r="AO84" i="2"/>
  <c r="AN84" i="2"/>
  <c r="AM84" i="2"/>
  <c r="AL84" i="2"/>
  <c r="AK84" i="2"/>
  <c r="AJ84" i="2"/>
  <c r="AI84" i="2"/>
  <c r="AH84" i="2"/>
  <c r="AG84" i="2"/>
  <c r="AF84" i="2"/>
  <c r="AD84" i="2"/>
  <c r="AC84" i="2"/>
  <c r="AB84" i="2"/>
  <c r="AA84" i="2"/>
  <c r="Y84" i="2"/>
  <c r="X84" i="2"/>
  <c r="V84" i="2"/>
  <c r="S84" i="2"/>
  <c r="R84" i="2"/>
  <c r="Q84" i="2"/>
  <c r="P84" i="2"/>
  <c r="O84" i="2"/>
  <c r="N84" i="2"/>
  <c r="M84" i="2"/>
  <c r="L84" i="2"/>
  <c r="K84" i="2"/>
  <c r="AT83" i="2"/>
  <c r="AS83" i="2"/>
  <c r="AR83" i="2"/>
  <c r="AQ83" i="2"/>
  <c r="AP83" i="2"/>
  <c r="AO83" i="2"/>
  <c r="AN83" i="2"/>
  <c r="AM83" i="2"/>
  <c r="AL83" i="2"/>
  <c r="AK83" i="2"/>
  <c r="AJ83" i="2"/>
  <c r="AI83" i="2"/>
  <c r="AH83" i="2"/>
  <c r="AG83" i="2"/>
  <c r="AF83" i="2"/>
  <c r="AD83" i="2"/>
  <c r="AC83" i="2"/>
  <c r="AB83" i="2"/>
  <c r="AA83" i="2"/>
  <c r="Y83" i="2"/>
  <c r="X83" i="2"/>
  <c r="V83" i="2"/>
  <c r="S83" i="2"/>
  <c r="R83" i="2"/>
  <c r="Q83" i="2"/>
  <c r="P83" i="2"/>
  <c r="O83" i="2"/>
  <c r="N83" i="2"/>
  <c r="M83" i="2"/>
  <c r="L83" i="2"/>
  <c r="K83" i="2"/>
  <c r="AT82" i="2"/>
  <c r="AS82" i="2"/>
  <c r="AR82" i="2"/>
  <c r="AQ82" i="2"/>
  <c r="AP82" i="2"/>
  <c r="AO82" i="2"/>
  <c r="AN82" i="2"/>
  <c r="AM82" i="2"/>
  <c r="AL82" i="2"/>
  <c r="AK82" i="2"/>
  <c r="AJ82" i="2"/>
  <c r="AI82" i="2"/>
  <c r="AH82" i="2"/>
  <c r="AG82" i="2"/>
  <c r="AF82" i="2"/>
  <c r="AD82" i="2"/>
  <c r="AC82" i="2"/>
  <c r="AB82" i="2"/>
  <c r="AA82" i="2"/>
  <c r="Y82" i="2"/>
  <c r="X82" i="2"/>
  <c r="V82" i="2"/>
  <c r="S82" i="2"/>
  <c r="R82" i="2"/>
  <c r="Q82" i="2"/>
  <c r="P82" i="2"/>
  <c r="O82" i="2"/>
  <c r="N82" i="2"/>
  <c r="M82" i="2"/>
  <c r="L82" i="2"/>
  <c r="K82" i="2"/>
  <c r="AT81" i="2"/>
  <c r="AS81" i="2"/>
  <c r="AR81" i="2"/>
  <c r="AQ81" i="2"/>
  <c r="AP81" i="2"/>
  <c r="AO81" i="2"/>
  <c r="AN81" i="2"/>
  <c r="AM81" i="2"/>
  <c r="AL81" i="2"/>
  <c r="AK81" i="2"/>
  <c r="AJ81" i="2"/>
  <c r="AI81" i="2"/>
  <c r="AH81" i="2"/>
  <c r="AG81" i="2"/>
  <c r="AF81" i="2"/>
  <c r="AD81" i="2"/>
  <c r="AC81" i="2"/>
  <c r="AB81" i="2"/>
  <c r="AA81" i="2"/>
  <c r="Y81" i="2"/>
  <c r="X81" i="2"/>
  <c r="V81" i="2"/>
  <c r="S81" i="2"/>
  <c r="R81" i="2"/>
  <c r="Q81" i="2"/>
  <c r="P81" i="2"/>
  <c r="O81" i="2"/>
  <c r="N81" i="2"/>
  <c r="M81" i="2"/>
  <c r="L81" i="2"/>
  <c r="K81" i="2"/>
  <c r="AT80" i="2"/>
  <c r="AS80" i="2"/>
  <c r="AR80" i="2"/>
  <c r="AQ80" i="2"/>
  <c r="AP80" i="2"/>
  <c r="AO80" i="2"/>
  <c r="AN80" i="2"/>
  <c r="AM80" i="2"/>
  <c r="AL80" i="2"/>
  <c r="AK80" i="2"/>
  <c r="AJ80" i="2"/>
  <c r="AI80" i="2"/>
  <c r="AH80" i="2"/>
  <c r="AG80" i="2"/>
  <c r="AF80" i="2"/>
  <c r="AD80" i="2"/>
  <c r="AC80" i="2"/>
  <c r="AB80" i="2"/>
  <c r="AA80" i="2"/>
  <c r="Y80" i="2"/>
  <c r="X80" i="2"/>
  <c r="V80" i="2"/>
  <c r="S80" i="2"/>
  <c r="R80" i="2"/>
  <c r="Q80" i="2"/>
  <c r="P80" i="2"/>
  <c r="O80" i="2"/>
  <c r="N80" i="2"/>
  <c r="M80" i="2"/>
  <c r="L80" i="2"/>
  <c r="K80" i="2"/>
  <c r="AT79" i="2"/>
  <c r="AS79" i="2"/>
  <c r="AR79" i="2"/>
  <c r="AQ79" i="2"/>
  <c r="AP79" i="2"/>
  <c r="AO79" i="2"/>
  <c r="AN79" i="2"/>
  <c r="AM79" i="2"/>
  <c r="AL79" i="2"/>
  <c r="AK79" i="2"/>
  <c r="AJ79" i="2"/>
  <c r="AI79" i="2"/>
  <c r="AH79" i="2"/>
  <c r="AG79" i="2"/>
  <c r="AF79" i="2"/>
  <c r="AD79" i="2"/>
  <c r="AC79" i="2"/>
  <c r="AB79" i="2"/>
  <c r="AA79" i="2"/>
  <c r="Y79" i="2"/>
  <c r="X79" i="2"/>
  <c r="V79" i="2"/>
  <c r="S79" i="2"/>
  <c r="R79" i="2"/>
  <c r="Q79" i="2"/>
  <c r="P79" i="2"/>
  <c r="O79" i="2"/>
  <c r="N79" i="2"/>
  <c r="M79" i="2"/>
  <c r="L79" i="2"/>
  <c r="K79" i="2"/>
  <c r="AT78" i="2"/>
  <c r="AS78" i="2"/>
  <c r="AR78" i="2"/>
  <c r="AQ78" i="2"/>
  <c r="AP78" i="2"/>
  <c r="AO78" i="2"/>
  <c r="AN78" i="2"/>
  <c r="AM78" i="2"/>
  <c r="AL78" i="2"/>
  <c r="AK78" i="2"/>
  <c r="AJ78" i="2"/>
  <c r="AI78" i="2"/>
  <c r="AH78" i="2"/>
  <c r="AG78" i="2"/>
  <c r="AF78" i="2"/>
  <c r="AD78" i="2"/>
  <c r="AC78" i="2"/>
  <c r="AB78" i="2"/>
  <c r="AA78" i="2"/>
  <c r="Y78" i="2"/>
  <c r="X78" i="2"/>
  <c r="V78" i="2"/>
  <c r="S78" i="2"/>
  <c r="R78" i="2"/>
  <c r="Q78" i="2"/>
  <c r="P78" i="2"/>
  <c r="O78" i="2"/>
  <c r="N78" i="2"/>
  <c r="M78" i="2"/>
  <c r="L78" i="2"/>
  <c r="K78" i="2"/>
  <c r="AT77" i="2"/>
  <c r="AS77" i="2"/>
  <c r="AR77" i="2"/>
  <c r="AQ77" i="2"/>
  <c r="AP77" i="2"/>
  <c r="AO77" i="2"/>
  <c r="AN77" i="2"/>
  <c r="AM77" i="2"/>
  <c r="AL77" i="2"/>
  <c r="AK77" i="2"/>
  <c r="AJ77" i="2"/>
  <c r="AI77" i="2"/>
  <c r="AH77" i="2"/>
  <c r="AG77" i="2"/>
  <c r="AF77" i="2"/>
  <c r="AD77" i="2"/>
  <c r="AC77" i="2"/>
  <c r="AB77" i="2"/>
  <c r="AA77" i="2"/>
  <c r="Y77" i="2"/>
  <c r="X77" i="2"/>
  <c r="V77" i="2"/>
  <c r="S77" i="2"/>
  <c r="R77" i="2"/>
  <c r="Q77" i="2"/>
  <c r="P77" i="2"/>
  <c r="O77" i="2"/>
  <c r="N77" i="2"/>
  <c r="M77" i="2"/>
  <c r="L77" i="2"/>
  <c r="K77" i="2"/>
  <c r="AT76" i="2"/>
  <c r="AS76" i="2"/>
  <c r="AR76" i="2"/>
  <c r="AQ76" i="2"/>
  <c r="AP76" i="2"/>
  <c r="AO76" i="2"/>
  <c r="AN76" i="2"/>
  <c r="AM76" i="2"/>
  <c r="AL76" i="2"/>
  <c r="AK76" i="2"/>
  <c r="AJ76" i="2"/>
  <c r="AI76" i="2"/>
  <c r="AH76" i="2"/>
  <c r="AG76" i="2"/>
  <c r="AF76" i="2"/>
  <c r="AD76" i="2"/>
  <c r="AC76" i="2"/>
  <c r="AB76" i="2"/>
  <c r="AA76" i="2"/>
  <c r="Y76" i="2"/>
  <c r="X76" i="2"/>
  <c r="V76" i="2"/>
  <c r="S76" i="2"/>
  <c r="R76" i="2"/>
  <c r="Q76" i="2"/>
  <c r="P76" i="2"/>
  <c r="O76" i="2"/>
  <c r="N76" i="2"/>
  <c r="M76" i="2"/>
  <c r="L76" i="2"/>
  <c r="K76" i="2"/>
  <c r="AT75" i="2"/>
  <c r="AS75" i="2"/>
  <c r="AR75" i="2"/>
  <c r="AQ75" i="2"/>
  <c r="AP75" i="2"/>
  <c r="AO75" i="2"/>
  <c r="AN75" i="2"/>
  <c r="AM75" i="2"/>
  <c r="AL75" i="2"/>
  <c r="AK75" i="2"/>
  <c r="AJ75" i="2"/>
  <c r="AI75" i="2"/>
  <c r="AH75" i="2"/>
  <c r="AG75" i="2"/>
  <c r="AF75" i="2"/>
  <c r="AD75" i="2"/>
  <c r="AC75" i="2"/>
  <c r="AB75" i="2"/>
  <c r="AA75" i="2"/>
  <c r="Y75" i="2"/>
  <c r="X75" i="2"/>
  <c r="V75" i="2"/>
  <c r="S75" i="2"/>
  <c r="R75" i="2"/>
  <c r="Q75" i="2"/>
  <c r="P75" i="2"/>
  <c r="O75" i="2"/>
  <c r="N75" i="2"/>
  <c r="M75" i="2"/>
  <c r="L75" i="2"/>
  <c r="K75" i="2"/>
  <c r="AT74" i="2"/>
  <c r="AS74" i="2"/>
  <c r="AR74" i="2"/>
  <c r="AQ74" i="2"/>
  <c r="AP74" i="2"/>
  <c r="AO74" i="2"/>
  <c r="AN74" i="2"/>
  <c r="AM74" i="2"/>
  <c r="AL74" i="2"/>
  <c r="AK74" i="2"/>
  <c r="AJ74" i="2"/>
  <c r="AI74" i="2"/>
  <c r="AH74" i="2"/>
  <c r="AG74" i="2"/>
  <c r="AF74" i="2"/>
  <c r="AD74" i="2"/>
  <c r="AC74" i="2"/>
  <c r="AB74" i="2"/>
  <c r="AA74" i="2"/>
  <c r="Y74" i="2"/>
  <c r="X74" i="2"/>
  <c r="V74" i="2"/>
  <c r="S74" i="2"/>
  <c r="R74" i="2"/>
  <c r="Q74" i="2"/>
  <c r="P74" i="2"/>
  <c r="O74" i="2"/>
  <c r="N74" i="2"/>
  <c r="M74" i="2"/>
  <c r="L74" i="2"/>
  <c r="K74" i="2"/>
  <c r="AT73" i="2"/>
  <c r="AS73" i="2"/>
  <c r="AR73" i="2"/>
  <c r="AQ73" i="2"/>
  <c r="AP73" i="2"/>
  <c r="AO73" i="2"/>
  <c r="AN73" i="2"/>
  <c r="AM73" i="2"/>
  <c r="AL73" i="2"/>
  <c r="AK73" i="2"/>
  <c r="AJ73" i="2"/>
  <c r="AI73" i="2"/>
  <c r="AH73" i="2"/>
  <c r="AG73" i="2"/>
  <c r="AF73" i="2"/>
  <c r="AD73" i="2"/>
  <c r="AC73" i="2"/>
  <c r="AB73" i="2"/>
  <c r="AA73" i="2"/>
  <c r="Y73" i="2"/>
  <c r="X73" i="2"/>
  <c r="V73" i="2"/>
  <c r="S73" i="2"/>
  <c r="R73" i="2"/>
  <c r="Q73" i="2"/>
  <c r="P73" i="2"/>
  <c r="O73" i="2"/>
  <c r="N73" i="2"/>
  <c r="M73" i="2"/>
  <c r="L73" i="2"/>
  <c r="K73" i="2"/>
  <c r="AT72" i="2"/>
  <c r="AS72" i="2"/>
  <c r="AR72" i="2"/>
  <c r="AQ72" i="2"/>
  <c r="AP72" i="2"/>
  <c r="AO72" i="2"/>
  <c r="AN72" i="2"/>
  <c r="AM72" i="2"/>
  <c r="AL72" i="2"/>
  <c r="AK72" i="2"/>
  <c r="AJ72" i="2"/>
  <c r="AI72" i="2"/>
  <c r="AH72" i="2"/>
  <c r="AG72" i="2"/>
  <c r="AF72" i="2"/>
  <c r="AD72" i="2"/>
  <c r="AC72" i="2"/>
  <c r="AB72" i="2"/>
  <c r="AA72" i="2"/>
  <c r="Y72" i="2"/>
  <c r="X72" i="2"/>
  <c r="V72" i="2"/>
  <c r="S72" i="2"/>
  <c r="R72" i="2"/>
  <c r="Q72" i="2"/>
  <c r="P72" i="2"/>
  <c r="O72" i="2"/>
  <c r="N72" i="2"/>
  <c r="M72" i="2"/>
  <c r="L72" i="2"/>
  <c r="K72" i="2"/>
  <c r="AT71" i="2"/>
  <c r="AS71" i="2"/>
  <c r="AR71" i="2"/>
  <c r="AQ71" i="2"/>
  <c r="AP71" i="2"/>
  <c r="AO71" i="2"/>
  <c r="AN71" i="2"/>
  <c r="AM71" i="2"/>
  <c r="AL71" i="2"/>
  <c r="AK71" i="2"/>
  <c r="AJ71" i="2"/>
  <c r="AI71" i="2"/>
  <c r="AH71" i="2"/>
  <c r="AG71" i="2"/>
  <c r="AF71" i="2"/>
  <c r="AD71" i="2"/>
  <c r="AC71" i="2"/>
  <c r="AB71" i="2"/>
  <c r="AA71" i="2"/>
  <c r="Y71" i="2"/>
  <c r="X71" i="2"/>
  <c r="V71" i="2"/>
  <c r="S71" i="2"/>
  <c r="R71" i="2"/>
  <c r="Q71" i="2"/>
  <c r="P71" i="2"/>
  <c r="O71" i="2"/>
  <c r="N71" i="2"/>
  <c r="M71" i="2"/>
  <c r="L71" i="2"/>
  <c r="K71" i="2"/>
  <c r="AT70" i="2"/>
  <c r="AS70" i="2"/>
  <c r="AR70" i="2"/>
  <c r="AQ70" i="2"/>
  <c r="AP70" i="2"/>
  <c r="AO70" i="2"/>
  <c r="AN70" i="2"/>
  <c r="AM70" i="2"/>
  <c r="AL70" i="2"/>
  <c r="AK70" i="2"/>
  <c r="AJ70" i="2"/>
  <c r="AI70" i="2"/>
  <c r="AH70" i="2"/>
  <c r="AG70" i="2"/>
  <c r="AF70" i="2"/>
  <c r="AD70" i="2"/>
  <c r="AC70" i="2"/>
  <c r="AB70" i="2"/>
  <c r="AA70" i="2"/>
  <c r="Y70" i="2"/>
  <c r="X70" i="2"/>
  <c r="V70" i="2"/>
  <c r="S70" i="2"/>
  <c r="R70" i="2"/>
  <c r="Q70" i="2"/>
  <c r="P70" i="2"/>
  <c r="O70" i="2"/>
  <c r="N70" i="2"/>
  <c r="M70" i="2"/>
  <c r="L70" i="2"/>
  <c r="K70" i="2"/>
  <c r="AT69" i="2"/>
  <c r="AS69" i="2"/>
  <c r="AR69" i="2"/>
  <c r="AQ69" i="2"/>
  <c r="AP69" i="2"/>
  <c r="AO69" i="2"/>
  <c r="AN69" i="2"/>
  <c r="AM69" i="2"/>
  <c r="AL69" i="2"/>
  <c r="AK69" i="2"/>
  <c r="AJ69" i="2"/>
  <c r="AI69" i="2"/>
  <c r="AH69" i="2"/>
  <c r="AG69" i="2"/>
  <c r="AF69" i="2"/>
  <c r="AD69" i="2"/>
  <c r="AC69" i="2"/>
  <c r="AB69" i="2"/>
  <c r="AA69" i="2"/>
  <c r="Y69" i="2"/>
  <c r="X69" i="2"/>
  <c r="V69" i="2"/>
  <c r="S69" i="2"/>
  <c r="R69" i="2"/>
  <c r="Q69" i="2"/>
  <c r="P69" i="2"/>
  <c r="O69" i="2"/>
  <c r="N69" i="2"/>
  <c r="M69" i="2"/>
  <c r="L69" i="2"/>
  <c r="K69" i="2"/>
  <c r="AT68" i="2"/>
  <c r="AS68" i="2"/>
  <c r="AR68" i="2"/>
  <c r="AQ68" i="2"/>
  <c r="AP68" i="2"/>
  <c r="AO68" i="2"/>
  <c r="AN68" i="2"/>
  <c r="AM68" i="2"/>
  <c r="AL68" i="2"/>
  <c r="AK68" i="2"/>
  <c r="AJ68" i="2"/>
  <c r="AI68" i="2"/>
  <c r="AH68" i="2"/>
  <c r="AG68" i="2"/>
  <c r="AF68" i="2"/>
  <c r="AD68" i="2"/>
  <c r="AC68" i="2"/>
  <c r="AB68" i="2"/>
  <c r="AA68" i="2"/>
  <c r="Y68" i="2"/>
  <c r="X68" i="2"/>
  <c r="V68" i="2"/>
  <c r="S68" i="2"/>
  <c r="R68" i="2"/>
  <c r="Q68" i="2"/>
  <c r="P68" i="2"/>
  <c r="O68" i="2"/>
  <c r="N68" i="2"/>
  <c r="M68" i="2"/>
  <c r="L68" i="2"/>
  <c r="K68" i="2"/>
  <c r="AT67" i="2"/>
  <c r="AS67" i="2"/>
  <c r="AR67" i="2"/>
  <c r="AQ67" i="2"/>
  <c r="AP67" i="2"/>
  <c r="AO67" i="2"/>
  <c r="AN67" i="2"/>
  <c r="AM67" i="2"/>
  <c r="AL67" i="2"/>
  <c r="AK67" i="2"/>
  <c r="AJ67" i="2"/>
  <c r="AI67" i="2"/>
  <c r="AH67" i="2"/>
  <c r="AG67" i="2"/>
  <c r="AF67" i="2"/>
  <c r="AD67" i="2"/>
  <c r="AC67" i="2"/>
  <c r="AB67" i="2"/>
  <c r="AA67" i="2"/>
  <c r="Y67" i="2"/>
  <c r="X67" i="2"/>
  <c r="V67" i="2"/>
  <c r="S67" i="2"/>
  <c r="R67" i="2"/>
  <c r="Q67" i="2"/>
  <c r="P67" i="2"/>
  <c r="O67" i="2"/>
  <c r="N67" i="2"/>
  <c r="M67" i="2"/>
  <c r="L67" i="2"/>
  <c r="K67" i="2"/>
  <c r="AT66" i="2"/>
  <c r="AS66" i="2"/>
  <c r="AR66" i="2"/>
  <c r="AQ66" i="2"/>
  <c r="AP66" i="2"/>
  <c r="AO66" i="2"/>
  <c r="AN66" i="2"/>
  <c r="AM66" i="2"/>
  <c r="AL66" i="2"/>
  <c r="AK66" i="2"/>
  <c r="AJ66" i="2"/>
  <c r="AI66" i="2"/>
  <c r="AH66" i="2"/>
  <c r="AG66" i="2"/>
  <c r="AF66" i="2"/>
  <c r="AD66" i="2"/>
  <c r="AC66" i="2"/>
  <c r="AB66" i="2"/>
  <c r="AA66" i="2"/>
  <c r="Y66" i="2"/>
  <c r="X66" i="2"/>
  <c r="V66" i="2"/>
  <c r="S66" i="2"/>
  <c r="R66" i="2"/>
  <c r="Q66" i="2"/>
  <c r="P66" i="2"/>
  <c r="O66" i="2"/>
  <c r="N66" i="2"/>
  <c r="M66" i="2"/>
  <c r="L66" i="2"/>
  <c r="K66" i="2"/>
  <c r="AT65" i="2"/>
  <c r="AS65" i="2"/>
  <c r="AR65" i="2"/>
  <c r="AQ65" i="2"/>
  <c r="AP65" i="2"/>
  <c r="AO65" i="2"/>
  <c r="AN65" i="2"/>
  <c r="AM65" i="2"/>
  <c r="AL65" i="2"/>
  <c r="AK65" i="2"/>
  <c r="AJ65" i="2"/>
  <c r="AI65" i="2"/>
  <c r="AH65" i="2"/>
  <c r="AG65" i="2"/>
  <c r="AF65" i="2"/>
  <c r="AD65" i="2"/>
  <c r="AC65" i="2"/>
  <c r="AB65" i="2"/>
  <c r="AA65" i="2"/>
  <c r="Y65" i="2"/>
  <c r="X65" i="2"/>
  <c r="V65" i="2"/>
  <c r="S65" i="2"/>
  <c r="R65" i="2"/>
  <c r="Q65" i="2"/>
  <c r="P65" i="2"/>
  <c r="O65" i="2"/>
  <c r="N65" i="2"/>
  <c r="M65" i="2"/>
  <c r="L65" i="2"/>
  <c r="K65" i="2"/>
  <c r="AT64" i="2"/>
  <c r="AS64" i="2"/>
  <c r="AR64" i="2"/>
  <c r="AQ64" i="2"/>
  <c r="AP64" i="2"/>
  <c r="AO64" i="2"/>
  <c r="AN64" i="2"/>
  <c r="AM64" i="2"/>
  <c r="AL64" i="2"/>
  <c r="AK64" i="2"/>
  <c r="AJ64" i="2"/>
  <c r="AI64" i="2"/>
  <c r="AH64" i="2"/>
  <c r="AG64" i="2"/>
  <c r="AF64" i="2"/>
  <c r="AD64" i="2"/>
  <c r="AC64" i="2"/>
  <c r="AB64" i="2"/>
  <c r="AA64" i="2"/>
  <c r="Y64" i="2"/>
  <c r="X64" i="2"/>
  <c r="V64" i="2"/>
  <c r="S64" i="2"/>
  <c r="R64" i="2"/>
  <c r="Q64" i="2"/>
  <c r="P64" i="2"/>
  <c r="O64" i="2"/>
  <c r="N64" i="2"/>
  <c r="M64" i="2"/>
  <c r="L64" i="2"/>
  <c r="K64" i="2"/>
  <c r="AR63" i="2"/>
  <c r="AQ63" i="2"/>
  <c r="AP63" i="2"/>
  <c r="AO63" i="2"/>
  <c r="AN63" i="2"/>
  <c r="AM63" i="2"/>
  <c r="AL63" i="2"/>
  <c r="AK63" i="2"/>
  <c r="AJ63" i="2"/>
  <c r="AI63" i="2"/>
  <c r="AH63" i="2"/>
  <c r="AG63" i="2"/>
  <c r="AF63" i="2"/>
  <c r="AD63" i="2"/>
  <c r="AC63" i="2"/>
  <c r="AB63" i="2"/>
  <c r="AA63" i="2"/>
  <c r="Y63" i="2"/>
  <c r="X63" i="2"/>
  <c r="V63" i="2"/>
  <c r="S63" i="2"/>
  <c r="R63" i="2"/>
  <c r="Q63" i="2"/>
  <c r="P63" i="2"/>
  <c r="O63" i="2"/>
  <c r="N63" i="2"/>
  <c r="M63" i="2"/>
  <c r="L63" i="2"/>
  <c r="K63" i="2"/>
  <c r="AR62" i="2"/>
  <c r="AQ62" i="2"/>
  <c r="AP62" i="2"/>
  <c r="AO62" i="2"/>
  <c r="AN62" i="2"/>
  <c r="AM62" i="2"/>
  <c r="AL62" i="2"/>
  <c r="AK62" i="2"/>
  <c r="AJ62" i="2"/>
  <c r="AI62" i="2"/>
  <c r="AH62" i="2"/>
  <c r="AG62" i="2"/>
  <c r="AF62" i="2"/>
  <c r="AD62" i="2"/>
  <c r="AC62" i="2"/>
  <c r="AB62" i="2"/>
  <c r="AA62" i="2"/>
  <c r="Y62" i="2"/>
  <c r="X62" i="2"/>
  <c r="V62" i="2"/>
  <c r="S62" i="2"/>
  <c r="R62" i="2"/>
  <c r="Q62" i="2"/>
  <c r="P62" i="2"/>
  <c r="O62" i="2"/>
  <c r="N62" i="2"/>
  <c r="M62" i="2"/>
  <c r="L62" i="2"/>
  <c r="K62" i="2"/>
  <c r="AR61" i="2"/>
  <c r="AQ61" i="2"/>
  <c r="AP61" i="2"/>
  <c r="AO61" i="2"/>
  <c r="AN61" i="2"/>
  <c r="AM61" i="2"/>
  <c r="AL61" i="2"/>
  <c r="AK61" i="2"/>
  <c r="AJ61" i="2"/>
  <c r="AI61" i="2"/>
  <c r="AH61" i="2"/>
  <c r="AG61" i="2"/>
  <c r="AF61" i="2"/>
  <c r="AD61" i="2"/>
  <c r="AC61" i="2"/>
  <c r="AB61" i="2"/>
  <c r="AA61" i="2"/>
  <c r="Y61" i="2"/>
  <c r="X61" i="2"/>
  <c r="V61" i="2"/>
  <c r="S61" i="2"/>
  <c r="R61" i="2"/>
  <c r="Q61" i="2"/>
  <c r="P61" i="2"/>
  <c r="O61" i="2"/>
  <c r="N61" i="2"/>
  <c r="M61" i="2"/>
  <c r="L61" i="2"/>
  <c r="K61" i="2"/>
  <c r="AR60" i="2"/>
  <c r="AQ60" i="2"/>
  <c r="AP60" i="2"/>
  <c r="AO60" i="2"/>
  <c r="AN60" i="2"/>
  <c r="AM60" i="2"/>
  <c r="AL60" i="2"/>
  <c r="AK60" i="2"/>
  <c r="AJ60" i="2"/>
  <c r="AI60" i="2"/>
  <c r="AH60" i="2"/>
  <c r="AG60" i="2"/>
  <c r="AF60" i="2"/>
  <c r="AD60" i="2"/>
  <c r="AC60" i="2"/>
  <c r="AB60" i="2"/>
  <c r="AA60" i="2"/>
  <c r="Y60" i="2"/>
  <c r="X60" i="2"/>
  <c r="V60" i="2"/>
  <c r="S60" i="2"/>
  <c r="R60" i="2"/>
  <c r="Q60" i="2"/>
  <c r="P60" i="2"/>
  <c r="O60" i="2"/>
  <c r="N60" i="2"/>
  <c r="M60" i="2"/>
  <c r="L60" i="2"/>
  <c r="K60" i="2"/>
  <c r="AR59" i="2"/>
  <c r="AQ59" i="2"/>
  <c r="AP59" i="2"/>
  <c r="AO59" i="2"/>
  <c r="AN59" i="2"/>
  <c r="AM59" i="2"/>
  <c r="AL59" i="2"/>
  <c r="AK59" i="2"/>
  <c r="AJ59" i="2"/>
  <c r="AI59" i="2"/>
  <c r="AH59" i="2"/>
  <c r="AG59" i="2"/>
  <c r="AF59" i="2"/>
  <c r="AD59" i="2"/>
  <c r="AC59" i="2"/>
  <c r="AB59" i="2"/>
  <c r="AA59" i="2"/>
  <c r="Y59" i="2"/>
  <c r="X59" i="2"/>
  <c r="V59" i="2"/>
  <c r="S59" i="2"/>
  <c r="R59" i="2"/>
  <c r="Q59" i="2"/>
  <c r="P59" i="2"/>
  <c r="O59" i="2"/>
  <c r="N59" i="2"/>
  <c r="M59" i="2"/>
  <c r="L59" i="2"/>
  <c r="K59" i="2"/>
  <c r="AR58" i="2"/>
  <c r="AQ58" i="2"/>
  <c r="AP58" i="2"/>
  <c r="AO58" i="2"/>
  <c r="AN58" i="2"/>
  <c r="AM58" i="2"/>
  <c r="AL58" i="2"/>
  <c r="AK58" i="2"/>
  <c r="AJ58" i="2"/>
  <c r="AI58" i="2"/>
  <c r="AH58" i="2"/>
  <c r="AG58" i="2"/>
  <c r="AF58" i="2"/>
  <c r="AD58" i="2"/>
  <c r="AC58" i="2"/>
  <c r="AB58" i="2"/>
  <c r="AA58" i="2"/>
  <c r="Y58" i="2"/>
  <c r="X58" i="2"/>
  <c r="V58" i="2"/>
  <c r="S58" i="2"/>
  <c r="R58" i="2"/>
  <c r="Q58" i="2"/>
  <c r="P58" i="2"/>
  <c r="O58" i="2"/>
  <c r="N58" i="2"/>
  <c r="M58" i="2"/>
  <c r="L58" i="2"/>
  <c r="K58" i="2"/>
  <c r="AD57" i="2"/>
  <c r="AC57" i="2"/>
  <c r="AB57" i="2"/>
  <c r="AA57" i="2"/>
  <c r="Y57" i="2"/>
  <c r="X57" i="2"/>
  <c r="V57" i="2"/>
  <c r="S57" i="2"/>
  <c r="R57" i="2"/>
  <c r="Q57" i="2"/>
  <c r="P57" i="2"/>
  <c r="O57" i="2"/>
  <c r="N57" i="2"/>
  <c r="M57" i="2"/>
  <c r="L57" i="2"/>
  <c r="K57" i="2"/>
  <c r="AD56" i="2"/>
  <c r="AC56" i="2"/>
  <c r="AB56" i="2"/>
  <c r="AA56" i="2"/>
  <c r="Y56" i="2"/>
  <c r="X56" i="2"/>
  <c r="V56" i="2"/>
  <c r="S56" i="2"/>
  <c r="R56" i="2"/>
  <c r="Q56" i="2"/>
  <c r="P56" i="2"/>
  <c r="O56" i="2"/>
  <c r="N56" i="2"/>
  <c r="M56" i="2"/>
  <c r="L56" i="2"/>
  <c r="K56" i="2"/>
  <c r="AD55" i="2"/>
  <c r="AC55" i="2"/>
  <c r="AB55" i="2"/>
  <c r="AA55" i="2"/>
  <c r="Y55" i="2"/>
  <c r="X55" i="2"/>
  <c r="V55" i="2"/>
  <c r="S55" i="2"/>
  <c r="R55" i="2"/>
  <c r="Q55" i="2"/>
  <c r="P55" i="2"/>
  <c r="O55" i="2"/>
  <c r="N55" i="2"/>
  <c r="M55" i="2"/>
  <c r="L55" i="2"/>
  <c r="K55" i="2"/>
  <c r="AD54" i="2"/>
  <c r="AC54" i="2"/>
  <c r="AB54" i="2"/>
  <c r="AA54" i="2"/>
  <c r="Y54" i="2"/>
  <c r="X54" i="2"/>
  <c r="V54" i="2"/>
  <c r="S54" i="2"/>
  <c r="R54" i="2"/>
  <c r="Q54" i="2"/>
  <c r="P54" i="2"/>
  <c r="O54" i="2"/>
  <c r="N54" i="2"/>
  <c r="M54" i="2"/>
  <c r="L54" i="2"/>
  <c r="K54" i="2"/>
  <c r="AD53" i="2"/>
  <c r="AC53" i="2"/>
  <c r="AB53" i="2"/>
  <c r="AA53" i="2"/>
  <c r="Y53" i="2"/>
  <c r="X53" i="2"/>
  <c r="V53" i="2"/>
  <c r="S53" i="2"/>
  <c r="R53" i="2"/>
  <c r="Q53" i="2"/>
  <c r="P53" i="2"/>
  <c r="O53" i="2"/>
  <c r="N53" i="2"/>
  <c r="M53" i="2"/>
  <c r="L53" i="2"/>
  <c r="K53" i="2"/>
  <c r="AD52" i="2"/>
  <c r="AC52" i="2"/>
  <c r="AB52" i="2"/>
  <c r="AA52" i="2"/>
  <c r="Y52" i="2"/>
  <c r="X52" i="2"/>
  <c r="V52" i="2"/>
  <c r="S52" i="2"/>
  <c r="R52" i="2"/>
  <c r="Q52" i="2"/>
  <c r="P52" i="2"/>
  <c r="O52" i="2"/>
  <c r="N52" i="2"/>
  <c r="M52" i="2"/>
  <c r="L52" i="2"/>
  <c r="K52" i="2"/>
  <c r="AD51" i="2"/>
  <c r="AC51" i="2"/>
  <c r="AB51" i="2"/>
  <c r="AA51" i="2"/>
  <c r="Y51" i="2"/>
  <c r="X51" i="2"/>
  <c r="V51" i="2"/>
  <c r="S51" i="2"/>
  <c r="R51" i="2"/>
  <c r="Q51" i="2"/>
  <c r="P51" i="2"/>
  <c r="O51" i="2"/>
  <c r="N51" i="2"/>
  <c r="M51" i="2"/>
  <c r="L51" i="2"/>
  <c r="K51" i="2"/>
  <c r="AD50" i="2"/>
  <c r="AC50" i="2"/>
  <c r="AB50" i="2"/>
  <c r="AA50" i="2"/>
  <c r="Y50" i="2"/>
  <c r="X50" i="2"/>
  <c r="V50" i="2"/>
  <c r="S50" i="2"/>
  <c r="R50" i="2"/>
  <c r="Q50" i="2"/>
  <c r="P50" i="2"/>
  <c r="O50" i="2"/>
  <c r="N50" i="2"/>
  <c r="M50" i="2"/>
  <c r="L50" i="2"/>
  <c r="K50" i="2"/>
  <c r="AD49" i="2"/>
  <c r="AC49" i="2"/>
  <c r="AB49" i="2"/>
  <c r="AA49" i="2"/>
  <c r="Y49" i="2"/>
  <c r="X49" i="2"/>
  <c r="V49" i="2"/>
  <c r="S49" i="2"/>
  <c r="R49" i="2"/>
  <c r="Q49" i="2"/>
  <c r="P49" i="2"/>
  <c r="O49" i="2"/>
  <c r="N49" i="2"/>
  <c r="M49" i="2"/>
  <c r="L49" i="2"/>
  <c r="K49" i="2"/>
  <c r="AD48" i="2"/>
  <c r="AC48" i="2"/>
  <c r="AB48" i="2"/>
  <c r="AA48" i="2"/>
  <c r="Y48" i="2"/>
  <c r="X48" i="2"/>
  <c r="V48" i="2"/>
  <c r="S48" i="2"/>
  <c r="R48" i="2"/>
  <c r="Q48" i="2"/>
  <c r="P48" i="2"/>
  <c r="O48" i="2"/>
  <c r="N48" i="2"/>
  <c r="M48" i="2"/>
  <c r="L48" i="2"/>
  <c r="K48" i="2"/>
  <c r="AD47" i="2"/>
  <c r="AC47" i="2"/>
  <c r="AB47" i="2"/>
  <c r="AA47" i="2"/>
  <c r="Y47" i="2"/>
  <c r="X47" i="2"/>
  <c r="V47" i="2"/>
  <c r="S47" i="2"/>
  <c r="R47" i="2"/>
  <c r="Q47" i="2"/>
  <c r="P47" i="2"/>
  <c r="O47" i="2"/>
  <c r="N47" i="2"/>
  <c r="M47" i="2"/>
  <c r="L47" i="2"/>
  <c r="K47" i="2"/>
  <c r="AD46" i="2"/>
  <c r="AC46" i="2"/>
  <c r="AB46" i="2"/>
  <c r="AA46" i="2"/>
  <c r="Y46" i="2"/>
  <c r="X46" i="2"/>
  <c r="V46" i="2"/>
  <c r="S46" i="2"/>
  <c r="R46" i="2"/>
  <c r="Q46" i="2"/>
  <c r="P46" i="2"/>
  <c r="O46" i="2"/>
  <c r="N46" i="2"/>
  <c r="M46" i="2"/>
  <c r="L46" i="2"/>
  <c r="K46" i="2"/>
  <c r="AD45" i="2"/>
  <c r="AC45" i="2"/>
  <c r="AB45" i="2"/>
  <c r="AA45" i="2"/>
  <c r="Y45" i="2"/>
  <c r="X45" i="2"/>
  <c r="V45" i="2"/>
  <c r="S45" i="2"/>
  <c r="R45" i="2"/>
  <c r="Q45" i="2"/>
  <c r="P45" i="2"/>
  <c r="O45" i="2"/>
  <c r="N45" i="2"/>
  <c r="M45" i="2"/>
  <c r="L45" i="2"/>
  <c r="K45" i="2"/>
  <c r="AD44" i="2"/>
  <c r="AC44" i="2"/>
  <c r="AB44" i="2"/>
  <c r="AA44" i="2"/>
  <c r="Y44" i="2"/>
  <c r="X44" i="2"/>
  <c r="S44" i="2"/>
  <c r="R44" i="2"/>
  <c r="Q44" i="2"/>
  <c r="P44" i="2"/>
  <c r="O44" i="2"/>
  <c r="N44" i="2"/>
  <c r="M44" i="2"/>
  <c r="L44" i="2"/>
  <c r="K44" i="2"/>
  <c r="AD43" i="2"/>
  <c r="AC43" i="2"/>
  <c r="AB43" i="2"/>
  <c r="AA43" i="2"/>
  <c r="Y43" i="2"/>
  <c r="X43" i="2"/>
  <c r="S43" i="2"/>
  <c r="R43" i="2"/>
  <c r="Q43" i="2"/>
  <c r="P43" i="2"/>
  <c r="O43" i="2"/>
  <c r="N43" i="2"/>
  <c r="M43" i="2"/>
  <c r="L43" i="2"/>
  <c r="K43" i="2"/>
  <c r="AD42" i="2"/>
  <c r="AC42" i="2"/>
  <c r="AB42" i="2"/>
  <c r="AA42" i="2"/>
  <c r="Y42" i="2"/>
  <c r="X42" i="2"/>
  <c r="S42" i="2"/>
  <c r="R42" i="2"/>
  <c r="Q42" i="2"/>
  <c r="P42" i="2"/>
  <c r="O42" i="2"/>
  <c r="N42" i="2"/>
  <c r="M42" i="2"/>
  <c r="L42" i="2"/>
  <c r="K42" i="2"/>
  <c r="AD41" i="2"/>
  <c r="AC41" i="2"/>
  <c r="AB41" i="2"/>
  <c r="AA41" i="2"/>
  <c r="Y41" i="2"/>
  <c r="X41" i="2"/>
  <c r="S41" i="2"/>
  <c r="R41" i="2"/>
  <c r="Q41" i="2"/>
  <c r="P41" i="2"/>
  <c r="O41" i="2"/>
  <c r="N41" i="2"/>
  <c r="M41" i="2"/>
  <c r="L41" i="2"/>
  <c r="K41" i="2"/>
  <c r="AD40" i="2"/>
  <c r="AC40" i="2"/>
  <c r="AB40" i="2"/>
  <c r="AA40" i="2"/>
  <c r="Y40" i="2"/>
  <c r="X40" i="2"/>
  <c r="S40" i="2"/>
  <c r="R40" i="2"/>
  <c r="Q40" i="2"/>
  <c r="P40" i="2"/>
  <c r="O40" i="2"/>
  <c r="N40" i="2"/>
  <c r="M40" i="2"/>
  <c r="L40" i="2"/>
  <c r="K40" i="2"/>
  <c r="AD39" i="2"/>
  <c r="AC39" i="2"/>
  <c r="AB39" i="2"/>
  <c r="AA39" i="2"/>
  <c r="Y39" i="2"/>
  <c r="X39" i="2"/>
  <c r="S39" i="2"/>
  <c r="R39" i="2"/>
  <c r="Q39" i="2"/>
  <c r="P39" i="2"/>
  <c r="O39" i="2"/>
  <c r="N39" i="2"/>
  <c r="M39" i="2"/>
  <c r="L39" i="2"/>
  <c r="K39" i="2"/>
  <c r="AD38" i="2"/>
  <c r="AC38" i="2"/>
  <c r="AB38" i="2"/>
  <c r="AA38" i="2"/>
  <c r="Y38" i="2"/>
  <c r="X38" i="2"/>
  <c r="S38" i="2"/>
  <c r="R38" i="2"/>
  <c r="Q38" i="2"/>
  <c r="P38" i="2"/>
  <c r="O38" i="2"/>
  <c r="N38" i="2"/>
  <c r="M38" i="2"/>
  <c r="L38" i="2"/>
  <c r="K38" i="2"/>
  <c r="AD37" i="2"/>
  <c r="AC37" i="2"/>
  <c r="AB37" i="2"/>
  <c r="AA37" i="2"/>
  <c r="S37" i="2"/>
  <c r="R37" i="2"/>
  <c r="Q37" i="2"/>
  <c r="P37" i="2"/>
  <c r="O37" i="2"/>
  <c r="N37" i="2"/>
  <c r="M37" i="2"/>
  <c r="L37" i="2"/>
  <c r="K37" i="2"/>
  <c r="AD36" i="2"/>
  <c r="AC36" i="2"/>
  <c r="AB36" i="2"/>
  <c r="AA36" i="2"/>
  <c r="S36" i="2"/>
  <c r="R36" i="2"/>
  <c r="Q36" i="2"/>
  <c r="P36" i="2"/>
  <c r="O36" i="2"/>
  <c r="N36" i="2"/>
  <c r="M36" i="2"/>
  <c r="L36" i="2"/>
  <c r="K36" i="2"/>
  <c r="AD35" i="2"/>
  <c r="AC35" i="2"/>
  <c r="AB35" i="2"/>
  <c r="S35" i="2"/>
  <c r="R35" i="2"/>
  <c r="Q35" i="2"/>
  <c r="P35" i="2"/>
  <c r="O35" i="2"/>
  <c r="N35" i="2"/>
  <c r="M35" i="2"/>
  <c r="L35" i="2"/>
  <c r="K35" i="2"/>
  <c r="AD34" i="2"/>
  <c r="AC34" i="2"/>
  <c r="AB34" i="2"/>
  <c r="S34" i="2"/>
  <c r="R34" i="2"/>
  <c r="Q34" i="2"/>
  <c r="P34" i="2"/>
  <c r="O34" i="2"/>
  <c r="N34" i="2"/>
  <c r="M34" i="2"/>
  <c r="L34" i="2"/>
  <c r="K34" i="2"/>
  <c r="AD33" i="2"/>
  <c r="AC33" i="2"/>
  <c r="AB33" i="2"/>
  <c r="S33" i="2"/>
  <c r="R33" i="2"/>
  <c r="Q33" i="2"/>
  <c r="P33" i="2"/>
  <c r="O33" i="2"/>
  <c r="N33" i="2"/>
  <c r="M33" i="2"/>
  <c r="L33" i="2"/>
  <c r="K33" i="2"/>
  <c r="AD32" i="2"/>
  <c r="AC32" i="2"/>
  <c r="AB32" i="2"/>
  <c r="S32" i="2"/>
  <c r="R32" i="2"/>
  <c r="Q32" i="2"/>
  <c r="P32" i="2"/>
  <c r="O32" i="2"/>
  <c r="N32" i="2"/>
  <c r="M32" i="2"/>
  <c r="L32" i="2"/>
  <c r="K32" i="2"/>
  <c r="AD31" i="2"/>
  <c r="AC31" i="2"/>
  <c r="AB31" i="2"/>
  <c r="S31" i="2"/>
  <c r="R31" i="2"/>
  <c r="Q31" i="2"/>
  <c r="P31" i="2"/>
  <c r="O31" i="2"/>
  <c r="N31" i="2"/>
  <c r="M31" i="2"/>
  <c r="L31" i="2"/>
  <c r="K31" i="2"/>
  <c r="AD30" i="2"/>
  <c r="AC30" i="2"/>
  <c r="AB30" i="2"/>
  <c r="S30" i="2"/>
  <c r="R30" i="2"/>
  <c r="Q30" i="2"/>
  <c r="P30" i="2"/>
  <c r="O30" i="2"/>
  <c r="N30" i="2"/>
  <c r="M30" i="2"/>
  <c r="L30" i="2"/>
  <c r="K30" i="2"/>
  <c r="AD29" i="2"/>
  <c r="AC29" i="2"/>
  <c r="AB29" i="2"/>
  <c r="S29" i="2"/>
  <c r="R29" i="2"/>
  <c r="Q29" i="2"/>
  <c r="P29" i="2"/>
  <c r="O29" i="2"/>
  <c r="N29" i="2"/>
  <c r="M29" i="2"/>
  <c r="L29" i="2"/>
  <c r="K29" i="2"/>
  <c r="AD28" i="2"/>
  <c r="AC28" i="2"/>
  <c r="AB28" i="2"/>
  <c r="S28" i="2"/>
  <c r="R28" i="2"/>
  <c r="Q28" i="2"/>
  <c r="P28" i="2"/>
  <c r="O28" i="2"/>
  <c r="N28" i="2"/>
  <c r="M28" i="2"/>
  <c r="L28" i="2"/>
  <c r="K28" i="2"/>
  <c r="AD27" i="2"/>
  <c r="AC27" i="2"/>
  <c r="AB27" i="2"/>
  <c r="S27" i="2"/>
  <c r="R27" i="2"/>
  <c r="Q27" i="2"/>
  <c r="P27" i="2"/>
  <c r="O27" i="2"/>
  <c r="N27" i="2"/>
  <c r="M27" i="2"/>
  <c r="L27" i="2"/>
  <c r="K27" i="2"/>
  <c r="AD26" i="2"/>
  <c r="AC26" i="2"/>
  <c r="AB26" i="2"/>
  <c r="S26" i="2"/>
  <c r="R26" i="2"/>
  <c r="Q26" i="2"/>
  <c r="P26" i="2"/>
  <c r="O26" i="2"/>
  <c r="N26" i="2"/>
  <c r="M26" i="2"/>
  <c r="L26" i="2"/>
  <c r="K26" i="2"/>
  <c r="AD25" i="2"/>
  <c r="AC25" i="2"/>
  <c r="AB25" i="2"/>
  <c r="S25" i="2"/>
  <c r="R25" i="2"/>
  <c r="Q25" i="2"/>
  <c r="P25" i="2"/>
  <c r="O25" i="2"/>
  <c r="N25" i="2"/>
  <c r="M25" i="2"/>
  <c r="L25" i="2"/>
  <c r="K25" i="2"/>
  <c r="AD24" i="2"/>
  <c r="AC24" i="2"/>
  <c r="AB24" i="2"/>
  <c r="S24" i="2"/>
  <c r="R24" i="2"/>
  <c r="Q24" i="2"/>
  <c r="P24" i="2"/>
  <c r="O24" i="2"/>
  <c r="N24" i="2"/>
  <c r="M24" i="2"/>
  <c r="L24" i="2"/>
  <c r="K24" i="2"/>
  <c r="AD23" i="2"/>
  <c r="AC23" i="2"/>
  <c r="AB23" i="2"/>
  <c r="S23" i="2"/>
  <c r="R23" i="2"/>
  <c r="Q23" i="2"/>
  <c r="P23" i="2"/>
  <c r="O23" i="2"/>
  <c r="N23" i="2"/>
  <c r="M23" i="2"/>
  <c r="L23" i="2"/>
  <c r="K23" i="2"/>
  <c r="AD22" i="2"/>
  <c r="AC22" i="2"/>
  <c r="AB22" i="2"/>
  <c r="S22" i="2"/>
  <c r="R22" i="2"/>
  <c r="Q22" i="2"/>
  <c r="P22" i="2"/>
  <c r="O22" i="2"/>
  <c r="N22" i="2"/>
  <c r="M22" i="2"/>
  <c r="L22" i="2"/>
  <c r="K22" i="2"/>
  <c r="AD21" i="2"/>
  <c r="AC21" i="2"/>
  <c r="AB21" i="2"/>
  <c r="S21" i="2"/>
  <c r="R21" i="2"/>
  <c r="Q21" i="2"/>
  <c r="P21" i="2"/>
  <c r="O21" i="2"/>
  <c r="N21" i="2"/>
  <c r="M21" i="2"/>
  <c r="L21" i="2"/>
  <c r="K21" i="2"/>
  <c r="AT272" i="1"/>
  <c r="D66" i="10" s="1"/>
  <c r="AS272" i="1"/>
  <c r="D65" i="10" s="1"/>
  <c r="AR272" i="1"/>
  <c r="D64" i="10" s="1"/>
  <c r="AQ272" i="1"/>
  <c r="D63" i="10" s="1"/>
  <c r="AP272" i="1"/>
  <c r="D62" i="10" s="1"/>
  <c r="AO272" i="1"/>
  <c r="D61" i="10" s="1"/>
  <c r="AN272" i="1"/>
  <c r="D60" i="10" s="1"/>
  <c r="AM272" i="1"/>
  <c r="D59" i="10" s="1"/>
  <c r="AL272" i="1"/>
  <c r="D58" i="10" s="1"/>
  <c r="AK272" i="1"/>
  <c r="D57" i="10" s="1"/>
  <c r="AJ272" i="1"/>
  <c r="D56" i="10" s="1"/>
  <c r="AI272" i="1"/>
  <c r="D55" i="10" s="1"/>
  <c r="AH272" i="1"/>
  <c r="D54" i="10" s="1"/>
  <c r="AG272" i="1"/>
  <c r="D53" i="10" s="1"/>
  <c r="AF272" i="1"/>
  <c r="D52" i="10" s="1"/>
  <c r="AD272" i="1"/>
  <c r="D50" i="10" s="1"/>
  <c r="AC272" i="1"/>
  <c r="D49" i="10" s="1"/>
  <c r="AB272" i="1"/>
  <c r="D48" i="10" s="1"/>
  <c r="AA272" i="1"/>
  <c r="D47" i="10" s="1"/>
  <c r="Y272" i="1"/>
  <c r="D45" i="10" s="1"/>
  <c r="X272" i="1"/>
  <c r="D44" i="10" s="1"/>
  <c r="V272" i="1"/>
  <c r="D42" i="10" s="1"/>
  <c r="T272" i="1"/>
  <c r="D40" i="10" s="1"/>
  <c r="S272" i="1"/>
  <c r="D39" i="10" s="1"/>
  <c r="R272" i="1"/>
  <c r="D38" i="10" s="1"/>
  <c r="Q272" i="1"/>
  <c r="D37" i="10" s="1"/>
  <c r="P272" i="1"/>
  <c r="D36" i="10" s="1"/>
  <c r="O272" i="1"/>
  <c r="D35" i="10" s="1"/>
  <c r="N272" i="1"/>
  <c r="D34" i="10" s="1"/>
  <c r="M272" i="1"/>
  <c r="D33" i="10" s="1"/>
  <c r="L272" i="1"/>
  <c r="D32" i="10" s="1"/>
  <c r="K272" i="1"/>
  <c r="D31" i="10" s="1"/>
  <c r="I272" i="1"/>
  <c r="D29" i="10" s="1"/>
  <c r="H272" i="1"/>
  <c r="D28" i="10" s="1"/>
  <c r="G272" i="1"/>
  <c r="D27" i="10" s="1"/>
  <c r="F272" i="1"/>
  <c r="D26" i="10" s="1"/>
  <c r="E272" i="1"/>
  <c r="D25" i="10" s="1"/>
  <c r="D272" i="1"/>
  <c r="D24" i="10" s="1"/>
  <c r="C272" i="1"/>
  <c r="D23" i="10" s="1"/>
  <c r="B272" i="1"/>
  <c r="D22" i="10" s="1"/>
  <c r="AT271" i="1"/>
  <c r="AS271" i="1"/>
  <c r="AR271" i="1"/>
  <c r="AQ271" i="1"/>
  <c r="AP271" i="1"/>
  <c r="AO271" i="1"/>
  <c r="AN271" i="1"/>
  <c r="AM271" i="1"/>
  <c r="AL271" i="1"/>
  <c r="AK271" i="1"/>
  <c r="AJ271" i="1"/>
  <c r="AI271" i="1"/>
  <c r="AH271" i="1"/>
  <c r="AG271" i="1"/>
  <c r="AF271" i="1"/>
  <c r="AD271" i="1"/>
  <c r="AC271" i="1"/>
  <c r="AB271" i="1"/>
  <c r="AA271" i="1"/>
  <c r="Y271" i="1"/>
  <c r="X271" i="1"/>
  <c r="V271" i="1"/>
  <c r="T271" i="1"/>
  <c r="S271" i="1"/>
  <c r="R271" i="1"/>
  <c r="Q271" i="1"/>
  <c r="P271" i="1"/>
  <c r="O271" i="1"/>
  <c r="N271" i="1"/>
  <c r="M271" i="1"/>
  <c r="L271" i="1"/>
  <c r="K271" i="1"/>
  <c r="I271" i="1"/>
  <c r="H271" i="1"/>
  <c r="G271" i="1"/>
  <c r="F271" i="1"/>
  <c r="E271" i="1"/>
  <c r="D271" i="1"/>
  <c r="C271" i="1"/>
  <c r="B271" i="1"/>
  <c r="AT270" i="1"/>
  <c r="AS270" i="1"/>
  <c r="AR270" i="1"/>
  <c r="AQ270" i="1"/>
  <c r="AP270" i="1"/>
  <c r="AO270" i="1"/>
  <c r="AN270" i="1"/>
  <c r="AM270" i="1"/>
  <c r="AL270" i="1"/>
  <c r="AK270" i="1"/>
  <c r="AJ270" i="1"/>
  <c r="AI270" i="1"/>
  <c r="AH270" i="1"/>
  <c r="AG270" i="1"/>
  <c r="AF270" i="1"/>
  <c r="AD270" i="1"/>
  <c r="AC270" i="1"/>
  <c r="AB270" i="1"/>
  <c r="AA270" i="1"/>
  <c r="Y270" i="1"/>
  <c r="X270" i="1"/>
  <c r="V270" i="1"/>
  <c r="T270" i="1"/>
  <c r="S270" i="1"/>
  <c r="R270" i="1"/>
  <c r="Q270" i="1"/>
  <c r="P270" i="1"/>
  <c r="O270" i="1"/>
  <c r="N270" i="1"/>
  <c r="M270" i="1"/>
  <c r="L270" i="1"/>
  <c r="K270" i="1"/>
  <c r="I270" i="1"/>
  <c r="H270" i="1"/>
  <c r="G270" i="1"/>
  <c r="F270" i="1"/>
  <c r="E270" i="1"/>
  <c r="D270" i="1"/>
  <c r="C270" i="1"/>
  <c r="B270" i="1"/>
  <c r="AT269" i="1"/>
  <c r="AS269" i="1"/>
  <c r="AR269" i="1"/>
  <c r="AQ269" i="1"/>
  <c r="AP269" i="1"/>
  <c r="AO269" i="1"/>
  <c r="AN269" i="1"/>
  <c r="AM269" i="1"/>
  <c r="AL269" i="1"/>
  <c r="AK269" i="1"/>
  <c r="AJ269" i="1"/>
  <c r="AI269" i="1"/>
  <c r="AH269" i="1"/>
  <c r="AG269" i="1"/>
  <c r="AF269" i="1"/>
  <c r="AD269" i="1"/>
  <c r="AC269" i="1"/>
  <c r="AB269" i="1"/>
  <c r="AA269" i="1"/>
  <c r="Y269" i="1"/>
  <c r="X269" i="1"/>
  <c r="V269" i="1"/>
  <c r="T269" i="1"/>
  <c r="S269" i="1"/>
  <c r="R269" i="1"/>
  <c r="Q269" i="1"/>
  <c r="P269" i="1"/>
  <c r="O269" i="1"/>
  <c r="N269" i="1"/>
  <c r="M269" i="1"/>
  <c r="L269" i="1"/>
  <c r="K269" i="1"/>
  <c r="I269" i="1"/>
  <c r="H269" i="1"/>
  <c r="G269" i="1"/>
  <c r="F269" i="1"/>
  <c r="E269" i="1"/>
  <c r="D269" i="1"/>
  <c r="C269" i="1"/>
  <c r="B269" i="1"/>
  <c r="AT268" i="1"/>
  <c r="AS268" i="1"/>
  <c r="AR268" i="1"/>
  <c r="AQ268" i="1"/>
  <c r="AP268" i="1"/>
  <c r="AO268" i="1"/>
  <c r="AN268" i="1"/>
  <c r="AM268" i="1"/>
  <c r="AL268" i="1"/>
  <c r="AK268" i="1"/>
  <c r="AJ268" i="1"/>
  <c r="AI268" i="1"/>
  <c r="AH268" i="1"/>
  <c r="AG268" i="1"/>
  <c r="AF268" i="1"/>
  <c r="AD268" i="1"/>
  <c r="AC268" i="1"/>
  <c r="AB268" i="1"/>
  <c r="AA268" i="1"/>
  <c r="Y268" i="1"/>
  <c r="X268" i="1"/>
  <c r="V268" i="1"/>
  <c r="T268" i="1"/>
  <c r="S268" i="1"/>
  <c r="R268" i="1"/>
  <c r="Q268" i="1"/>
  <c r="P268" i="1"/>
  <c r="O268" i="1"/>
  <c r="N268" i="1"/>
  <c r="M268" i="1"/>
  <c r="L268" i="1"/>
  <c r="K268" i="1"/>
  <c r="I268" i="1"/>
  <c r="H268" i="1"/>
  <c r="G268" i="1"/>
  <c r="F268" i="1"/>
  <c r="E268" i="1"/>
  <c r="D268" i="1"/>
  <c r="C268" i="1"/>
  <c r="B268" i="1"/>
  <c r="AT267" i="1"/>
  <c r="AS267" i="1"/>
  <c r="AR267" i="1"/>
  <c r="AQ267" i="1"/>
  <c r="AP267" i="1"/>
  <c r="AO267" i="1"/>
  <c r="AN267" i="1"/>
  <c r="AM267" i="1"/>
  <c r="AL267" i="1"/>
  <c r="AK267" i="1"/>
  <c r="AJ267" i="1"/>
  <c r="AI267" i="1"/>
  <c r="AH267" i="1"/>
  <c r="AG267" i="1"/>
  <c r="AF267" i="1"/>
  <c r="AD267" i="1"/>
  <c r="AC267" i="1"/>
  <c r="AB267" i="1"/>
  <c r="AA267" i="1"/>
  <c r="Y267" i="1"/>
  <c r="X267" i="1"/>
  <c r="V267" i="1"/>
  <c r="T267" i="1"/>
  <c r="S267" i="1"/>
  <c r="R267" i="1"/>
  <c r="Q267" i="1"/>
  <c r="P267" i="1"/>
  <c r="O267" i="1"/>
  <c r="N267" i="1"/>
  <c r="M267" i="1"/>
  <c r="L267" i="1"/>
  <c r="K267" i="1"/>
  <c r="I267" i="1"/>
  <c r="H267" i="1"/>
  <c r="G267" i="1"/>
  <c r="F267" i="1"/>
  <c r="E267" i="1"/>
  <c r="D267" i="1"/>
  <c r="C267" i="1"/>
  <c r="B267" i="1"/>
  <c r="AT266" i="1"/>
  <c r="AS266" i="1"/>
  <c r="AR266" i="1"/>
  <c r="AQ266" i="1"/>
  <c r="AP266" i="1"/>
  <c r="AO266" i="1"/>
  <c r="AN266" i="1"/>
  <c r="AM266" i="1"/>
  <c r="AL266" i="1"/>
  <c r="AK266" i="1"/>
  <c r="AJ266" i="1"/>
  <c r="AI266" i="1"/>
  <c r="AH266" i="1"/>
  <c r="AG266" i="1"/>
  <c r="AF266" i="1"/>
  <c r="AD266" i="1"/>
  <c r="AC266" i="1"/>
  <c r="AB266" i="1"/>
  <c r="AA266" i="1"/>
  <c r="Y266" i="1"/>
  <c r="X266" i="1"/>
  <c r="V266" i="1"/>
  <c r="T266" i="1"/>
  <c r="S266" i="1"/>
  <c r="R266" i="1"/>
  <c r="Q266" i="1"/>
  <c r="P266" i="1"/>
  <c r="O266" i="1"/>
  <c r="N266" i="1"/>
  <c r="M266" i="1"/>
  <c r="L266" i="1"/>
  <c r="K266" i="1"/>
  <c r="I266" i="1"/>
  <c r="H266" i="1"/>
  <c r="G266" i="1"/>
  <c r="F266" i="1"/>
  <c r="E266" i="1"/>
  <c r="D266" i="1"/>
  <c r="C266" i="1"/>
  <c r="B266" i="1"/>
  <c r="AT265" i="1"/>
  <c r="AS265" i="1"/>
  <c r="AR265" i="1"/>
  <c r="AQ265" i="1"/>
  <c r="AP265" i="1"/>
  <c r="AO265" i="1"/>
  <c r="AN265" i="1"/>
  <c r="AM265" i="1"/>
  <c r="AL265" i="1"/>
  <c r="AK265" i="1"/>
  <c r="AJ265" i="1"/>
  <c r="AI265" i="1"/>
  <c r="AH265" i="1"/>
  <c r="AG265" i="1"/>
  <c r="AF265" i="1"/>
  <c r="AD265" i="1"/>
  <c r="AC265" i="1"/>
  <c r="AB265" i="1"/>
  <c r="AA265" i="1"/>
  <c r="Y265" i="1"/>
  <c r="X265" i="1"/>
  <c r="V265" i="1"/>
  <c r="T265" i="1"/>
  <c r="S265" i="1"/>
  <c r="R265" i="1"/>
  <c r="Q265" i="1"/>
  <c r="P265" i="1"/>
  <c r="O265" i="1"/>
  <c r="N265" i="1"/>
  <c r="M265" i="1"/>
  <c r="L265" i="1"/>
  <c r="K265" i="1"/>
  <c r="I265" i="1"/>
  <c r="H265" i="1"/>
  <c r="G265" i="1"/>
  <c r="F265" i="1"/>
  <c r="E265" i="1"/>
  <c r="D265" i="1"/>
  <c r="C265" i="1"/>
  <c r="B265" i="1"/>
  <c r="AT264" i="1"/>
  <c r="AS264" i="1"/>
  <c r="AR264" i="1"/>
  <c r="AQ264" i="1"/>
  <c r="AP264" i="1"/>
  <c r="AO264" i="1"/>
  <c r="AN264" i="1"/>
  <c r="AM264" i="1"/>
  <c r="AL264" i="1"/>
  <c r="AK264" i="1"/>
  <c r="AJ264" i="1"/>
  <c r="AI264" i="1"/>
  <c r="AH264" i="1"/>
  <c r="AG264" i="1"/>
  <c r="AF264" i="1"/>
  <c r="AD264" i="1"/>
  <c r="AC264" i="1"/>
  <c r="AB264" i="1"/>
  <c r="AA264" i="1"/>
  <c r="Y264" i="1"/>
  <c r="X264" i="1"/>
  <c r="V264" i="1"/>
  <c r="T264" i="1"/>
  <c r="S264" i="1"/>
  <c r="R264" i="1"/>
  <c r="Q264" i="1"/>
  <c r="P264" i="1"/>
  <c r="O264" i="1"/>
  <c r="N264" i="1"/>
  <c r="M264" i="1"/>
  <c r="L264" i="1"/>
  <c r="K264" i="1"/>
  <c r="I264" i="1"/>
  <c r="H264" i="1"/>
  <c r="G264" i="1"/>
  <c r="F264" i="1"/>
  <c r="E264" i="1"/>
  <c r="D264" i="1"/>
  <c r="C264" i="1"/>
  <c r="B264" i="1"/>
  <c r="AT263" i="1"/>
  <c r="AS263" i="1"/>
  <c r="AR263" i="1"/>
  <c r="AQ263" i="1"/>
  <c r="AP263" i="1"/>
  <c r="AO263" i="1"/>
  <c r="AN263" i="1"/>
  <c r="AM263" i="1"/>
  <c r="AL263" i="1"/>
  <c r="AK263" i="1"/>
  <c r="AJ263" i="1"/>
  <c r="AI263" i="1"/>
  <c r="AH263" i="1"/>
  <c r="AG263" i="1"/>
  <c r="AF263" i="1"/>
  <c r="AD263" i="1"/>
  <c r="AC263" i="1"/>
  <c r="AB263" i="1"/>
  <c r="AA263" i="1"/>
  <c r="Y263" i="1"/>
  <c r="X263" i="1"/>
  <c r="V263" i="1"/>
  <c r="T263" i="1"/>
  <c r="S263" i="1"/>
  <c r="R263" i="1"/>
  <c r="Q263" i="1"/>
  <c r="P263" i="1"/>
  <c r="O263" i="1"/>
  <c r="N263" i="1"/>
  <c r="M263" i="1"/>
  <c r="L263" i="1"/>
  <c r="K263" i="1"/>
  <c r="I263" i="1"/>
  <c r="H263" i="1"/>
  <c r="G263" i="1"/>
  <c r="F263" i="1"/>
  <c r="E263" i="1"/>
  <c r="D263" i="1"/>
  <c r="C263" i="1"/>
  <c r="B263" i="1"/>
  <c r="AT262" i="1"/>
  <c r="AS262" i="1"/>
  <c r="AR262" i="1"/>
  <c r="AQ262" i="1"/>
  <c r="AP262" i="1"/>
  <c r="AO262" i="1"/>
  <c r="AN262" i="1"/>
  <c r="AM262" i="1"/>
  <c r="AL262" i="1"/>
  <c r="AK262" i="1"/>
  <c r="AJ262" i="1"/>
  <c r="AI262" i="1"/>
  <c r="AH262" i="1"/>
  <c r="AG262" i="1"/>
  <c r="AF262" i="1"/>
  <c r="AD262" i="1"/>
  <c r="AC262" i="1"/>
  <c r="AB262" i="1"/>
  <c r="AA262" i="1"/>
  <c r="Y262" i="1"/>
  <c r="X262" i="1"/>
  <c r="V262" i="1"/>
  <c r="T262" i="1"/>
  <c r="S262" i="1"/>
  <c r="R262" i="1"/>
  <c r="Q262" i="1"/>
  <c r="P262" i="1"/>
  <c r="O262" i="1"/>
  <c r="N262" i="1"/>
  <c r="M262" i="1"/>
  <c r="L262" i="1"/>
  <c r="K262" i="1"/>
  <c r="I262" i="1"/>
  <c r="H262" i="1"/>
  <c r="G262" i="1"/>
  <c r="F262" i="1"/>
  <c r="E262" i="1"/>
  <c r="D262" i="1"/>
  <c r="C262" i="1"/>
  <c r="B262" i="1"/>
  <c r="AT261" i="1"/>
  <c r="AS261" i="1"/>
  <c r="AR261" i="1"/>
  <c r="AQ261" i="1"/>
  <c r="AP261" i="1"/>
  <c r="AO261" i="1"/>
  <c r="AN261" i="1"/>
  <c r="AM261" i="1"/>
  <c r="AL261" i="1"/>
  <c r="AK261" i="1"/>
  <c r="AJ261" i="1"/>
  <c r="AI261" i="1"/>
  <c r="AH261" i="1"/>
  <c r="AG261" i="1"/>
  <c r="AF261" i="1"/>
  <c r="AD261" i="1"/>
  <c r="AC261" i="1"/>
  <c r="AB261" i="1"/>
  <c r="AA261" i="1"/>
  <c r="Y261" i="1"/>
  <c r="X261" i="1"/>
  <c r="V261" i="1"/>
  <c r="T261" i="1"/>
  <c r="S261" i="1"/>
  <c r="R261" i="1"/>
  <c r="Q261" i="1"/>
  <c r="P261" i="1"/>
  <c r="O261" i="1"/>
  <c r="N261" i="1"/>
  <c r="M261" i="1"/>
  <c r="L261" i="1"/>
  <c r="K261" i="1"/>
  <c r="I261" i="1"/>
  <c r="H261" i="1"/>
  <c r="G261" i="1"/>
  <c r="F261" i="1"/>
  <c r="E261" i="1"/>
  <c r="D261" i="1"/>
  <c r="C261" i="1"/>
  <c r="B261" i="1"/>
  <c r="AT260" i="1"/>
  <c r="AS260" i="1"/>
  <c r="AR260" i="1"/>
  <c r="AQ260" i="1"/>
  <c r="AP260" i="1"/>
  <c r="AO260" i="1"/>
  <c r="AN260" i="1"/>
  <c r="AM260" i="1"/>
  <c r="AL260" i="1"/>
  <c r="AK260" i="1"/>
  <c r="AJ260" i="1"/>
  <c r="AI260" i="1"/>
  <c r="AH260" i="1"/>
  <c r="AG260" i="1"/>
  <c r="AF260" i="1"/>
  <c r="AD260" i="1"/>
  <c r="AC260" i="1"/>
  <c r="AB260" i="1"/>
  <c r="AA260" i="1"/>
  <c r="Y260" i="1"/>
  <c r="X260" i="1"/>
  <c r="V260" i="1"/>
  <c r="T260" i="1"/>
  <c r="S260" i="1"/>
  <c r="R260" i="1"/>
  <c r="Q260" i="1"/>
  <c r="P260" i="1"/>
  <c r="O260" i="1"/>
  <c r="N260" i="1"/>
  <c r="M260" i="1"/>
  <c r="L260" i="1"/>
  <c r="K260" i="1"/>
  <c r="I260" i="1"/>
  <c r="H260" i="1"/>
  <c r="G260" i="1"/>
  <c r="F260" i="1"/>
  <c r="E260" i="1"/>
  <c r="D260" i="1"/>
  <c r="C260" i="1"/>
  <c r="B260" i="1"/>
  <c r="AT259" i="1"/>
  <c r="AS259" i="1"/>
  <c r="AR259" i="1"/>
  <c r="AQ259" i="1"/>
  <c r="AP259" i="1"/>
  <c r="AO259" i="1"/>
  <c r="AN259" i="1"/>
  <c r="AM259" i="1"/>
  <c r="AL259" i="1"/>
  <c r="AK259" i="1"/>
  <c r="AJ259" i="1"/>
  <c r="AI259" i="1"/>
  <c r="AH259" i="1"/>
  <c r="AG259" i="1"/>
  <c r="AF259" i="1"/>
  <c r="AD259" i="1"/>
  <c r="AC259" i="1"/>
  <c r="AB259" i="1"/>
  <c r="AA259" i="1"/>
  <c r="Y259" i="1"/>
  <c r="X259" i="1"/>
  <c r="V259" i="1"/>
  <c r="T259" i="1"/>
  <c r="S259" i="1"/>
  <c r="R259" i="1"/>
  <c r="Q259" i="1"/>
  <c r="P259" i="1"/>
  <c r="O259" i="1"/>
  <c r="N259" i="1"/>
  <c r="M259" i="1"/>
  <c r="L259" i="1"/>
  <c r="K259" i="1"/>
  <c r="I259" i="1"/>
  <c r="H259" i="1"/>
  <c r="G259" i="1"/>
  <c r="F259" i="1"/>
  <c r="E259" i="1"/>
  <c r="D259" i="1"/>
  <c r="C259" i="1"/>
  <c r="B259" i="1"/>
  <c r="AT258" i="1"/>
  <c r="AS258" i="1"/>
  <c r="AR258" i="1"/>
  <c r="AQ258" i="1"/>
  <c r="AP258" i="1"/>
  <c r="AO258" i="1"/>
  <c r="AN258" i="1"/>
  <c r="AM258" i="1"/>
  <c r="AL258" i="1"/>
  <c r="AK258" i="1"/>
  <c r="AJ258" i="1"/>
  <c r="AI258" i="1"/>
  <c r="AH258" i="1"/>
  <c r="AG258" i="1"/>
  <c r="AF258" i="1"/>
  <c r="AD258" i="1"/>
  <c r="AC258" i="1"/>
  <c r="AB258" i="1"/>
  <c r="AA258" i="1"/>
  <c r="Y258" i="1"/>
  <c r="X258" i="1"/>
  <c r="V258" i="1"/>
  <c r="T258" i="1"/>
  <c r="S258" i="1"/>
  <c r="R258" i="1"/>
  <c r="Q258" i="1"/>
  <c r="P258" i="1"/>
  <c r="O258" i="1"/>
  <c r="N258" i="1"/>
  <c r="M258" i="1"/>
  <c r="L258" i="1"/>
  <c r="K258" i="1"/>
  <c r="I258" i="1"/>
  <c r="H258" i="1"/>
  <c r="G258" i="1"/>
  <c r="F258" i="1"/>
  <c r="E258" i="1"/>
  <c r="D258" i="1"/>
  <c r="C258" i="1"/>
  <c r="B258" i="1"/>
  <c r="AT257" i="1"/>
  <c r="AS257" i="1"/>
  <c r="AR257" i="1"/>
  <c r="AQ257" i="1"/>
  <c r="AP257" i="1"/>
  <c r="AO257" i="1"/>
  <c r="AN257" i="1"/>
  <c r="AM257" i="1"/>
  <c r="AL257" i="1"/>
  <c r="AK257" i="1"/>
  <c r="AJ257" i="1"/>
  <c r="AI257" i="1"/>
  <c r="AH257" i="1"/>
  <c r="AG257" i="1"/>
  <c r="AF257" i="1"/>
  <c r="AD257" i="1"/>
  <c r="AC257" i="1"/>
  <c r="AB257" i="1"/>
  <c r="AA257" i="1"/>
  <c r="Y257" i="1"/>
  <c r="X257" i="1"/>
  <c r="V257" i="1"/>
  <c r="T257" i="1"/>
  <c r="S257" i="1"/>
  <c r="R257" i="1"/>
  <c r="Q257" i="1"/>
  <c r="P257" i="1"/>
  <c r="O257" i="1"/>
  <c r="N257" i="1"/>
  <c r="M257" i="1"/>
  <c r="L257" i="1"/>
  <c r="K257" i="1"/>
  <c r="I257" i="1"/>
  <c r="H257" i="1"/>
  <c r="G257" i="1"/>
  <c r="F257" i="1"/>
  <c r="E257" i="1"/>
  <c r="D257" i="1"/>
  <c r="C257" i="1"/>
  <c r="B257" i="1"/>
  <c r="AT256" i="1"/>
  <c r="AS256" i="1"/>
  <c r="AR256" i="1"/>
  <c r="AQ256" i="1"/>
  <c r="AP256" i="1"/>
  <c r="AO256" i="1"/>
  <c r="AN256" i="1"/>
  <c r="AM256" i="1"/>
  <c r="AL256" i="1"/>
  <c r="AK256" i="1"/>
  <c r="AJ256" i="1"/>
  <c r="AI256" i="1"/>
  <c r="AH256" i="1"/>
  <c r="AG256" i="1"/>
  <c r="AF256" i="1"/>
  <c r="AD256" i="1"/>
  <c r="AC256" i="1"/>
  <c r="AB256" i="1"/>
  <c r="AA256" i="1"/>
  <c r="Y256" i="1"/>
  <c r="X256" i="1"/>
  <c r="V256" i="1"/>
  <c r="T256" i="1"/>
  <c r="S256" i="1"/>
  <c r="R256" i="1"/>
  <c r="Q256" i="1"/>
  <c r="P256" i="1"/>
  <c r="O256" i="1"/>
  <c r="N256" i="1"/>
  <c r="M256" i="1"/>
  <c r="L256" i="1"/>
  <c r="K256" i="1"/>
  <c r="I256" i="1"/>
  <c r="H256" i="1"/>
  <c r="G256" i="1"/>
  <c r="F256" i="1"/>
  <c r="E256" i="1"/>
  <c r="D256" i="1"/>
  <c r="C256" i="1"/>
  <c r="B256" i="1"/>
  <c r="AT255" i="1"/>
  <c r="AS255" i="1"/>
  <c r="AR255" i="1"/>
  <c r="AQ255" i="1"/>
  <c r="AP255" i="1"/>
  <c r="AO255" i="1"/>
  <c r="AN255" i="1"/>
  <c r="AM255" i="1"/>
  <c r="AL255" i="1"/>
  <c r="AK255" i="1"/>
  <c r="AJ255" i="1"/>
  <c r="AI255" i="1"/>
  <c r="AH255" i="1"/>
  <c r="AG255" i="1"/>
  <c r="AF255" i="1"/>
  <c r="AD255" i="1"/>
  <c r="AC255" i="1"/>
  <c r="AB255" i="1"/>
  <c r="AA255" i="1"/>
  <c r="Y255" i="1"/>
  <c r="X255" i="1"/>
  <c r="V255" i="1"/>
  <c r="T255" i="1"/>
  <c r="S255" i="1"/>
  <c r="R255" i="1"/>
  <c r="Q255" i="1"/>
  <c r="P255" i="1"/>
  <c r="O255" i="1"/>
  <c r="N255" i="1"/>
  <c r="M255" i="1"/>
  <c r="L255" i="1"/>
  <c r="K255" i="1"/>
  <c r="I255" i="1"/>
  <c r="H255" i="1"/>
  <c r="G255" i="1"/>
  <c r="F255" i="1"/>
  <c r="E255" i="1"/>
  <c r="D255" i="1"/>
  <c r="C255" i="1"/>
  <c r="B255" i="1"/>
  <c r="AT254" i="1"/>
  <c r="AS254" i="1"/>
  <c r="AR254" i="1"/>
  <c r="AQ254" i="1"/>
  <c r="AP254" i="1"/>
  <c r="AO254" i="1"/>
  <c r="AN254" i="1"/>
  <c r="AM254" i="1"/>
  <c r="AL254" i="1"/>
  <c r="AK254" i="1"/>
  <c r="AJ254" i="1"/>
  <c r="AI254" i="1"/>
  <c r="AH254" i="1"/>
  <c r="AG254" i="1"/>
  <c r="AF254" i="1"/>
  <c r="AD254" i="1"/>
  <c r="AC254" i="1"/>
  <c r="AB254" i="1"/>
  <c r="AA254" i="1"/>
  <c r="Y254" i="1"/>
  <c r="X254" i="1"/>
  <c r="V254" i="1"/>
  <c r="T254" i="1"/>
  <c r="S254" i="1"/>
  <c r="R254" i="1"/>
  <c r="Q254" i="1"/>
  <c r="P254" i="1"/>
  <c r="O254" i="1"/>
  <c r="N254" i="1"/>
  <c r="M254" i="1"/>
  <c r="L254" i="1"/>
  <c r="K254" i="1"/>
  <c r="I254" i="1"/>
  <c r="H254" i="1"/>
  <c r="G254" i="1"/>
  <c r="F254" i="1"/>
  <c r="E254" i="1"/>
  <c r="D254" i="1"/>
  <c r="C254" i="1"/>
  <c r="B254" i="1"/>
  <c r="AT253" i="1"/>
  <c r="AS253" i="1"/>
  <c r="AR253" i="1"/>
  <c r="AQ253" i="1"/>
  <c r="AP253" i="1"/>
  <c r="AO253" i="1"/>
  <c r="AN253" i="1"/>
  <c r="AM253" i="1"/>
  <c r="AL253" i="1"/>
  <c r="AK253" i="1"/>
  <c r="AJ253" i="1"/>
  <c r="AI253" i="1"/>
  <c r="AH253" i="1"/>
  <c r="AG253" i="1"/>
  <c r="AF253" i="1"/>
  <c r="AD253" i="1"/>
  <c r="AC253" i="1"/>
  <c r="AB253" i="1"/>
  <c r="AA253" i="1"/>
  <c r="Y253" i="1"/>
  <c r="X253" i="1"/>
  <c r="V253" i="1"/>
  <c r="T253" i="1"/>
  <c r="S253" i="1"/>
  <c r="R253" i="1"/>
  <c r="Q253" i="1"/>
  <c r="P253" i="1"/>
  <c r="O253" i="1"/>
  <c r="N253" i="1"/>
  <c r="M253" i="1"/>
  <c r="L253" i="1"/>
  <c r="K253" i="1"/>
  <c r="I253" i="1"/>
  <c r="H253" i="1"/>
  <c r="G253" i="1"/>
  <c r="F253" i="1"/>
  <c r="E253" i="1"/>
  <c r="D253" i="1"/>
  <c r="C253" i="1"/>
  <c r="B253" i="1"/>
  <c r="AT252" i="1"/>
  <c r="AS252" i="1"/>
  <c r="AR252" i="1"/>
  <c r="AQ252" i="1"/>
  <c r="AP252" i="1"/>
  <c r="AO252" i="1"/>
  <c r="AN252" i="1"/>
  <c r="AM252" i="1"/>
  <c r="AL252" i="1"/>
  <c r="AK252" i="1"/>
  <c r="AJ252" i="1"/>
  <c r="AI252" i="1"/>
  <c r="AH252" i="1"/>
  <c r="AG252" i="1"/>
  <c r="AF252" i="1"/>
  <c r="AD252" i="1"/>
  <c r="AC252" i="1"/>
  <c r="AB252" i="1"/>
  <c r="AA252" i="1"/>
  <c r="Y252" i="1"/>
  <c r="X252" i="1"/>
  <c r="V252" i="1"/>
  <c r="T252" i="1"/>
  <c r="S252" i="1"/>
  <c r="R252" i="1"/>
  <c r="Q252" i="1"/>
  <c r="P252" i="1"/>
  <c r="O252" i="1"/>
  <c r="N252" i="1"/>
  <c r="M252" i="1"/>
  <c r="L252" i="1"/>
  <c r="K252" i="1"/>
  <c r="I252" i="1"/>
  <c r="H252" i="1"/>
  <c r="G252" i="1"/>
  <c r="F252" i="1"/>
  <c r="E252" i="1"/>
  <c r="D252" i="1"/>
  <c r="C252" i="1"/>
  <c r="B252" i="1"/>
  <c r="AT251" i="1"/>
  <c r="AS251" i="1"/>
  <c r="AR251" i="1"/>
  <c r="AQ251" i="1"/>
  <c r="AP251" i="1"/>
  <c r="AO251" i="1"/>
  <c r="AN251" i="1"/>
  <c r="AM251" i="1"/>
  <c r="AL251" i="1"/>
  <c r="AK251" i="1"/>
  <c r="AJ251" i="1"/>
  <c r="AI251" i="1"/>
  <c r="AH251" i="1"/>
  <c r="AG251" i="1"/>
  <c r="AF251" i="1"/>
  <c r="AD251" i="1"/>
  <c r="AC251" i="1"/>
  <c r="AB251" i="1"/>
  <c r="AA251" i="1"/>
  <c r="Y251" i="1"/>
  <c r="X251" i="1"/>
  <c r="V251" i="1"/>
  <c r="T251" i="1"/>
  <c r="S251" i="1"/>
  <c r="R251" i="1"/>
  <c r="Q251" i="1"/>
  <c r="P251" i="1"/>
  <c r="O251" i="1"/>
  <c r="N251" i="1"/>
  <c r="M251" i="1"/>
  <c r="L251" i="1"/>
  <c r="K251" i="1"/>
  <c r="I251" i="1"/>
  <c r="H251" i="1"/>
  <c r="G251" i="1"/>
  <c r="F251" i="1"/>
  <c r="E251" i="1"/>
  <c r="D251" i="1"/>
  <c r="C251" i="1"/>
  <c r="B251" i="1"/>
  <c r="AT250" i="1"/>
  <c r="AS250" i="1"/>
  <c r="AR250" i="1"/>
  <c r="AQ250" i="1"/>
  <c r="AP250" i="1"/>
  <c r="AO250" i="1"/>
  <c r="AN250" i="1"/>
  <c r="AM250" i="1"/>
  <c r="AL250" i="1"/>
  <c r="AK250" i="1"/>
  <c r="AJ250" i="1"/>
  <c r="AI250" i="1"/>
  <c r="AH250" i="1"/>
  <c r="AG250" i="1"/>
  <c r="AF250" i="1"/>
  <c r="AD250" i="1"/>
  <c r="AC250" i="1"/>
  <c r="AB250" i="1"/>
  <c r="AA250" i="1"/>
  <c r="Y250" i="1"/>
  <c r="X250" i="1"/>
  <c r="V250" i="1"/>
  <c r="T250" i="1"/>
  <c r="S250" i="1"/>
  <c r="R250" i="1"/>
  <c r="Q250" i="1"/>
  <c r="P250" i="1"/>
  <c r="O250" i="1"/>
  <c r="N250" i="1"/>
  <c r="M250" i="1"/>
  <c r="L250" i="1"/>
  <c r="K250" i="1"/>
  <c r="I250" i="1"/>
  <c r="H250" i="1"/>
  <c r="G250" i="1"/>
  <c r="F250" i="1"/>
  <c r="E250" i="1"/>
  <c r="D250" i="1"/>
  <c r="C250" i="1"/>
  <c r="B250" i="1"/>
  <c r="AT249" i="1"/>
  <c r="AS249" i="1"/>
  <c r="AR249" i="1"/>
  <c r="AQ249" i="1"/>
  <c r="AP249" i="1"/>
  <c r="AO249" i="1"/>
  <c r="AN249" i="1"/>
  <c r="AM249" i="1"/>
  <c r="AL249" i="1"/>
  <c r="AK249" i="1"/>
  <c r="AJ249" i="1"/>
  <c r="AI249" i="1"/>
  <c r="AH249" i="1"/>
  <c r="AG249" i="1"/>
  <c r="AF249" i="1"/>
  <c r="AD249" i="1"/>
  <c r="AC249" i="1"/>
  <c r="AB249" i="1"/>
  <c r="AA249" i="1"/>
  <c r="Y249" i="1"/>
  <c r="X249" i="1"/>
  <c r="V249" i="1"/>
  <c r="T249" i="1"/>
  <c r="S249" i="1"/>
  <c r="R249" i="1"/>
  <c r="Q249" i="1"/>
  <c r="P249" i="1"/>
  <c r="O249" i="1"/>
  <c r="N249" i="1"/>
  <c r="M249" i="1"/>
  <c r="L249" i="1"/>
  <c r="K249" i="1"/>
  <c r="I249" i="1"/>
  <c r="H249" i="1"/>
  <c r="G249" i="1"/>
  <c r="F249" i="1"/>
  <c r="E249" i="1"/>
  <c r="D249" i="1"/>
  <c r="C249" i="1"/>
  <c r="B249" i="1"/>
  <c r="AT248" i="1"/>
  <c r="AS248" i="1"/>
  <c r="AR248" i="1"/>
  <c r="AQ248" i="1"/>
  <c r="AP248" i="1"/>
  <c r="AO248" i="1"/>
  <c r="AN248" i="1"/>
  <c r="AM248" i="1"/>
  <c r="AL248" i="1"/>
  <c r="AK248" i="1"/>
  <c r="AJ248" i="1"/>
  <c r="AI248" i="1"/>
  <c r="AH248" i="1"/>
  <c r="AG248" i="1"/>
  <c r="AF248" i="1"/>
  <c r="AD248" i="1"/>
  <c r="AC248" i="1"/>
  <c r="AB248" i="1"/>
  <c r="AA248" i="1"/>
  <c r="Y248" i="1"/>
  <c r="X248" i="1"/>
  <c r="V248" i="1"/>
  <c r="T248" i="1"/>
  <c r="S248" i="1"/>
  <c r="R248" i="1"/>
  <c r="Q248" i="1"/>
  <c r="P248" i="1"/>
  <c r="O248" i="1"/>
  <c r="N248" i="1"/>
  <c r="M248" i="1"/>
  <c r="L248" i="1"/>
  <c r="K248" i="1"/>
  <c r="I248" i="1"/>
  <c r="H248" i="1"/>
  <c r="G248" i="1"/>
  <c r="F248" i="1"/>
  <c r="E248" i="1"/>
  <c r="D248" i="1"/>
  <c r="C248" i="1"/>
  <c r="B248" i="1"/>
  <c r="AT247" i="1"/>
  <c r="AS247" i="1"/>
  <c r="AR247" i="1"/>
  <c r="AQ247" i="1"/>
  <c r="AP247" i="1"/>
  <c r="AO247" i="1"/>
  <c r="AN247" i="1"/>
  <c r="AM247" i="1"/>
  <c r="AL247" i="1"/>
  <c r="AK247" i="1"/>
  <c r="AJ247" i="1"/>
  <c r="AI247" i="1"/>
  <c r="AH247" i="1"/>
  <c r="AG247" i="1"/>
  <c r="AF247" i="1"/>
  <c r="AD247" i="1"/>
  <c r="AC247" i="1"/>
  <c r="AB247" i="1"/>
  <c r="AA247" i="1"/>
  <c r="Y247" i="1"/>
  <c r="X247" i="1"/>
  <c r="V247" i="1"/>
  <c r="T247" i="1"/>
  <c r="S247" i="1"/>
  <c r="R247" i="1"/>
  <c r="Q247" i="1"/>
  <c r="P247" i="1"/>
  <c r="O247" i="1"/>
  <c r="N247" i="1"/>
  <c r="M247" i="1"/>
  <c r="L247" i="1"/>
  <c r="K247" i="1"/>
  <c r="I247" i="1"/>
  <c r="H247" i="1"/>
  <c r="G247" i="1"/>
  <c r="F247" i="1"/>
  <c r="E247" i="1"/>
  <c r="D247" i="1"/>
  <c r="C247" i="1"/>
  <c r="B247" i="1"/>
  <c r="AT246" i="1"/>
  <c r="AS246" i="1"/>
  <c r="AR246" i="1"/>
  <c r="AQ246" i="1"/>
  <c r="AP246" i="1"/>
  <c r="AO246" i="1"/>
  <c r="AN246" i="1"/>
  <c r="AM246" i="1"/>
  <c r="AL246" i="1"/>
  <c r="AK246" i="1"/>
  <c r="AJ246" i="1"/>
  <c r="AI246" i="1"/>
  <c r="AH246" i="1"/>
  <c r="AG246" i="1"/>
  <c r="AF246" i="1"/>
  <c r="AD246" i="1"/>
  <c r="AC246" i="1"/>
  <c r="AB246" i="1"/>
  <c r="AA246" i="1"/>
  <c r="Y246" i="1"/>
  <c r="X246" i="1"/>
  <c r="V246" i="1"/>
  <c r="T246" i="1"/>
  <c r="S246" i="1"/>
  <c r="R246" i="1"/>
  <c r="Q246" i="1"/>
  <c r="P246" i="1"/>
  <c r="O246" i="1"/>
  <c r="N246" i="1"/>
  <c r="M246" i="1"/>
  <c r="L246" i="1"/>
  <c r="K246" i="1"/>
  <c r="I246" i="1"/>
  <c r="H246" i="1"/>
  <c r="G246" i="1"/>
  <c r="F246" i="1"/>
  <c r="E246" i="1"/>
  <c r="D246" i="1"/>
  <c r="C246" i="1"/>
  <c r="B246" i="1"/>
  <c r="AT245" i="1"/>
  <c r="AS245" i="1"/>
  <c r="AR245" i="1"/>
  <c r="AQ245" i="1"/>
  <c r="AP245" i="1"/>
  <c r="AO245" i="1"/>
  <c r="AN245" i="1"/>
  <c r="AM245" i="1"/>
  <c r="AL245" i="1"/>
  <c r="AK245" i="1"/>
  <c r="AJ245" i="1"/>
  <c r="AI245" i="1"/>
  <c r="AH245" i="1"/>
  <c r="AG245" i="1"/>
  <c r="AF245" i="1"/>
  <c r="AD245" i="1"/>
  <c r="AC245" i="1"/>
  <c r="AB245" i="1"/>
  <c r="AA245" i="1"/>
  <c r="Y245" i="1"/>
  <c r="X245" i="1"/>
  <c r="V245" i="1"/>
  <c r="T245" i="1"/>
  <c r="S245" i="1"/>
  <c r="R245" i="1"/>
  <c r="Q245" i="1"/>
  <c r="P245" i="1"/>
  <c r="O245" i="1"/>
  <c r="N245" i="1"/>
  <c r="M245" i="1"/>
  <c r="L245" i="1"/>
  <c r="K245" i="1"/>
  <c r="I245" i="1"/>
  <c r="H245" i="1"/>
  <c r="G245" i="1"/>
  <c r="F245" i="1"/>
  <c r="E245" i="1"/>
  <c r="D245" i="1"/>
  <c r="C245" i="1"/>
  <c r="B245" i="1"/>
  <c r="AT244" i="1"/>
  <c r="AS244" i="1"/>
  <c r="AR244" i="1"/>
  <c r="AQ244" i="1"/>
  <c r="AP244" i="1"/>
  <c r="AO244" i="1"/>
  <c r="AN244" i="1"/>
  <c r="AM244" i="1"/>
  <c r="AL244" i="1"/>
  <c r="AK244" i="1"/>
  <c r="AJ244" i="1"/>
  <c r="AI244" i="1"/>
  <c r="AH244" i="1"/>
  <c r="AG244" i="1"/>
  <c r="AF244" i="1"/>
  <c r="AD244" i="1"/>
  <c r="AC244" i="1"/>
  <c r="AB244" i="1"/>
  <c r="AA244" i="1"/>
  <c r="Y244" i="1"/>
  <c r="X244" i="1"/>
  <c r="V244" i="1"/>
  <c r="T244" i="1"/>
  <c r="S244" i="1"/>
  <c r="R244" i="1"/>
  <c r="Q244" i="1"/>
  <c r="P244" i="1"/>
  <c r="O244" i="1"/>
  <c r="N244" i="1"/>
  <c r="M244" i="1"/>
  <c r="L244" i="1"/>
  <c r="K244" i="1"/>
  <c r="I244" i="1"/>
  <c r="H244" i="1"/>
  <c r="G244" i="1"/>
  <c r="F244" i="1"/>
  <c r="E244" i="1"/>
  <c r="D244" i="1"/>
  <c r="C244" i="1"/>
  <c r="B244" i="1"/>
  <c r="AT243" i="1"/>
  <c r="AS243" i="1"/>
  <c r="AR243" i="1"/>
  <c r="AQ243" i="1"/>
  <c r="AP243" i="1"/>
  <c r="AO243" i="1"/>
  <c r="AN243" i="1"/>
  <c r="AM243" i="1"/>
  <c r="AL243" i="1"/>
  <c r="AK243" i="1"/>
  <c r="AJ243" i="1"/>
  <c r="AI243" i="1"/>
  <c r="AH243" i="1"/>
  <c r="AG243" i="1"/>
  <c r="AF243" i="1"/>
  <c r="AD243" i="1"/>
  <c r="AC243" i="1"/>
  <c r="AB243" i="1"/>
  <c r="AA243" i="1"/>
  <c r="Y243" i="1"/>
  <c r="X243" i="1"/>
  <c r="V243" i="1"/>
  <c r="T243" i="1"/>
  <c r="S243" i="1"/>
  <c r="R243" i="1"/>
  <c r="Q243" i="1"/>
  <c r="P243" i="1"/>
  <c r="O243" i="1"/>
  <c r="N243" i="1"/>
  <c r="M243" i="1"/>
  <c r="L243" i="1"/>
  <c r="K243" i="1"/>
  <c r="I243" i="1"/>
  <c r="H243" i="1"/>
  <c r="G243" i="1"/>
  <c r="F243" i="1"/>
  <c r="E243" i="1"/>
  <c r="D243" i="1"/>
  <c r="C243" i="1"/>
  <c r="B243" i="1"/>
  <c r="AT242" i="1"/>
  <c r="AS242" i="1"/>
  <c r="AR242" i="1"/>
  <c r="AQ242" i="1"/>
  <c r="AP242" i="1"/>
  <c r="AO242" i="1"/>
  <c r="AN242" i="1"/>
  <c r="AM242" i="1"/>
  <c r="AL242" i="1"/>
  <c r="AK242" i="1"/>
  <c r="AJ242" i="1"/>
  <c r="AI242" i="1"/>
  <c r="AH242" i="1"/>
  <c r="AG242" i="1"/>
  <c r="AF242" i="1"/>
  <c r="AD242" i="1"/>
  <c r="AC242" i="1"/>
  <c r="AB242" i="1"/>
  <c r="AA242" i="1"/>
  <c r="Y242" i="1"/>
  <c r="X242" i="1"/>
  <c r="V242" i="1"/>
  <c r="T242" i="1"/>
  <c r="S242" i="1"/>
  <c r="R242" i="1"/>
  <c r="Q242" i="1"/>
  <c r="P242" i="1"/>
  <c r="O242" i="1"/>
  <c r="N242" i="1"/>
  <c r="M242" i="1"/>
  <c r="L242" i="1"/>
  <c r="K242" i="1"/>
  <c r="I242" i="1"/>
  <c r="H242" i="1"/>
  <c r="G242" i="1"/>
  <c r="F242" i="1"/>
  <c r="E242" i="1"/>
  <c r="D242" i="1"/>
  <c r="C242" i="1"/>
  <c r="B242" i="1"/>
  <c r="AT241" i="1"/>
  <c r="AS241" i="1"/>
  <c r="AR241" i="1"/>
  <c r="AQ241" i="1"/>
  <c r="AP241" i="1"/>
  <c r="AO241" i="1"/>
  <c r="AN241" i="1"/>
  <c r="AM241" i="1"/>
  <c r="AL241" i="1"/>
  <c r="AK241" i="1"/>
  <c r="AJ241" i="1"/>
  <c r="AI241" i="1"/>
  <c r="AH241" i="1"/>
  <c r="AG241" i="1"/>
  <c r="AF241" i="1"/>
  <c r="AD241" i="1"/>
  <c r="AC241" i="1"/>
  <c r="AB241" i="1"/>
  <c r="AA241" i="1"/>
  <c r="Y241" i="1"/>
  <c r="X241" i="1"/>
  <c r="V241" i="1"/>
  <c r="T241" i="1"/>
  <c r="S241" i="1"/>
  <c r="R241" i="1"/>
  <c r="Q241" i="1"/>
  <c r="P241" i="1"/>
  <c r="O241" i="1"/>
  <c r="N241" i="1"/>
  <c r="M241" i="1"/>
  <c r="L241" i="1"/>
  <c r="K241" i="1"/>
  <c r="I241" i="1"/>
  <c r="H241" i="1"/>
  <c r="G241" i="1"/>
  <c r="F241" i="1"/>
  <c r="E241" i="1"/>
  <c r="D241" i="1"/>
  <c r="C241" i="1"/>
  <c r="B241" i="1"/>
  <c r="AT240" i="1"/>
  <c r="AS240" i="1"/>
  <c r="AR240" i="1"/>
  <c r="AQ240" i="1"/>
  <c r="AP240" i="1"/>
  <c r="AO240" i="1"/>
  <c r="AN240" i="1"/>
  <c r="AM240" i="1"/>
  <c r="AL240" i="1"/>
  <c r="AK240" i="1"/>
  <c r="AJ240" i="1"/>
  <c r="AI240" i="1"/>
  <c r="AH240" i="1"/>
  <c r="AG240" i="1"/>
  <c r="AF240" i="1"/>
  <c r="AD240" i="1"/>
  <c r="AC240" i="1"/>
  <c r="AB240" i="1"/>
  <c r="AA240" i="1"/>
  <c r="Y240" i="1"/>
  <c r="X240" i="1"/>
  <c r="V240" i="1"/>
  <c r="T240" i="1"/>
  <c r="S240" i="1"/>
  <c r="R240" i="1"/>
  <c r="Q240" i="1"/>
  <c r="P240" i="1"/>
  <c r="O240" i="1"/>
  <c r="N240" i="1"/>
  <c r="M240" i="1"/>
  <c r="L240" i="1"/>
  <c r="K240" i="1"/>
  <c r="I240" i="1"/>
  <c r="H240" i="1"/>
  <c r="G240" i="1"/>
  <c r="F240" i="1"/>
  <c r="E240" i="1"/>
  <c r="D240" i="1"/>
  <c r="C240" i="1"/>
  <c r="B240" i="1"/>
  <c r="AT239" i="1"/>
  <c r="AS239" i="1"/>
  <c r="AR239" i="1"/>
  <c r="AQ239" i="1"/>
  <c r="AP239" i="1"/>
  <c r="AO239" i="1"/>
  <c r="AN239" i="1"/>
  <c r="AM239" i="1"/>
  <c r="AL239" i="1"/>
  <c r="AK239" i="1"/>
  <c r="AJ239" i="1"/>
  <c r="AI239" i="1"/>
  <c r="AH239" i="1"/>
  <c r="AG239" i="1"/>
  <c r="AF239" i="1"/>
  <c r="AD239" i="1"/>
  <c r="AC239" i="1"/>
  <c r="AB239" i="1"/>
  <c r="AA239" i="1"/>
  <c r="Y239" i="1"/>
  <c r="X239" i="1"/>
  <c r="V239" i="1"/>
  <c r="T239" i="1"/>
  <c r="S239" i="1"/>
  <c r="R239" i="1"/>
  <c r="Q239" i="1"/>
  <c r="P239" i="1"/>
  <c r="O239" i="1"/>
  <c r="N239" i="1"/>
  <c r="M239" i="1"/>
  <c r="L239" i="1"/>
  <c r="K239" i="1"/>
  <c r="I239" i="1"/>
  <c r="H239" i="1"/>
  <c r="G239" i="1"/>
  <c r="F239" i="1"/>
  <c r="E239" i="1"/>
  <c r="D239" i="1"/>
  <c r="C239" i="1"/>
  <c r="B239" i="1"/>
  <c r="AT238" i="1"/>
  <c r="AS238" i="1"/>
  <c r="AR238" i="1"/>
  <c r="AQ238" i="1"/>
  <c r="AP238" i="1"/>
  <c r="AO238" i="1"/>
  <c r="AN238" i="1"/>
  <c r="AM238" i="1"/>
  <c r="AL238" i="1"/>
  <c r="AK238" i="1"/>
  <c r="AJ238" i="1"/>
  <c r="AI238" i="1"/>
  <c r="AH238" i="1"/>
  <c r="AG238" i="1"/>
  <c r="AF238" i="1"/>
  <c r="AD238" i="1"/>
  <c r="AC238" i="1"/>
  <c r="AB238" i="1"/>
  <c r="AA238" i="1"/>
  <c r="Y238" i="1"/>
  <c r="X238" i="1"/>
  <c r="V238" i="1"/>
  <c r="T238" i="1"/>
  <c r="S238" i="1"/>
  <c r="R238" i="1"/>
  <c r="Q238" i="1"/>
  <c r="P238" i="1"/>
  <c r="O238" i="1"/>
  <c r="N238" i="1"/>
  <c r="M238" i="1"/>
  <c r="L238" i="1"/>
  <c r="K238" i="1"/>
  <c r="I238" i="1"/>
  <c r="H238" i="1"/>
  <c r="G238" i="1"/>
  <c r="F238" i="1"/>
  <c r="E238" i="1"/>
  <c r="D238" i="1"/>
  <c r="C238" i="1"/>
  <c r="B238" i="1"/>
  <c r="AT237" i="1"/>
  <c r="AS237" i="1"/>
  <c r="AR237" i="1"/>
  <c r="AQ237" i="1"/>
  <c r="AP237" i="1"/>
  <c r="AO237" i="1"/>
  <c r="AN237" i="1"/>
  <c r="AM237" i="1"/>
  <c r="AL237" i="1"/>
  <c r="AK237" i="1"/>
  <c r="AJ237" i="1"/>
  <c r="AI237" i="1"/>
  <c r="AH237" i="1"/>
  <c r="AG237" i="1"/>
  <c r="AF237" i="1"/>
  <c r="AD237" i="1"/>
  <c r="AC237" i="1"/>
  <c r="AB237" i="1"/>
  <c r="AA237" i="1"/>
  <c r="Y237" i="1"/>
  <c r="X237" i="1"/>
  <c r="V237" i="1"/>
  <c r="T237" i="1"/>
  <c r="S237" i="1"/>
  <c r="R237" i="1"/>
  <c r="Q237" i="1"/>
  <c r="P237" i="1"/>
  <c r="O237" i="1"/>
  <c r="N237" i="1"/>
  <c r="M237" i="1"/>
  <c r="L237" i="1"/>
  <c r="K237" i="1"/>
  <c r="I237" i="1"/>
  <c r="H237" i="1"/>
  <c r="G237" i="1"/>
  <c r="F237" i="1"/>
  <c r="E237" i="1"/>
  <c r="D237" i="1"/>
  <c r="C237" i="1"/>
  <c r="B237" i="1"/>
  <c r="AT236" i="1"/>
  <c r="AS236" i="1"/>
  <c r="AR236" i="1"/>
  <c r="AQ236" i="1"/>
  <c r="AP236" i="1"/>
  <c r="AO236" i="1"/>
  <c r="AN236" i="1"/>
  <c r="AM236" i="1"/>
  <c r="AL236" i="1"/>
  <c r="AK236" i="1"/>
  <c r="AJ236" i="1"/>
  <c r="AI236" i="1"/>
  <c r="AH236" i="1"/>
  <c r="AG236" i="1"/>
  <c r="AF236" i="1"/>
  <c r="AD236" i="1"/>
  <c r="AC236" i="1"/>
  <c r="AB236" i="1"/>
  <c r="AA236" i="1"/>
  <c r="Y236" i="1"/>
  <c r="X236" i="1"/>
  <c r="V236" i="1"/>
  <c r="T236" i="1"/>
  <c r="S236" i="1"/>
  <c r="R236" i="1"/>
  <c r="Q236" i="1"/>
  <c r="P236" i="1"/>
  <c r="O236" i="1"/>
  <c r="N236" i="1"/>
  <c r="M236" i="1"/>
  <c r="L236" i="1"/>
  <c r="K236" i="1"/>
  <c r="I236" i="1"/>
  <c r="H236" i="1"/>
  <c r="G236" i="1"/>
  <c r="F236" i="1"/>
  <c r="E236" i="1"/>
  <c r="D236" i="1"/>
  <c r="C236" i="1"/>
  <c r="B236" i="1"/>
  <c r="AT235" i="1"/>
  <c r="AS235" i="1"/>
  <c r="AR235" i="1"/>
  <c r="AQ235" i="1"/>
  <c r="AP235" i="1"/>
  <c r="AO235" i="1"/>
  <c r="AN235" i="1"/>
  <c r="AM235" i="1"/>
  <c r="AL235" i="1"/>
  <c r="AK235" i="1"/>
  <c r="AJ235" i="1"/>
  <c r="AI235" i="1"/>
  <c r="AH235" i="1"/>
  <c r="AG235" i="1"/>
  <c r="AF235" i="1"/>
  <c r="AD235" i="1"/>
  <c r="AC235" i="1"/>
  <c r="AB235" i="1"/>
  <c r="AA235" i="1"/>
  <c r="Y235" i="1"/>
  <c r="X235" i="1"/>
  <c r="V235" i="1"/>
  <c r="T235" i="1"/>
  <c r="S235" i="1"/>
  <c r="R235" i="1"/>
  <c r="Q235" i="1"/>
  <c r="P235" i="1"/>
  <c r="O235" i="1"/>
  <c r="N235" i="1"/>
  <c r="M235" i="1"/>
  <c r="L235" i="1"/>
  <c r="K235" i="1"/>
  <c r="I235" i="1"/>
  <c r="H235" i="1"/>
  <c r="G235" i="1"/>
  <c r="F235" i="1"/>
  <c r="E235" i="1"/>
  <c r="D235" i="1"/>
  <c r="C235" i="1"/>
  <c r="B235" i="1"/>
  <c r="AT234" i="1"/>
  <c r="AS234" i="1"/>
  <c r="AR234" i="1"/>
  <c r="AQ234" i="1"/>
  <c r="AP234" i="1"/>
  <c r="AO234" i="1"/>
  <c r="AN234" i="1"/>
  <c r="AM234" i="1"/>
  <c r="AL234" i="1"/>
  <c r="AK234" i="1"/>
  <c r="AJ234" i="1"/>
  <c r="AI234" i="1"/>
  <c r="AH234" i="1"/>
  <c r="AG234" i="1"/>
  <c r="AF234" i="1"/>
  <c r="AD234" i="1"/>
  <c r="AC234" i="1"/>
  <c r="AB234" i="1"/>
  <c r="AA234" i="1"/>
  <c r="Y234" i="1"/>
  <c r="X234" i="1"/>
  <c r="V234" i="1"/>
  <c r="T234" i="1"/>
  <c r="S234" i="1"/>
  <c r="R234" i="1"/>
  <c r="Q234" i="1"/>
  <c r="P234" i="1"/>
  <c r="O234" i="1"/>
  <c r="N234" i="1"/>
  <c r="M234" i="1"/>
  <c r="L234" i="1"/>
  <c r="K234" i="1"/>
  <c r="I234" i="1"/>
  <c r="H234" i="1"/>
  <c r="G234" i="1"/>
  <c r="F234" i="1"/>
  <c r="E234" i="1"/>
  <c r="D234" i="1"/>
  <c r="C234" i="1"/>
  <c r="B234" i="1"/>
  <c r="AT233" i="1"/>
  <c r="AS233" i="1"/>
  <c r="AR233" i="1"/>
  <c r="AQ233" i="1"/>
  <c r="AP233" i="1"/>
  <c r="AO233" i="1"/>
  <c r="AN233" i="1"/>
  <c r="AM233" i="1"/>
  <c r="AL233" i="1"/>
  <c r="AK233" i="1"/>
  <c r="AJ233" i="1"/>
  <c r="AI233" i="1"/>
  <c r="AH233" i="1"/>
  <c r="AG233" i="1"/>
  <c r="AF233" i="1"/>
  <c r="AD233" i="1"/>
  <c r="AC233" i="1"/>
  <c r="AB233" i="1"/>
  <c r="AA233" i="1"/>
  <c r="Y233" i="1"/>
  <c r="X233" i="1"/>
  <c r="V233" i="1"/>
  <c r="T233" i="1"/>
  <c r="S233" i="1"/>
  <c r="R233" i="1"/>
  <c r="Q233" i="1"/>
  <c r="P233" i="1"/>
  <c r="O233" i="1"/>
  <c r="N233" i="1"/>
  <c r="M233" i="1"/>
  <c r="L233" i="1"/>
  <c r="K233" i="1"/>
  <c r="I233" i="1"/>
  <c r="H233" i="1"/>
  <c r="G233" i="1"/>
  <c r="F233" i="1"/>
  <c r="E233" i="1"/>
  <c r="D233" i="1"/>
  <c r="C233" i="1"/>
  <c r="B233" i="1"/>
  <c r="AT232" i="1"/>
  <c r="AS232" i="1"/>
  <c r="AR232" i="1"/>
  <c r="AQ232" i="1"/>
  <c r="AP232" i="1"/>
  <c r="AO232" i="1"/>
  <c r="AN232" i="1"/>
  <c r="AM232" i="1"/>
  <c r="AL232" i="1"/>
  <c r="AK232" i="1"/>
  <c r="AJ232" i="1"/>
  <c r="AI232" i="1"/>
  <c r="AH232" i="1"/>
  <c r="AG232" i="1"/>
  <c r="AF232" i="1"/>
  <c r="AD232" i="1"/>
  <c r="AC232" i="1"/>
  <c r="AB232" i="1"/>
  <c r="AA232" i="1"/>
  <c r="Y232" i="1"/>
  <c r="X232" i="1"/>
  <c r="V232" i="1"/>
  <c r="T232" i="1"/>
  <c r="S232" i="1"/>
  <c r="R232" i="1"/>
  <c r="Q232" i="1"/>
  <c r="P232" i="1"/>
  <c r="O232" i="1"/>
  <c r="N232" i="1"/>
  <c r="M232" i="1"/>
  <c r="L232" i="1"/>
  <c r="K232" i="1"/>
  <c r="I232" i="1"/>
  <c r="H232" i="1"/>
  <c r="G232" i="1"/>
  <c r="F232" i="1"/>
  <c r="E232" i="1"/>
  <c r="D232" i="1"/>
  <c r="C232" i="1"/>
  <c r="B232" i="1"/>
  <c r="AT231" i="1"/>
  <c r="AS231" i="1"/>
  <c r="AR231" i="1"/>
  <c r="AQ231" i="1"/>
  <c r="AP231" i="1"/>
  <c r="AO231" i="1"/>
  <c r="AN231" i="1"/>
  <c r="AM231" i="1"/>
  <c r="AL231" i="1"/>
  <c r="AK231" i="1"/>
  <c r="AJ231" i="1"/>
  <c r="AI231" i="1"/>
  <c r="AH231" i="1"/>
  <c r="AG231" i="1"/>
  <c r="AF231" i="1"/>
  <c r="AD231" i="1"/>
  <c r="AC231" i="1"/>
  <c r="AB231" i="1"/>
  <c r="AA231" i="1"/>
  <c r="Y231" i="1"/>
  <c r="X231" i="1"/>
  <c r="V231" i="1"/>
  <c r="T231" i="1"/>
  <c r="S231" i="1"/>
  <c r="R231" i="1"/>
  <c r="Q231" i="1"/>
  <c r="P231" i="1"/>
  <c r="O231" i="1"/>
  <c r="N231" i="1"/>
  <c r="M231" i="1"/>
  <c r="L231" i="1"/>
  <c r="K231" i="1"/>
  <c r="I231" i="1"/>
  <c r="H231" i="1"/>
  <c r="G231" i="1"/>
  <c r="F231" i="1"/>
  <c r="E231" i="1"/>
  <c r="D231" i="1"/>
  <c r="C231" i="1"/>
  <c r="B231" i="1"/>
  <c r="AT230" i="1"/>
  <c r="AS230" i="1"/>
  <c r="AR230" i="1"/>
  <c r="AQ230" i="1"/>
  <c r="AP230" i="1"/>
  <c r="AO230" i="1"/>
  <c r="AN230" i="1"/>
  <c r="AM230" i="1"/>
  <c r="AL230" i="1"/>
  <c r="AK230" i="1"/>
  <c r="AJ230" i="1"/>
  <c r="AI230" i="1"/>
  <c r="AH230" i="1"/>
  <c r="AG230" i="1"/>
  <c r="AF230" i="1"/>
  <c r="AD230" i="1"/>
  <c r="AC230" i="1"/>
  <c r="AB230" i="1"/>
  <c r="AA230" i="1"/>
  <c r="Y230" i="1"/>
  <c r="X230" i="1"/>
  <c r="V230" i="1"/>
  <c r="T230" i="1"/>
  <c r="S230" i="1"/>
  <c r="R230" i="1"/>
  <c r="Q230" i="1"/>
  <c r="P230" i="1"/>
  <c r="O230" i="1"/>
  <c r="N230" i="1"/>
  <c r="M230" i="1"/>
  <c r="L230" i="1"/>
  <c r="K230" i="1"/>
  <c r="I230" i="1"/>
  <c r="H230" i="1"/>
  <c r="G230" i="1"/>
  <c r="F230" i="1"/>
  <c r="E230" i="1"/>
  <c r="D230" i="1"/>
  <c r="C230" i="1"/>
  <c r="B230" i="1"/>
  <c r="AT229" i="1"/>
  <c r="AS229" i="1"/>
  <c r="AR229" i="1"/>
  <c r="AQ229" i="1"/>
  <c r="AP229" i="1"/>
  <c r="AO229" i="1"/>
  <c r="AN229" i="1"/>
  <c r="AM229" i="1"/>
  <c r="AL229" i="1"/>
  <c r="AK229" i="1"/>
  <c r="AJ229" i="1"/>
  <c r="AI229" i="1"/>
  <c r="AH229" i="1"/>
  <c r="AG229" i="1"/>
  <c r="AF229" i="1"/>
  <c r="AD229" i="1"/>
  <c r="AC229" i="1"/>
  <c r="AB229" i="1"/>
  <c r="AA229" i="1"/>
  <c r="Y229" i="1"/>
  <c r="X229" i="1"/>
  <c r="V229" i="1"/>
  <c r="T229" i="1"/>
  <c r="S229" i="1"/>
  <c r="R229" i="1"/>
  <c r="Q229" i="1"/>
  <c r="P229" i="1"/>
  <c r="O229" i="1"/>
  <c r="N229" i="1"/>
  <c r="M229" i="1"/>
  <c r="L229" i="1"/>
  <c r="K229" i="1"/>
  <c r="I229" i="1"/>
  <c r="H229" i="1"/>
  <c r="G229" i="1"/>
  <c r="F229" i="1"/>
  <c r="E229" i="1"/>
  <c r="D229" i="1"/>
  <c r="C229" i="1"/>
  <c r="B229" i="1"/>
  <c r="AT228" i="1"/>
  <c r="AS228" i="1"/>
  <c r="AR228" i="1"/>
  <c r="AQ228" i="1"/>
  <c r="AP228" i="1"/>
  <c r="AO228" i="1"/>
  <c r="AN228" i="1"/>
  <c r="AM228" i="1"/>
  <c r="AL228" i="1"/>
  <c r="AK228" i="1"/>
  <c r="AJ228" i="1"/>
  <c r="AI228" i="1"/>
  <c r="AH228" i="1"/>
  <c r="AG228" i="1"/>
  <c r="AF228" i="1"/>
  <c r="AD228" i="1"/>
  <c r="AC228" i="1"/>
  <c r="AB228" i="1"/>
  <c r="AA228" i="1"/>
  <c r="Y228" i="1"/>
  <c r="X228" i="1"/>
  <c r="V228" i="1"/>
  <c r="T228" i="1"/>
  <c r="S228" i="1"/>
  <c r="R228" i="1"/>
  <c r="Q228" i="1"/>
  <c r="P228" i="1"/>
  <c r="O228" i="1"/>
  <c r="N228" i="1"/>
  <c r="M228" i="1"/>
  <c r="L228" i="1"/>
  <c r="K228" i="1"/>
  <c r="I228" i="1"/>
  <c r="H228" i="1"/>
  <c r="G228" i="1"/>
  <c r="F228" i="1"/>
  <c r="E228" i="1"/>
  <c r="D228" i="1"/>
  <c r="C228" i="1"/>
  <c r="B228" i="1"/>
  <c r="AT227" i="1"/>
  <c r="AS227" i="1"/>
  <c r="AR227" i="1"/>
  <c r="AQ227" i="1"/>
  <c r="AP227" i="1"/>
  <c r="AO227" i="1"/>
  <c r="AN227" i="1"/>
  <c r="AM227" i="1"/>
  <c r="AL227" i="1"/>
  <c r="AK227" i="1"/>
  <c r="AJ227" i="1"/>
  <c r="AI227" i="1"/>
  <c r="AH227" i="1"/>
  <c r="AG227" i="1"/>
  <c r="AF227" i="1"/>
  <c r="AD227" i="1"/>
  <c r="AC227" i="1"/>
  <c r="AB227" i="1"/>
  <c r="AA227" i="1"/>
  <c r="Y227" i="1"/>
  <c r="X227" i="1"/>
  <c r="V227" i="1"/>
  <c r="T227" i="1"/>
  <c r="S227" i="1"/>
  <c r="R227" i="1"/>
  <c r="Q227" i="1"/>
  <c r="P227" i="1"/>
  <c r="O227" i="1"/>
  <c r="N227" i="1"/>
  <c r="M227" i="1"/>
  <c r="L227" i="1"/>
  <c r="K227" i="1"/>
  <c r="I227" i="1"/>
  <c r="H227" i="1"/>
  <c r="G227" i="1"/>
  <c r="F227" i="1"/>
  <c r="E227" i="1"/>
  <c r="D227" i="1"/>
  <c r="C227" i="1"/>
  <c r="B227" i="1"/>
  <c r="AT226" i="1"/>
  <c r="AS226" i="1"/>
  <c r="AR226" i="1"/>
  <c r="AQ226" i="1"/>
  <c r="AP226" i="1"/>
  <c r="AO226" i="1"/>
  <c r="AN226" i="1"/>
  <c r="AM226" i="1"/>
  <c r="AL226" i="1"/>
  <c r="AK226" i="1"/>
  <c r="AJ226" i="1"/>
  <c r="AI226" i="1"/>
  <c r="AH226" i="1"/>
  <c r="AG226" i="1"/>
  <c r="AF226" i="1"/>
  <c r="AD226" i="1"/>
  <c r="AC226" i="1"/>
  <c r="AB226" i="1"/>
  <c r="AA226" i="1"/>
  <c r="Y226" i="1"/>
  <c r="X226" i="1"/>
  <c r="V226" i="1"/>
  <c r="T226" i="1"/>
  <c r="S226" i="1"/>
  <c r="R226" i="1"/>
  <c r="Q226" i="1"/>
  <c r="P226" i="1"/>
  <c r="O226" i="1"/>
  <c r="N226" i="1"/>
  <c r="M226" i="1"/>
  <c r="L226" i="1"/>
  <c r="K226" i="1"/>
  <c r="I226" i="1"/>
  <c r="H226" i="1"/>
  <c r="G226" i="1"/>
  <c r="F226" i="1"/>
  <c r="E226" i="1"/>
  <c r="D226" i="1"/>
  <c r="C226" i="1"/>
  <c r="B226" i="1"/>
  <c r="AT225" i="1"/>
  <c r="AS225" i="1"/>
  <c r="AR225" i="1"/>
  <c r="AQ225" i="1"/>
  <c r="AP225" i="1"/>
  <c r="AO225" i="1"/>
  <c r="AN225" i="1"/>
  <c r="AM225" i="1"/>
  <c r="AL225" i="1"/>
  <c r="AK225" i="1"/>
  <c r="AJ225" i="1"/>
  <c r="AI225" i="1"/>
  <c r="AH225" i="1"/>
  <c r="AG225" i="1"/>
  <c r="AF225" i="1"/>
  <c r="AD225" i="1"/>
  <c r="AC225" i="1"/>
  <c r="AB225" i="1"/>
  <c r="AA225" i="1"/>
  <c r="Y225" i="1"/>
  <c r="X225" i="1"/>
  <c r="V225" i="1"/>
  <c r="T225" i="1"/>
  <c r="S225" i="1"/>
  <c r="R225" i="1"/>
  <c r="Q225" i="1"/>
  <c r="P225" i="1"/>
  <c r="O225" i="1"/>
  <c r="N225" i="1"/>
  <c r="M225" i="1"/>
  <c r="L225" i="1"/>
  <c r="K225" i="1"/>
  <c r="I225" i="1"/>
  <c r="H225" i="1"/>
  <c r="G225" i="1"/>
  <c r="F225" i="1"/>
  <c r="E225" i="1"/>
  <c r="D225" i="1"/>
  <c r="C225" i="1"/>
  <c r="B225" i="1"/>
  <c r="AT224" i="1"/>
  <c r="AS224" i="1"/>
  <c r="AR224" i="1"/>
  <c r="AQ224" i="1"/>
  <c r="AP224" i="1"/>
  <c r="AO224" i="1"/>
  <c r="AN224" i="1"/>
  <c r="AM224" i="1"/>
  <c r="AL224" i="1"/>
  <c r="AK224" i="1"/>
  <c r="AJ224" i="1"/>
  <c r="AI224" i="1"/>
  <c r="AH224" i="1"/>
  <c r="AG224" i="1"/>
  <c r="AF224" i="1"/>
  <c r="AD224" i="1"/>
  <c r="AC224" i="1"/>
  <c r="AB224" i="1"/>
  <c r="AA224" i="1"/>
  <c r="Y224" i="1"/>
  <c r="X224" i="1"/>
  <c r="V224" i="1"/>
  <c r="T224" i="1"/>
  <c r="S224" i="1"/>
  <c r="R224" i="1"/>
  <c r="Q224" i="1"/>
  <c r="P224" i="1"/>
  <c r="O224" i="1"/>
  <c r="N224" i="1"/>
  <c r="M224" i="1"/>
  <c r="L224" i="1"/>
  <c r="K224" i="1"/>
  <c r="I224" i="1"/>
  <c r="H224" i="1"/>
  <c r="G224" i="1"/>
  <c r="F224" i="1"/>
  <c r="E224" i="1"/>
  <c r="D224" i="1"/>
  <c r="C224" i="1"/>
  <c r="B224" i="1"/>
  <c r="AT223" i="1"/>
  <c r="AS223" i="1"/>
  <c r="AR223" i="1"/>
  <c r="AQ223" i="1"/>
  <c r="AP223" i="1"/>
  <c r="AO223" i="1"/>
  <c r="AN223" i="1"/>
  <c r="AM223" i="1"/>
  <c r="AL223" i="1"/>
  <c r="AK223" i="1"/>
  <c r="AJ223" i="1"/>
  <c r="AI223" i="1"/>
  <c r="AH223" i="1"/>
  <c r="AG223" i="1"/>
  <c r="AF223" i="1"/>
  <c r="AD223" i="1"/>
  <c r="AC223" i="1"/>
  <c r="AB223" i="1"/>
  <c r="AA223" i="1"/>
  <c r="Y223" i="1"/>
  <c r="X223" i="1"/>
  <c r="V223" i="1"/>
  <c r="T223" i="1"/>
  <c r="S223" i="1"/>
  <c r="R223" i="1"/>
  <c r="Q223" i="1"/>
  <c r="P223" i="1"/>
  <c r="O223" i="1"/>
  <c r="N223" i="1"/>
  <c r="M223" i="1"/>
  <c r="L223" i="1"/>
  <c r="K223" i="1"/>
  <c r="I223" i="1"/>
  <c r="H223" i="1"/>
  <c r="G223" i="1"/>
  <c r="F223" i="1"/>
  <c r="E223" i="1"/>
  <c r="D223" i="1"/>
  <c r="C223" i="1"/>
  <c r="B223" i="1"/>
  <c r="AT222" i="1"/>
  <c r="AS222" i="1"/>
  <c r="AR222" i="1"/>
  <c r="AQ222" i="1"/>
  <c r="AP222" i="1"/>
  <c r="AO222" i="1"/>
  <c r="AN222" i="1"/>
  <c r="AM222" i="1"/>
  <c r="AL222" i="1"/>
  <c r="AK222" i="1"/>
  <c r="AJ222" i="1"/>
  <c r="AI222" i="1"/>
  <c r="AH222" i="1"/>
  <c r="AG222" i="1"/>
  <c r="AF222" i="1"/>
  <c r="AD222" i="1"/>
  <c r="AC222" i="1"/>
  <c r="AB222" i="1"/>
  <c r="AA222" i="1"/>
  <c r="Y222" i="1"/>
  <c r="X222" i="1"/>
  <c r="V222" i="1"/>
  <c r="T222" i="1"/>
  <c r="S222" i="1"/>
  <c r="R222" i="1"/>
  <c r="Q222" i="1"/>
  <c r="P222" i="1"/>
  <c r="O222" i="1"/>
  <c r="N222" i="1"/>
  <c r="M222" i="1"/>
  <c r="L222" i="1"/>
  <c r="K222" i="1"/>
  <c r="I222" i="1"/>
  <c r="H222" i="1"/>
  <c r="G222" i="1"/>
  <c r="F222" i="1"/>
  <c r="E222" i="1"/>
  <c r="D222" i="1"/>
  <c r="C222" i="1"/>
  <c r="B222" i="1"/>
  <c r="AT221" i="1"/>
  <c r="AS221" i="1"/>
  <c r="AR221" i="1"/>
  <c r="AQ221" i="1"/>
  <c r="AP221" i="1"/>
  <c r="AO221" i="1"/>
  <c r="AN221" i="1"/>
  <c r="AM221" i="1"/>
  <c r="AL221" i="1"/>
  <c r="AK221" i="1"/>
  <c r="AJ221" i="1"/>
  <c r="AI221" i="1"/>
  <c r="AH221" i="1"/>
  <c r="AG221" i="1"/>
  <c r="AF221" i="1"/>
  <c r="AD221" i="1"/>
  <c r="AC221" i="1"/>
  <c r="AB221" i="1"/>
  <c r="AA221" i="1"/>
  <c r="Y221" i="1"/>
  <c r="X221" i="1"/>
  <c r="V221" i="1"/>
  <c r="T221" i="1"/>
  <c r="S221" i="1"/>
  <c r="R221" i="1"/>
  <c r="Q221" i="1"/>
  <c r="P221" i="1"/>
  <c r="O221" i="1"/>
  <c r="N221" i="1"/>
  <c r="M221" i="1"/>
  <c r="L221" i="1"/>
  <c r="K221" i="1"/>
  <c r="I221" i="1"/>
  <c r="H221" i="1"/>
  <c r="G221" i="1"/>
  <c r="F221" i="1"/>
  <c r="E221" i="1"/>
  <c r="D221" i="1"/>
  <c r="C221" i="1"/>
  <c r="B221" i="1"/>
  <c r="AT220" i="1"/>
  <c r="AS220" i="1"/>
  <c r="AR220" i="1"/>
  <c r="AQ220" i="1"/>
  <c r="AP220" i="1"/>
  <c r="AO220" i="1"/>
  <c r="AN220" i="1"/>
  <c r="AM220" i="1"/>
  <c r="AL220" i="1"/>
  <c r="AK220" i="1"/>
  <c r="AJ220" i="1"/>
  <c r="AI220" i="1"/>
  <c r="AH220" i="1"/>
  <c r="AG220" i="1"/>
  <c r="AF220" i="1"/>
  <c r="AD220" i="1"/>
  <c r="AC220" i="1"/>
  <c r="AB220" i="1"/>
  <c r="AA220" i="1"/>
  <c r="Y220" i="1"/>
  <c r="X220" i="1"/>
  <c r="V220" i="1"/>
  <c r="T220" i="1"/>
  <c r="S220" i="1"/>
  <c r="R220" i="1"/>
  <c r="Q220" i="1"/>
  <c r="P220" i="1"/>
  <c r="O220" i="1"/>
  <c r="N220" i="1"/>
  <c r="M220" i="1"/>
  <c r="L220" i="1"/>
  <c r="K220" i="1"/>
  <c r="I220" i="1"/>
  <c r="H220" i="1"/>
  <c r="G220" i="1"/>
  <c r="F220" i="1"/>
  <c r="E220" i="1"/>
  <c r="D220" i="1"/>
  <c r="C220" i="1"/>
  <c r="B220" i="1"/>
  <c r="AT219" i="1"/>
  <c r="AS219" i="1"/>
  <c r="AR219" i="1"/>
  <c r="AQ219" i="1"/>
  <c r="AP219" i="1"/>
  <c r="AO219" i="1"/>
  <c r="AN219" i="1"/>
  <c r="AM219" i="1"/>
  <c r="AL219" i="1"/>
  <c r="AK219" i="1"/>
  <c r="AJ219" i="1"/>
  <c r="AI219" i="1"/>
  <c r="AH219" i="1"/>
  <c r="AG219" i="1"/>
  <c r="AF219" i="1"/>
  <c r="AD219" i="1"/>
  <c r="AC219" i="1"/>
  <c r="AB219" i="1"/>
  <c r="AA219" i="1"/>
  <c r="Y219" i="1"/>
  <c r="X219" i="1"/>
  <c r="V219" i="1"/>
  <c r="T219" i="1"/>
  <c r="S219" i="1"/>
  <c r="R219" i="1"/>
  <c r="Q219" i="1"/>
  <c r="P219" i="1"/>
  <c r="O219" i="1"/>
  <c r="N219" i="1"/>
  <c r="M219" i="1"/>
  <c r="L219" i="1"/>
  <c r="K219" i="1"/>
  <c r="I219" i="1"/>
  <c r="H219" i="1"/>
  <c r="G219" i="1"/>
  <c r="F219" i="1"/>
  <c r="E219" i="1"/>
  <c r="D219" i="1"/>
  <c r="C219" i="1"/>
  <c r="B219" i="1"/>
  <c r="AT218" i="1"/>
  <c r="AS218" i="1"/>
  <c r="AR218" i="1"/>
  <c r="AQ218" i="1"/>
  <c r="AP218" i="1"/>
  <c r="AO218" i="1"/>
  <c r="AN218" i="1"/>
  <c r="AM218" i="1"/>
  <c r="AL218" i="1"/>
  <c r="AK218" i="1"/>
  <c r="AJ218" i="1"/>
  <c r="AI218" i="1"/>
  <c r="AH218" i="1"/>
  <c r="AG218" i="1"/>
  <c r="AF218" i="1"/>
  <c r="AD218" i="1"/>
  <c r="AC218" i="1"/>
  <c r="AB218" i="1"/>
  <c r="AA218" i="1"/>
  <c r="Y218" i="1"/>
  <c r="X218" i="1"/>
  <c r="V218" i="1"/>
  <c r="T218" i="1"/>
  <c r="S218" i="1"/>
  <c r="R218" i="1"/>
  <c r="Q218" i="1"/>
  <c r="P218" i="1"/>
  <c r="O218" i="1"/>
  <c r="N218" i="1"/>
  <c r="M218" i="1"/>
  <c r="L218" i="1"/>
  <c r="K218" i="1"/>
  <c r="I218" i="1"/>
  <c r="H218" i="1"/>
  <c r="G218" i="1"/>
  <c r="F218" i="1"/>
  <c r="E218" i="1"/>
  <c r="D218" i="1"/>
  <c r="C218" i="1"/>
  <c r="B218" i="1"/>
  <c r="AT217" i="1"/>
  <c r="AS217" i="1"/>
  <c r="AR217" i="1"/>
  <c r="AQ217" i="1"/>
  <c r="AP217" i="1"/>
  <c r="AO217" i="1"/>
  <c r="AN217" i="1"/>
  <c r="AM217" i="1"/>
  <c r="AL217" i="1"/>
  <c r="AK217" i="1"/>
  <c r="AJ217" i="1"/>
  <c r="AI217" i="1"/>
  <c r="AH217" i="1"/>
  <c r="AG217" i="1"/>
  <c r="AF217" i="1"/>
  <c r="AD217" i="1"/>
  <c r="AC217" i="1"/>
  <c r="AB217" i="1"/>
  <c r="AA217" i="1"/>
  <c r="Y217" i="1"/>
  <c r="X217" i="1"/>
  <c r="V217" i="1"/>
  <c r="T217" i="1"/>
  <c r="S217" i="1"/>
  <c r="R217" i="1"/>
  <c r="Q217" i="1"/>
  <c r="P217" i="1"/>
  <c r="O217" i="1"/>
  <c r="N217" i="1"/>
  <c r="M217" i="1"/>
  <c r="L217" i="1"/>
  <c r="K217" i="1"/>
  <c r="I217" i="1"/>
  <c r="H217" i="1"/>
  <c r="G217" i="1"/>
  <c r="F217" i="1"/>
  <c r="E217" i="1"/>
  <c r="D217" i="1"/>
  <c r="C217" i="1"/>
  <c r="B217" i="1"/>
  <c r="AT216" i="1"/>
  <c r="AS216" i="1"/>
  <c r="AR216" i="1"/>
  <c r="AQ216" i="1"/>
  <c r="AP216" i="1"/>
  <c r="AO216" i="1"/>
  <c r="AN216" i="1"/>
  <c r="AM216" i="1"/>
  <c r="AL216" i="1"/>
  <c r="AK216" i="1"/>
  <c r="AJ216" i="1"/>
  <c r="AI216" i="1"/>
  <c r="AH216" i="1"/>
  <c r="AG216" i="1"/>
  <c r="AF216" i="1"/>
  <c r="AD216" i="1"/>
  <c r="AC216" i="1"/>
  <c r="AB216" i="1"/>
  <c r="AA216" i="1"/>
  <c r="Y216" i="1"/>
  <c r="X216" i="1"/>
  <c r="V216" i="1"/>
  <c r="T216" i="1"/>
  <c r="S216" i="1"/>
  <c r="R216" i="1"/>
  <c r="Q216" i="1"/>
  <c r="P216" i="1"/>
  <c r="O216" i="1"/>
  <c r="N216" i="1"/>
  <c r="M216" i="1"/>
  <c r="L216" i="1"/>
  <c r="K216" i="1"/>
  <c r="I216" i="1"/>
  <c r="H216" i="1"/>
  <c r="G216" i="1"/>
  <c r="F216" i="1"/>
  <c r="E216" i="1"/>
  <c r="D216" i="1"/>
  <c r="C216" i="1"/>
  <c r="B216" i="1"/>
  <c r="AT215" i="1"/>
  <c r="AS215" i="1"/>
  <c r="AR215" i="1"/>
  <c r="AQ215" i="1"/>
  <c r="AP215" i="1"/>
  <c r="AO215" i="1"/>
  <c r="AN215" i="1"/>
  <c r="AM215" i="1"/>
  <c r="AL215" i="1"/>
  <c r="AK215" i="1"/>
  <c r="AJ215" i="1"/>
  <c r="AI215" i="1"/>
  <c r="AH215" i="1"/>
  <c r="AG215" i="1"/>
  <c r="AF215" i="1"/>
  <c r="AD215" i="1"/>
  <c r="AC215" i="1"/>
  <c r="AB215" i="1"/>
  <c r="AA215" i="1"/>
  <c r="Y215" i="1"/>
  <c r="X215" i="1"/>
  <c r="V215" i="1"/>
  <c r="T215" i="1"/>
  <c r="S215" i="1"/>
  <c r="R215" i="1"/>
  <c r="Q215" i="1"/>
  <c r="P215" i="1"/>
  <c r="O215" i="1"/>
  <c r="N215" i="1"/>
  <c r="M215" i="1"/>
  <c r="L215" i="1"/>
  <c r="K215" i="1"/>
  <c r="I215" i="1"/>
  <c r="H215" i="1"/>
  <c r="G215" i="1"/>
  <c r="F215" i="1"/>
  <c r="E215" i="1"/>
  <c r="D215" i="1"/>
  <c r="C215" i="1"/>
  <c r="B215" i="1"/>
  <c r="AT214" i="1"/>
  <c r="AS214" i="1"/>
  <c r="AR214" i="1"/>
  <c r="AQ214" i="1"/>
  <c r="AP214" i="1"/>
  <c r="AO214" i="1"/>
  <c r="AN214" i="1"/>
  <c r="AM214" i="1"/>
  <c r="AL214" i="1"/>
  <c r="AK214" i="1"/>
  <c r="AJ214" i="1"/>
  <c r="AI214" i="1"/>
  <c r="AH214" i="1"/>
  <c r="AG214" i="1"/>
  <c r="AF214" i="1"/>
  <c r="AD214" i="1"/>
  <c r="AC214" i="1"/>
  <c r="AB214" i="1"/>
  <c r="AA214" i="1"/>
  <c r="Y214" i="1"/>
  <c r="X214" i="1"/>
  <c r="V214" i="1"/>
  <c r="T214" i="1"/>
  <c r="S214" i="1"/>
  <c r="R214" i="1"/>
  <c r="Q214" i="1"/>
  <c r="P214" i="1"/>
  <c r="O214" i="1"/>
  <c r="N214" i="1"/>
  <c r="M214" i="1"/>
  <c r="L214" i="1"/>
  <c r="K214" i="1"/>
  <c r="I214" i="1"/>
  <c r="H214" i="1"/>
  <c r="G214" i="1"/>
  <c r="F214" i="1"/>
  <c r="E214" i="1"/>
  <c r="D214" i="1"/>
  <c r="C214" i="1"/>
  <c r="B214" i="1"/>
  <c r="AT213" i="1"/>
  <c r="AS213" i="1"/>
  <c r="AR213" i="1"/>
  <c r="AQ213" i="1"/>
  <c r="AP213" i="1"/>
  <c r="AO213" i="1"/>
  <c r="AN213" i="1"/>
  <c r="AM213" i="1"/>
  <c r="AL213" i="1"/>
  <c r="AK213" i="1"/>
  <c r="AJ213" i="1"/>
  <c r="AI213" i="1"/>
  <c r="AH213" i="1"/>
  <c r="AG213" i="1"/>
  <c r="AF213" i="1"/>
  <c r="AD213" i="1"/>
  <c r="AC213" i="1"/>
  <c r="AB213" i="1"/>
  <c r="AA213" i="1"/>
  <c r="Y213" i="1"/>
  <c r="X213" i="1"/>
  <c r="V213" i="1"/>
  <c r="T213" i="1"/>
  <c r="S213" i="1"/>
  <c r="R213" i="1"/>
  <c r="Q213" i="1"/>
  <c r="P213" i="1"/>
  <c r="O213" i="1"/>
  <c r="N213" i="1"/>
  <c r="M213" i="1"/>
  <c r="L213" i="1"/>
  <c r="K213" i="1"/>
  <c r="I213" i="1"/>
  <c r="H213" i="1"/>
  <c r="G213" i="1"/>
  <c r="F213" i="1"/>
  <c r="E213" i="1"/>
  <c r="D213" i="1"/>
  <c r="C213" i="1"/>
  <c r="B213" i="1"/>
  <c r="AT212" i="1"/>
  <c r="AS212" i="1"/>
  <c r="AR212" i="1"/>
  <c r="AQ212" i="1"/>
  <c r="AP212" i="1"/>
  <c r="AO212" i="1"/>
  <c r="AN212" i="1"/>
  <c r="AM212" i="1"/>
  <c r="AL212" i="1"/>
  <c r="AK212" i="1"/>
  <c r="AJ212" i="1"/>
  <c r="AI212" i="1"/>
  <c r="AH212" i="1"/>
  <c r="AG212" i="1"/>
  <c r="AF212" i="1"/>
  <c r="AD212" i="1"/>
  <c r="AC212" i="1"/>
  <c r="AB212" i="1"/>
  <c r="AA212" i="1"/>
  <c r="Y212" i="1"/>
  <c r="X212" i="1"/>
  <c r="V212" i="1"/>
  <c r="T212" i="1"/>
  <c r="S212" i="1"/>
  <c r="R212" i="1"/>
  <c r="Q212" i="1"/>
  <c r="P212" i="1"/>
  <c r="O212" i="1"/>
  <c r="N212" i="1"/>
  <c r="M212" i="1"/>
  <c r="L212" i="1"/>
  <c r="K212" i="1"/>
  <c r="I212" i="1"/>
  <c r="H212" i="1"/>
  <c r="G212" i="1"/>
  <c r="F212" i="1"/>
  <c r="E212" i="1"/>
  <c r="D212" i="1"/>
  <c r="C212" i="1"/>
  <c r="B212" i="1"/>
  <c r="AT211" i="1"/>
  <c r="AS211" i="1"/>
  <c r="AR211" i="1"/>
  <c r="AQ211" i="1"/>
  <c r="AP211" i="1"/>
  <c r="AO211" i="1"/>
  <c r="AN211" i="1"/>
  <c r="AM211" i="1"/>
  <c r="AL211" i="1"/>
  <c r="AK211" i="1"/>
  <c r="AJ211" i="1"/>
  <c r="AI211" i="1"/>
  <c r="AH211" i="1"/>
  <c r="AG211" i="1"/>
  <c r="AF211" i="1"/>
  <c r="AD211" i="1"/>
  <c r="AC211" i="1"/>
  <c r="AB211" i="1"/>
  <c r="AA211" i="1"/>
  <c r="Y211" i="1"/>
  <c r="X211" i="1"/>
  <c r="V211" i="1"/>
  <c r="T211" i="1"/>
  <c r="S211" i="1"/>
  <c r="R211" i="1"/>
  <c r="Q211" i="1"/>
  <c r="P211" i="1"/>
  <c r="O211" i="1"/>
  <c r="N211" i="1"/>
  <c r="M211" i="1"/>
  <c r="L211" i="1"/>
  <c r="K211" i="1"/>
  <c r="I211" i="1"/>
  <c r="H211" i="1"/>
  <c r="G211" i="1"/>
  <c r="F211" i="1"/>
  <c r="E211" i="1"/>
  <c r="D211" i="1"/>
  <c r="C211" i="1"/>
  <c r="B211" i="1"/>
  <c r="AT210" i="1"/>
  <c r="AS210" i="1"/>
  <c r="AR210" i="1"/>
  <c r="AQ210" i="1"/>
  <c r="AP210" i="1"/>
  <c r="AO210" i="1"/>
  <c r="AN210" i="1"/>
  <c r="AM210" i="1"/>
  <c r="AL210" i="1"/>
  <c r="AK210" i="1"/>
  <c r="AJ210" i="1"/>
  <c r="AI210" i="1"/>
  <c r="AH210" i="1"/>
  <c r="AG210" i="1"/>
  <c r="AF210" i="1"/>
  <c r="AD210" i="1"/>
  <c r="AC210" i="1"/>
  <c r="AB210" i="1"/>
  <c r="AA210" i="1"/>
  <c r="Y210" i="1"/>
  <c r="X210" i="1"/>
  <c r="V210" i="1"/>
  <c r="T210" i="1"/>
  <c r="S210" i="1"/>
  <c r="R210" i="1"/>
  <c r="Q210" i="1"/>
  <c r="P210" i="1"/>
  <c r="O210" i="1"/>
  <c r="N210" i="1"/>
  <c r="M210" i="1"/>
  <c r="L210" i="1"/>
  <c r="K210" i="1"/>
  <c r="I210" i="1"/>
  <c r="H210" i="1"/>
  <c r="G210" i="1"/>
  <c r="F210" i="1"/>
  <c r="E210" i="1"/>
  <c r="D210" i="1"/>
  <c r="C210" i="1"/>
  <c r="B210" i="1"/>
  <c r="AT209" i="1"/>
  <c r="AS209" i="1"/>
  <c r="AR209" i="1"/>
  <c r="AQ209" i="1"/>
  <c r="AP209" i="1"/>
  <c r="AO209" i="1"/>
  <c r="AN209" i="1"/>
  <c r="AM209" i="1"/>
  <c r="AL209" i="1"/>
  <c r="AK209" i="1"/>
  <c r="AJ209" i="1"/>
  <c r="AI209" i="1"/>
  <c r="AH209" i="1"/>
  <c r="AG209" i="1"/>
  <c r="AF209" i="1"/>
  <c r="AD209" i="1"/>
  <c r="AC209" i="1"/>
  <c r="AB209" i="1"/>
  <c r="AA209" i="1"/>
  <c r="Y209" i="1"/>
  <c r="X209" i="1"/>
  <c r="V209" i="1"/>
  <c r="T209" i="1"/>
  <c r="S209" i="1"/>
  <c r="R209" i="1"/>
  <c r="Q209" i="1"/>
  <c r="P209" i="1"/>
  <c r="O209" i="1"/>
  <c r="N209" i="1"/>
  <c r="M209" i="1"/>
  <c r="L209" i="1"/>
  <c r="K209" i="1"/>
  <c r="I209" i="1"/>
  <c r="H209" i="1"/>
  <c r="G209" i="1"/>
  <c r="F209" i="1"/>
  <c r="E209" i="1"/>
  <c r="D209" i="1"/>
  <c r="C209" i="1"/>
  <c r="B209" i="1"/>
  <c r="AT208" i="1"/>
  <c r="AS208" i="1"/>
  <c r="AR208" i="1"/>
  <c r="AQ208" i="1"/>
  <c r="AP208" i="1"/>
  <c r="AO208" i="1"/>
  <c r="AN208" i="1"/>
  <c r="AM208" i="1"/>
  <c r="AL208" i="1"/>
  <c r="AK208" i="1"/>
  <c r="AJ208" i="1"/>
  <c r="AI208" i="1"/>
  <c r="AH208" i="1"/>
  <c r="AG208" i="1"/>
  <c r="AF208" i="1"/>
  <c r="AD208" i="1"/>
  <c r="AC208" i="1"/>
  <c r="AB208" i="1"/>
  <c r="AA208" i="1"/>
  <c r="Y208" i="1"/>
  <c r="X208" i="1"/>
  <c r="V208" i="1"/>
  <c r="T208" i="1"/>
  <c r="S208" i="1"/>
  <c r="R208" i="1"/>
  <c r="Q208" i="1"/>
  <c r="P208" i="1"/>
  <c r="O208" i="1"/>
  <c r="N208" i="1"/>
  <c r="M208" i="1"/>
  <c r="L208" i="1"/>
  <c r="K208" i="1"/>
  <c r="I208" i="1"/>
  <c r="H208" i="1"/>
  <c r="G208" i="1"/>
  <c r="F208" i="1"/>
  <c r="E208" i="1"/>
  <c r="D208" i="1"/>
  <c r="C208" i="1"/>
  <c r="B208" i="1"/>
  <c r="AT207" i="1"/>
  <c r="AS207" i="1"/>
  <c r="AR207" i="1"/>
  <c r="AQ207" i="1"/>
  <c r="AP207" i="1"/>
  <c r="AO207" i="1"/>
  <c r="AN207" i="1"/>
  <c r="AM207" i="1"/>
  <c r="AL207" i="1"/>
  <c r="AK207" i="1"/>
  <c r="AJ207" i="1"/>
  <c r="AI207" i="1"/>
  <c r="AH207" i="1"/>
  <c r="AG207" i="1"/>
  <c r="AF207" i="1"/>
  <c r="AD207" i="1"/>
  <c r="AC207" i="1"/>
  <c r="AB207" i="1"/>
  <c r="AA207" i="1"/>
  <c r="Y207" i="1"/>
  <c r="X207" i="1"/>
  <c r="V207" i="1"/>
  <c r="T207" i="1"/>
  <c r="S207" i="1"/>
  <c r="R207" i="1"/>
  <c r="Q207" i="1"/>
  <c r="P207" i="1"/>
  <c r="O207" i="1"/>
  <c r="N207" i="1"/>
  <c r="M207" i="1"/>
  <c r="L207" i="1"/>
  <c r="K207" i="1"/>
  <c r="I207" i="1"/>
  <c r="H207" i="1"/>
  <c r="G207" i="1"/>
  <c r="F207" i="1"/>
  <c r="E207" i="1"/>
  <c r="D207" i="1"/>
  <c r="C207" i="1"/>
  <c r="B207" i="1"/>
  <c r="AT206" i="1"/>
  <c r="AS206" i="1"/>
  <c r="AR206" i="1"/>
  <c r="AQ206" i="1"/>
  <c r="AP206" i="1"/>
  <c r="AO206" i="1"/>
  <c r="AN206" i="1"/>
  <c r="AM206" i="1"/>
  <c r="AL206" i="1"/>
  <c r="AK206" i="1"/>
  <c r="AJ206" i="1"/>
  <c r="AI206" i="1"/>
  <c r="AH206" i="1"/>
  <c r="AG206" i="1"/>
  <c r="AF206" i="1"/>
  <c r="AD206" i="1"/>
  <c r="AC206" i="1"/>
  <c r="AB206" i="1"/>
  <c r="AA206" i="1"/>
  <c r="Y206" i="1"/>
  <c r="X206" i="1"/>
  <c r="V206" i="1"/>
  <c r="T206" i="1"/>
  <c r="S206" i="1"/>
  <c r="R206" i="1"/>
  <c r="Q206" i="1"/>
  <c r="P206" i="1"/>
  <c r="O206" i="1"/>
  <c r="N206" i="1"/>
  <c r="M206" i="1"/>
  <c r="L206" i="1"/>
  <c r="K206" i="1"/>
  <c r="I206" i="1"/>
  <c r="H206" i="1"/>
  <c r="G206" i="1"/>
  <c r="F206" i="1"/>
  <c r="E206" i="1"/>
  <c r="D206" i="1"/>
  <c r="C206" i="1"/>
  <c r="B206" i="1"/>
  <c r="AT205" i="1"/>
  <c r="AS205" i="1"/>
  <c r="AR205" i="1"/>
  <c r="AQ205" i="1"/>
  <c r="AP205" i="1"/>
  <c r="AO205" i="1"/>
  <c r="AN205" i="1"/>
  <c r="AM205" i="1"/>
  <c r="AL205" i="1"/>
  <c r="AK205" i="1"/>
  <c r="AJ205" i="1"/>
  <c r="AI205" i="1"/>
  <c r="AH205" i="1"/>
  <c r="AG205" i="1"/>
  <c r="AF205" i="1"/>
  <c r="AD205" i="1"/>
  <c r="AC205" i="1"/>
  <c r="AB205" i="1"/>
  <c r="AA205" i="1"/>
  <c r="Y205" i="1"/>
  <c r="X205" i="1"/>
  <c r="V205" i="1"/>
  <c r="T205" i="1"/>
  <c r="S205" i="1"/>
  <c r="R205" i="1"/>
  <c r="Q205" i="1"/>
  <c r="P205" i="1"/>
  <c r="O205" i="1"/>
  <c r="N205" i="1"/>
  <c r="M205" i="1"/>
  <c r="L205" i="1"/>
  <c r="K205" i="1"/>
  <c r="I205" i="1"/>
  <c r="H205" i="1"/>
  <c r="G205" i="1"/>
  <c r="F205" i="1"/>
  <c r="E205" i="1"/>
  <c r="D205" i="1"/>
  <c r="C205" i="1"/>
  <c r="B205" i="1"/>
  <c r="AT204" i="1"/>
  <c r="AS204" i="1"/>
  <c r="AR204" i="1"/>
  <c r="AQ204" i="1"/>
  <c r="AP204" i="1"/>
  <c r="AO204" i="1"/>
  <c r="AN204" i="1"/>
  <c r="AM204" i="1"/>
  <c r="AL204" i="1"/>
  <c r="AK204" i="1"/>
  <c r="AJ204" i="1"/>
  <c r="AI204" i="1"/>
  <c r="AH204" i="1"/>
  <c r="AG204" i="1"/>
  <c r="AF204" i="1"/>
  <c r="AD204" i="1"/>
  <c r="AC204" i="1"/>
  <c r="AB204" i="1"/>
  <c r="AA204" i="1"/>
  <c r="Y204" i="1"/>
  <c r="X204" i="1"/>
  <c r="V204" i="1"/>
  <c r="T204" i="1"/>
  <c r="S204" i="1"/>
  <c r="R204" i="1"/>
  <c r="Q204" i="1"/>
  <c r="P204" i="1"/>
  <c r="O204" i="1"/>
  <c r="N204" i="1"/>
  <c r="M204" i="1"/>
  <c r="L204" i="1"/>
  <c r="K204" i="1"/>
  <c r="I204" i="1"/>
  <c r="H204" i="1"/>
  <c r="G204" i="1"/>
  <c r="F204" i="1"/>
  <c r="E204" i="1"/>
  <c r="D204" i="1"/>
  <c r="C204" i="1"/>
  <c r="B204" i="1"/>
  <c r="AT203" i="1"/>
  <c r="AS203" i="1"/>
  <c r="AR203" i="1"/>
  <c r="AQ203" i="1"/>
  <c r="AP203" i="1"/>
  <c r="AO203" i="1"/>
  <c r="AN203" i="1"/>
  <c r="AM203" i="1"/>
  <c r="AL203" i="1"/>
  <c r="AK203" i="1"/>
  <c r="AJ203" i="1"/>
  <c r="AI203" i="1"/>
  <c r="AH203" i="1"/>
  <c r="AG203" i="1"/>
  <c r="AF203" i="1"/>
  <c r="AD203" i="1"/>
  <c r="AC203" i="1"/>
  <c r="AB203" i="1"/>
  <c r="AA203" i="1"/>
  <c r="Y203" i="1"/>
  <c r="X203" i="1"/>
  <c r="V203" i="1"/>
  <c r="T203" i="1"/>
  <c r="S203" i="1"/>
  <c r="R203" i="1"/>
  <c r="Q203" i="1"/>
  <c r="P203" i="1"/>
  <c r="O203" i="1"/>
  <c r="N203" i="1"/>
  <c r="M203" i="1"/>
  <c r="L203" i="1"/>
  <c r="K203" i="1"/>
  <c r="I203" i="1"/>
  <c r="H203" i="1"/>
  <c r="G203" i="1"/>
  <c r="F203" i="1"/>
  <c r="E203" i="1"/>
  <c r="D203" i="1"/>
  <c r="C203" i="1"/>
  <c r="B203" i="1"/>
  <c r="AT202" i="1"/>
  <c r="AS202" i="1"/>
  <c r="AR202" i="1"/>
  <c r="AQ202" i="1"/>
  <c r="AP202" i="1"/>
  <c r="AO202" i="1"/>
  <c r="AN202" i="1"/>
  <c r="AM202" i="1"/>
  <c r="AL202" i="1"/>
  <c r="AK202" i="1"/>
  <c r="AJ202" i="1"/>
  <c r="AI202" i="1"/>
  <c r="AH202" i="1"/>
  <c r="AG202" i="1"/>
  <c r="AF202" i="1"/>
  <c r="AD202" i="1"/>
  <c r="AC202" i="1"/>
  <c r="AB202" i="1"/>
  <c r="AA202" i="1"/>
  <c r="Y202" i="1"/>
  <c r="X202" i="1"/>
  <c r="V202" i="1"/>
  <c r="T202" i="1"/>
  <c r="S202" i="1"/>
  <c r="R202" i="1"/>
  <c r="Q202" i="1"/>
  <c r="P202" i="1"/>
  <c r="O202" i="1"/>
  <c r="N202" i="1"/>
  <c r="M202" i="1"/>
  <c r="L202" i="1"/>
  <c r="K202" i="1"/>
  <c r="I202" i="1"/>
  <c r="H202" i="1"/>
  <c r="G202" i="1"/>
  <c r="F202" i="1"/>
  <c r="E202" i="1"/>
  <c r="D202" i="1"/>
  <c r="C202" i="1"/>
  <c r="B202" i="1"/>
  <c r="AT201" i="1"/>
  <c r="AS201" i="1"/>
  <c r="AR201" i="1"/>
  <c r="AQ201" i="1"/>
  <c r="AP201" i="1"/>
  <c r="AO201" i="1"/>
  <c r="AN201" i="1"/>
  <c r="AM201" i="1"/>
  <c r="AL201" i="1"/>
  <c r="AK201" i="1"/>
  <c r="AJ201" i="1"/>
  <c r="AI201" i="1"/>
  <c r="AH201" i="1"/>
  <c r="AG201" i="1"/>
  <c r="AF201" i="1"/>
  <c r="AD201" i="1"/>
  <c r="AC201" i="1"/>
  <c r="AB201" i="1"/>
  <c r="AA201" i="1"/>
  <c r="Y201" i="1"/>
  <c r="X201" i="1"/>
  <c r="V201" i="1"/>
  <c r="T201" i="1"/>
  <c r="S201" i="1"/>
  <c r="R201" i="1"/>
  <c r="Q201" i="1"/>
  <c r="P201" i="1"/>
  <c r="O201" i="1"/>
  <c r="N201" i="1"/>
  <c r="M201" i="1"/>
  <c r="L201" i="1"/>
  <c r="K201" i="1"/>
  <c r="I201" i="1"/>
  <c r="H201" i="1"/>
  <c r="G201" i="1"/>
  <c r="F201" i="1"/>
  <c r="E201" i="1"/>
  <c r="D201" i="1"/>
  <c r="C201" i="1"/>
  <c r="B201" i="1"/>
  <c r="Y200" i="1"/>
  <c r="X200" i="1"/>
  <c r="V200" i="1"/>
  <c r="T200" i="1"/>
  <c r="S200" i="1"/>
  <c r="R200" i="1"/>
  <c r="Q200" i="1"/>
  <c r="P200" i="1"/>
  <c r="O200" i="1"/>
  <c r="N200" i="1"/>
  <c r="M200" i="1"/>
  <c r="L200" i="1"/>
  <c r="K200" i="1"/>
  <c r="I200" i="1"/>
  <c r="H200" i="1"/>
  <c r="G200" i="1"/>
  <c r="F200" i="1"/>
  <c r="E200" i="1"/>
  <c r="D200" i="1"/>
  <c r="C200" i="1"/>
  <c r="B200" i="1"/>
  <c r="Y199" i="1"/>
  <c r="X199" i="1"/>
  <c r="V199" i="1"/>
  <c r="T199" i="1"/>
  <c r="S199" i="1"/>
  <c r="R199" i="1"/>
  <c r="Q199" i="1"/>
  <c r="P199" i="1"/>
  <c r="O199" i="1"/>
  <c r="N199" i="1"/>
  <c r="M199" i="1"/>
  <c r="L199" i="1"/>
  <c r="K199" i="1"/>
  <c r="I199" i="1"/>
  <c r="H199" i="1"/>
  <c r="G199" i="1"/>
  <c r="F199" i="1"/>
  <c r="E199" i="1"/>
  <c r="D199" i="1"/>
  <c r="C199" i="1"/>
  <c r="B199" i="1"/>
  <c r="Y198" i="1"/>
  <c r="X198" i="1"/>
  <c r="V198" i="1"/>
  <c r="T198" i="1"/>
  <c r="S198" i="1"/>
  <c r="R198" i="1"/>
  <c r="Q198" i="1"/>
  <c r="P198" i="1"/>
  <c r="O198" i="1"/>
  <c r="N198" i="1"/>
  <c r="M198" i="1"/>
  <c r="L198" i="1"/>
  <c r="K198" i="1"/>
  <c r="I198" i="1"/>
  <c r="H198" i="1"/>
  <c r="G198" i="1"/>
  <c r="F198" i="1"/>
  <c r="E198" i="1"/>
  <c r="D198" i="1"/>
  <c r="C198" i="1"/>
  <c r="B198" i="1"/>
  <c r="Y197" i="1"/>
  <c r="X197" i="1"/>
  <c r="V197" i="1"/>
  <c r="T197" i="1"/>
  <c r="S197" i="1"/>
  <c r="R197" i="1"/>
  <c r="Q197" i="1"/>
  <c r="P197" i="1"/>
  <c r="O197" i="1"/>
  <c r="N197" i="1"/>
  <c r="M197" i="1"/>
  <c r="L197" i="1"/>
  <c r="K197" i="1"/>
  <c r="I197" i="1"/>
  <c r="H197" i="1"/>
  <c r="G197" i="1"/>
  <c r="F197" i="1"/>
  <c r="E197" i="1"/>
  <c r="D197" i="1"/>
  <c r="C197" i="1"/>
  <c r="B197" i="1"/>
  <c r="Y196" i="1"/>
  <c r="X196" i="1"/>
  <c r="V196" i="1"/>
  <c r="T196" i="1"/>
  <c r="S196" i="1"/>
  <c r="R196" i="1"/>
  <c r="Q196" i="1"/>
  <c r="P196" i="1"/>
  <c r="O196" i="1"/>
  <c r="N196" i="1"/>
  <c r="M196" i="1"/>
  <c r="L196" i="1"/>
  <c r="K196" i="1"/>
  <c r="I196" i="1"/>
  <c r="H196" i="1"/>
  <c r="G196" i="1"/>
  <c r="F196" i="1"/>
  <c r="E196" i="1"/>
  <c r="D196" i="1"/>
  <c r="C196" i="1"/>
  <c r="B196" i="1"/>
  <c r="Y195" i="1"/>
  <c r="X195" i="1"/>
  <c r="V195" i="1"/>
  <c r="T195" i="1"/>
  <c r="S195" i="1"/>
  <c r="R195" i="1"/>
  <c r="Q195" i="1"/>
  <c r="P195" i="1"/>
  <c r="O195" i="1"/>
  <c r="N195" i="1"/>
  <c r="M195" i="1"/>
  <c r="L195" i="1"/>
  <c r="K195" i="1"/>
  <c r="I195" i="1"/>
  <c r="H195" i="1"/>
  <c r="G195" i="1"/>
  <c r="F195" i="1"/>
  <c r="E195" i="1"/>
  <c r="D195" i="1"/>
  <c r="C195" i="1"/>
  <c r="B195" i="1"/>
  <c r="Y194" i="1"/>
  <c r="X194" i="1"/>
  <c r="V194" i="1"/>
  <c r="T194" i="1"/>
  <c r="S194" i="1"/>
  <c r="R194" i="1"/>
  <c r="Q194" i="1"/>
  <c r="P194" i="1"/>
  <c r="O194" i="1"/>
  <c r="N194" i="1"/>
  <c r="M194" i="1"/>
  <c r="L194" i="1"/>
  <c r="K194" i="1"/>
  <c r="I194" i="1"/>
  <c r="H194" i="1"/>
  <c r="G194" i="1"/>
  <c r="F194" i="1"/>
  <c r="E194" i="1"/>
  <c r="D194" i="1"/>
  <c r="C194" i="1"/>
  <c r="B194" i="1"/>
  <c r="Y193" i="1"/>
  <c r="X193" i="1"/>
  <c r="V193" i="1"/>
  <c r="T193" i="1"/>
  <c r="S193" i="1"/>
  <c r="R193" i="1"/>
  <c r="Q193" i="1"/>
  <c r="P193" i="1"/>
  <c r="O193" i="1"/>
  <c r="N193" i="1"/>
  <c r="M193" i="1"/>
  <c r="L193" i="1"/>
  <c r="K193" i="1"/>
  <c r="I193" i="1"/>
  <c r="H193" i="1"/>
  <c r="G193" i="1"/>
  <c r="F193" i="1"/>
  <c r="E193" i="1"/>
  <c r="D193" i="1"/>
  <c r="C193" i="1"/>
  <c r="B193" i="1"/>
  <c r="Y192" i="1"/>
  <c r="X192" i="1"/>
  <c r="V192" i="1"/>
  <c r="T192" i="1"/>
  <c r="S192" i="1"/>
  <c r="R192" i="1"/>
  <c r="Q192" i="1"/>
  <c r="P192" i="1"/>
  <c r="O192" i="1"/>
  <c r="N192" i="1"/>
  <c r="M192" i="1"/>
  <c r="L192" i="1"/>
  <c r="K192" i="1"/>
  <c r="I192" i="1"/>
  <c r="H192" i="1"/>
  <c r="G192" i="1"/>
  <c r="F192" i="1"/>
  <c r="E192" i="1"/>
  <c r="D192" i="1"/>
  <c r="C192" i="1"/>
  <c r="B192" i="1"/>
  <c r="Y191" i="1"/>
  <c r="X191" i="1"/>
  <c r="V191" i="1"/>
  <c r="T191" i="1"/>
  <c r="S191" i="1"/>
  <c r="R191" i="1"/>
  <c r="Q191" i="1"/>
  <c r="P191" i="1"/>
  <c r="O191" i="1"/>
  <c r="N191" i="1"/>
  <c r="M191" i="1"/>
  <c r="L191" i="1"/>
  <c r="K191" i="1"/>
  <c r="I191" i="1"/>
  <c r="H191" i="1"/>
  <c r="G191" i="1"/>
  <c r="F191" i="1"/>
  <c r="E191" i="1"/>
  <c r="D191" i="1"/>
  <c r="C191" i="1"/>
  <c r="B191" i="1"/>
  <c r="Y190" i="1"/>
  <c r="X190" i="1"/>
  <c r="V190" i="1"/>
  <c r="T190" i="1"/>
  <c r="S190" i="1"/>
  <c r="R190" i="1"/>
  <c r="Q190" i="1"/>
  <c r="P190" i="1"/>
  <c r="O190" i="1"/>
  <c r="N190" i="1"/>
  <c r="M190" i="1"/>
  <c r="L190" i="1"/>
  <c r="K190" i="1"/>
  <c r="I190" i="1"/>
  <c r="H190" i="1"/>
  <c r="G190" i="1"/>
  <c r="F190" i="1"/>
  <c r="E190" i="1"/>
  <c r="D190" i="1"/>
  <c r="C190" i="1"/>
  <c r="B190" i="1"/>
  <c r="Y189" i="1"/>
  <c r="X189" i="1"/>
  <c r="V189" i="1"/>
  <c r="T189" i="1"/>
  <c r="S189" i="1"/>
  <c r="R189" i="1"/>
  <c r="Q189" i="1"/>
  <c r="P189" i="1"/>
  <c r="O189" i="1"/>
  <c r="N189" i="1"/>
  <c r="M189" i="1"/>
  <c r="L189" i="1"/>
  <c r="K189" i="1"/>
  <c r="I189" i="1"/>
  <c r="H189" i="1"/>
  <c r="G189" i="1"/>
  <c r="F189" i="1"/>
  <c r="E189" i="1"/>
  <c r="D189" i="1"/>
  <c r="C189" i="1"/>
  <c r="B189" i="1"/>
  <c r="Y188" i="1"/>
  <c r="X188" i="1"/>
  <c r="V188" i="1"/>
  <c r="T188" i="1"/>
  <c r="S188" i="1"/>
  <c r="R188" i="1"/>
  <c r="Q188" i="1"/>
  <c r="P188" i="1"/>
  <c r="O188" i="1"/>
  <c r="N188" i="1"/>
  <c r="M188" i="1"/>
  <c r="L188" i="1"/>
  <c r="K188" i="1"/>
  <c r="I188" i="1"/>
  <c r="H188" i="1"/>
  <c r="G188" i="1"/>
  <c r="F188" i="1"/>
  <c r="E188" i="1"/>
  <c r="D188" i="1"/>
  <c r="C188" i="1"/>
  <c r="B188" i="1"/>
  <c r="Y187" i="1"/>
  <c r="X187" i="1"/>
  <c r="V187" i="1"/>
  <c r="T187" i="1"/>
  <c r="S187" i="1"/>
  <c r="R187" i="1"/>
  <c r="Q187" i="1"/>
  <c r="P187" i="1"/>
  <c r="O187" i="1"/>
  <c r="N187" i="1"/>
  <c r="M187" i="1"/>
  <c r="L187" i="1"/>
  <c r="K187" i="1"/>
  <c r="I187" i="1"/>
  <c r="H187" i="1"/>
  <c r="G187" i="1"/>
  <c r="F187" i="1"/>
  <c r="E187" i="1"/>
  <c r="D187" i="1"/>
  <c r="C187" i="1"/>
  <c r="B187" i="1"/>
  <c r="Y186" i="1"/>
  <c r="X186" i="1"/>
  <c r="V186" i="1"/>
  <c r="T186" i="1"/>
  <c r="S186" i="1"/>
  <c r="R186" i="1"/>
  <c r="Q186" i="1"/>
  <c r="P186" i="1"/>
  <c r="O186" i="1"/>
  <c r="N186" i="1"/>
  <c r="M186" i="1"/>
  <c r="L186" i="1"/>
  <c r="K186" i="1"/>
  <c r="I186" i="1"/>
  <c r="H186" i="1"/>
  <c r="G186" i="1"/>
  <c r="F186" i="1"/>
  <c r="E186" i="1"/>
  <c r="D186" i="1"/>
  <c r="C186" i="1"/>
  <c r="B186" i="1"/>
  <c r="Y185" i="1"/>
  <c r="X185" i="1"/>
  <c r="V185" i="1"/>
  <c r="T185" i="1"/>
  <c r="S185" i="1"/>
  <c r="R185" i="1"/>
  <c r="Q185" i="1"/>
  <c r="P185" i="1"/>
  <c r="O185" i="1"/>
  <c r="N185" i="1"/>
  <c r="M185" i="1"/>
  <c r="L185" i="1"/>
  <c r="K185" i="1"/>
  <c r="I185" i="1"/>
  <c r="H185" i="1"/>
  <c r="G185" i="1"/>
  <c r="F185" i="1"/>
  <c r="E185" i="1"/>
  <c r="D185" i="1"/>
  <c r="C185" i="1"/>
  <c r="B185" i="1"/>
  <c r="Y184" i="1"/>
  <c r="X184" i="1"/>
  <c r="V184" i="1"/>
  <c r="T184" i="1"/>
  <c r="S184" i="1"/>
  <c r="R184" i="1"/>
  <c r="Q184" i="1"/>
  <c r="P184" i="1"/>
  <c r="O184" i="1"/>
  <c r="N184" i="1"/>
  <c r="M184" i="1"/>
  <c r="L184" i="1"/>
  <c r="K184" i="1"/>
  <c r="I184" i="1"/>
  <c r="H184" i="1"/>
  <c r="G184" i="1"/>
  <c r="F184" i="1"/>
  <c r="E184" i="1"/>
  <c r="D184" i="1"/>
  <c r="C184" i="1"/>
  <c r="B184" i="1"/>
  <c r="Y183" i="1"/>
  <c r="X183" i="1"/>
  <c r="V183" i="1"/>
  <c r="T183" i="1"/>
  <c r="S183" i="1"/>
  <c r="R183" i="1"/>
  <c r="Q183" i="1"/>
  <c r="P183" i="1"/>
  <c r="O183" i="1"/>
  <c r="N183" i="1"/>
  <c r="M183" i="1"/>
  <c r="L183" i="1"/>
  <c r="K183" i="1"/>
  <c r="I183" i="1"/>
  <c r="H183" i="1"/>
  <c r="G183" i="1"/>
  <c r="F183" i="1"/>
  <c r="E183" i="1"/>
  <c r="D183" i="1"/>
  <c r="C183" i="1"/>
  <c r="B183" i="1"/>
  <c r="Y182" i="1"/>
  <c r="X182" i="1"/>
  <c r="V182" i="1"/>
  <c r="T182" i="1"/>
  <c r="S182" i="1"/>
  <c r="R182" i="1"/>
  <c r="Q182" i="1"/>
  <c r="P182" i="1"/>
  <c r="O182" i="1"/>
  <c r="N182" i="1"/>
  <c r="M182" i="1"/>
  <c r="L182" i="1"/>
  <c r="K182" i="1"/>
  <c r="I182" i="1"/>
  <c r="H182" i="1"/>
  <c r="G182" i="1"/>
  <c r="F182" i="1"/>
  <c r="E182" i="1"/>
  <c r="D182" i="1"/>
  <c r="C182" i="1"/>
  <c r="B182" i="1"/>
  <c r="Y181" i="1"/>
  <c r="X181" i="1"/>
  <c r="V181" i="1"/>
  <c r="T181" i="1"/>
  <c r="S181" i="1"/>
  <c r="R181" i="1"/>
  <c r="Q181" i="1"/>
  <c r="P181" i="1"/>
  <c r="O181" i="1"/>
  <c r="N181" i="1"/>
  <c r="M181" i="1"/>
  <c r="L181" i="1"/>
  <c r="K181" i="1"/>
  <c r="I181" i="1"/>
  <c r="H181" i="1"/>
  <c r="G181" i="1"/>
  <c r="F181" i="1"/>
  <c r="E181" i="1"/>
  <c r="D181" i="1"/>
  <c r="C181" i="1"/>
  <c r="B181" i="1"/>
  <c r="Y180" i="1"/>
  <c r="X180" i="1"/>
  <c r="V180" i="1"/>
  <c r="T180" i="1"/>
  <c r="S180" i="1"/>
  <c r="R180" i="1"/>
  <c r="Q180" i="1"/>
  <c r="P180" i="1"/>
  <c r="O180" i="1"/>
  <c r="N180" i="1"/>
  <c r="M180" i="1"/>
  <c r="L180" i="1"/>
  <c r="K180" i="1"/>
  <c r="I180" i="1"/>
  <c r="H180" i="1"/>
  <c r="G180" i="1"/>
  <c r="F180" i="1"/>
  <c r="E180" i="1"/>
  <c r="D180" i="1"/>
  <c r="C180" i="1"/>
  <c r="B180" i="1"/>
  <c r="Y179" i="1"/>
  <c r="X179" i="1"/>
  <c r="V179" i="1"/>
  <c r="T179" i="1"/>
  <c r="S179" i="1"/>
  <c r="R179" i="1"/>
  <c r="Q179" i="1"/>
  <c r="P179" i="1"/>
  <c r="O179" i="1"/>
  <c r="N179" i="1"/>
  <c r="M179" i="1"/>
  <c r="L179" i="1"/>
  <c r="K179" i="1"/>
  <c r="I179" i="1"/>
  <c r="H179" i="1"/>
  <c r="G179" i="1"/>
  <c r="F179" i="1"/>
  <c r="E179" i="1"/>
  <c r="D179" i="1"/>
  <c r="C179" i="1"/>
  <c r="B179" i="1"/>
  <c r="Y178" i="1"/>
  <c r="X178" i="1"/>
  <c r="V178" i="1"/>
  <c r="T178" i="1"/>
  <c r="S178" i="1"/>
  <c r="R178" i="1"/>
  <c r="Q178" i="1"/>
  <c r="P178" i="1"/>
  <c r="O178" i="1"/>
  <c r="N178" i="1"/>
  <c r="M178" i="1"/>
  <c r="L178" i="1"/>
  <c r="K178" i="1"/>
  <c r="I178" i="1"/>
  <c r="H178" i="1"/>
  <c r="G178" i="1"/>
  <c r="F178" i="1"/>
  <c r="E178" i="1"/>
  <c r="D178" i="1"/>
  <c r="C178" i="1"/>
  <c r="B178" i="1"/>
  <c r="Y177" i="1"/>
  <c r="X177" i="1"/>
  <c r="V177" i="1"/>
  <c r="T177" i="1"/>
  <c r="S177" i="1"/>
  <c r="R177" i="1"/>
  <c r="Q177" i="1"/>
  <c r="P177" i="1"/>
  <c r="O177" i="1"/>
  <c r="N177" i="1"/>
  <c r="M177" i="1"/>
  <c r="L177" i="1"/>
  <c r="K177" i="1"/>
  <c r="I177" i="1"/>
  <c r="H177" i="1"/>
  <c r="G177" i="1"/>
  <c r="F177" i="1"/>
  <c r="E177" i="1"/>
  <c r="D177" i="1"/>
  <c r="C177" i="1"/>
  <c r="B177" i="1"/>
  <c r="Y176" i="1"/>
  <c r="X176" i="1"/>
  <c r="V176" i="1"/>
  <c r="T176" i="1"/>
  <c r="S176" i="1"/>
  <c r="R176" i="1"/>
  <c r="Q176" i="1"/>
  <c r="P176" i="1"/>
  <c r="O176" i="1"/>
  <c r="N176" i="1"/>
  <c r="M176" i="1"/>
  <c r="L176" i="1"/>
  <c r="K176" i="1"/>
  <c r="I176" i="1"/>
  <c r="H176" i="1"/>
  <c r="G176" i="1"/>
  <c r="F176" i="1"/>
  <c r="E176" i="1"/>
  <c r="D176" i="1"/>
  <c r="C176" i="1"/>
  <c r="B176" i="1"/>
  <c r="Y175" i="1"/>
  <c r="X175" i="1"/>
  <c r="V175" i="1"/>
  <c r="T175" i="1"/>
  <c r="S175" i="1"/>
  <c r="R175" i="1"/>
  <c r="Q175" i="1"/>
  <c r="P175" i="1"/>
  <c r="O175" i="1"/>
  <c r="N175" i="1"/>
  <c r="M175" i="1"/>
  <c r="L175" i="1"/>
  <c r="K175" i="1"/>
  <c r="I175" i="1"/>
  <c r="H175" i="1"/>
  <c r="G175" i="1"/>
  <c r="F175" i="1"/>
  <c r="E175" i="1"/>
  <c r="D175" i="1"/>
  <c r="C175" i="1"/>
  <c r="B175" i="1"/>
  <c r="Y174" i="1"/>
  <c r="X174" i="1"/>
  <c r="V174" i="1"/>
  <c r="T174" i="1"/>
  <c r="S174" i="1"/>
  <c r="R174" i="1"/>
  <c r="Q174" i="1"/>
  <c r="P174" i="1"/>
  <c r="O174" i="1"/>
  <c r="N174" i="1"/>
  <c r="M174" i="1"/>
  <c r="L174" i="1"/>
  <c r="K174" i="1"/>
  <c r="I174" i="1"/>
  <c r="H174" i="1"/>
  <c r="G174" i="1"/>
  <c r="F174" i="1"/>
  <c r="E174" i="1"/>
  <c r="D174" i="1"/>
  <c r="C174" i="1"/>
  <c r="B174" i="1"/>
  <c r="Y173" i="1"/>
  <c r="X173" i="1"/>
  <c r="V173" i="1"/>
  <c r="T173" i="1"/>
  <c r="S173" i="1"/>
  <c r="R173" i="1"/>
  <c r="Q173" i="1"/>
  <c r="P173" i="1"/>
  <c r="O173" i="1"/>
  <c r="N173" i="1"/>
  <c r="M173" i="1"/>
  <c r="L173" i="1"/>
  <c r="K173" i="1"/>
  <c r="I173" i="1"/>
  <c r="H173" i="1"/>
  <c r="G173" i="1"/>
  <c r="F173" i="1"/>
  <c r="E173" i="1"/>
  <c r="D173" i="1"/>
  <c r="C173" i="1"/>
  <c r="B173" i="1"/>
  <c r="Y172" i="1"/>
  <c r="X172" i="1"/>
  <c r="V172" i="1"/>
  <c r="T172" i="1"/>
  <c r="S172" i="1"/>
  <c r="R172" i="1"/>
  <c r="Q172" i="1"/>
  <c r="P172" i="1"/>
  <c r="O172" i="1"/>
  <c r="N172" i="1"/>
  <c r="M172" i="1"/>
  <c r="L172" i="1"/>
  <c r="K172" i="1"/>
  <c r="I172" i="1"/>
  <c r="H172" i="1"/>
  <c r="G172" i="1"/>
  <c r="F172" i="1"/>
  <c r="E172" i="1"/>
  <c r="D172" i="1"/>
  <c r="C172" i="1"/>
  <c r="B172" i="1"/>
  <c r="Y171" i="1"/>
  <c r="X171" i="1"/>
  <c r="V171" i="1"/>
  <c r="T171" i="1"/>
  <c r="S171" i="1"/>
  <c r="R171" i="1"/>
  <c r="Q171" i="1"/>
  <c r="P171" i="1"/>
  <c r="O171" i="1"/>
  <c r="N171" i="1"/>
  <c r="M171" i="1"/>
  <c r="L171" i="1"/>
  <c r="K171" i="1"/>
  <c r="I171" i="1"/>
  <c r="H171" i="1"/>
  <c r="G171" i="1"/>
  <c r="F171" i="1"/>
  <c r="E171" i="1"/>
  <c r="D171" i="1"/>
  <c r="C171" i="1"/>
  <c r="B171" i="1"/>
  <c r="Y170" i="1"/>
  <c r="X170" i="1"/>
  <c r="V170" i="1"/>
  <c r="T170" i="1"/>
  <c r="S170" i="1"/>
  <c r="R170" i="1"/>
  <c r="Q170" i="1"/>
  <c r="P170" i="1"/>
  <c r="O170" i="1"/>
  <c r="N170" i="1"/>
  <c r="M170" i="1"/>
  <c r="L170" i="1"/>
  <c r="K170" i="1"/>
  <c r="I170" i="1"/>
  <c r="H170" i="1"/>
  <c r="G170" i="1"/>
  <c r="F170" i="1"/>
  <c r="E170" i="1"/>
  <c r="D170" i="1"/>
  <c r="C170" i="1"/>
  <c r="B170" i="1"/>
  <c r="Y169" i="1"/>
  <c r="X169" i="1"/>
  <c r="V169" i="1"/>
  <c r="T169" i="1"/>
  <c r="S169" i="1"/>
  <c r="R169" i="1"/>
  <c r="Q169" i="1"/>
  <c r="P169" i="1"/>
  <c r="O169" i="1"/>
  <c r="N169" i="1"/>
  <c r="M169" i="1"/>
  <c r="L169" i="1"/>
  <c r="K169" i="1"/>
  <c r="I169" i="1"/>
  <c r="H169" i="1"/>
  <c r="G169" i="1"/>
  <c r="F169" i="1"/>
  <c r="E169" i="1"/>
  <c r="D169" i="1"/>
  <c r="C169" i="1"/>
  <c r="B169" i="1"/>
  <c r="Y168" i="1"/>
  <c r="X168" i="1"/>
  <c r="V168" i="1"/>
  <c r="T168" i="1"/>
  <c r="S168" i="1"/>
  <c r="R168" i="1"/>
  <c r="Q168" i="1"/>
  <c r="P168" i="1"/>
  <c r="O168" i="1"/>
  <c r="N168" i="1"/>
  <c r="M168" i="1"/>
  <c r="L168" i="1"/>
  <c r="K168" i="1"/>
  <c r="I168" i="1"/>
  <c r="H168" i="1"/>
  <c r="G168" i="1"/>
  <c r="F168" i="1"/>
  <c r="E168" i="1"/>
  <c r="D168" i="1"/>
  <c r="C168" i="1"/>
  <c r="B168" i="1"/>
  <c r="Y167" i="1"/>
  <c r="X167" i="1"/>
  <c r="V167" i="1"/>
  <c r="T167" i="1"/>
  <c r="S167" i="1"/>
  <c r="R167" i="1"/>
  <c r="Q167" i="1"/>
  <c r="P167" i="1"/>
  <c r="O167" i="1"/>
  <c r="N167" i="1"/>
  <c r="M167" i="1"/>
  <c r="L167" i="1"/>
  <c r="K167" i="1"/>
  <c r="I167" i="1"/>
  <c r="H167" i="1"/>
  <c r="G167" i="1"/>
  <c r="F167" i="1"/>
  <c r="E167" i="1"/>
  <c r="D167" i="1"/>
  <c r="C167" i="1"/>
  <c r="B167" i="1"/>
  <c r="Y166" i="1"/>
  <c r="X166" i="1"/>
  <c r="V166" i="1"/>
  <c r="T166" i="1"/>
  <c r="S166" i="1"/>
  <c r="R166" i="1"/>
  <c r="Q166" i="1"/>
  <c r="P166" i="1"/>
  <c r="O166" i="1"/>
  <c r="N166" i="1"/>
  <c r="M166" i="1"/>
  <c r="L166" i="1"/>
  <c r="K166" i="1"/>
  <c r="I166" i="1"/>
  <c r="H166" i="1"/>
  <c r="G166" i="1"/>
  <c r="F166" i="1"/>
  <c r="E166" i="1"/>
  <c r="D166" i="1"/>
  <c r="C166" i="1"/>
  <c r="B166" i="1"/>
  <c r="Y165" i="1"/>
  <c r="X165" i="1"/>
  <c r="V165" i="1"/>
  <c r="T165" i="1"/>
  <c r="S165" i="1"/>
  <c r="R165" i="1"/>
  <c r="Q165" i="1"/>
  <c r="P165" i="1"/>
  <c r="O165" i="1"/>
  <c r="N165" i="1"/>
  <c r="M165" i="1"/>
  <c r="L165" i="1"/>
  <c r="K165" i="1"/>
  <c r="I165" i="1"/>
  <c r="H165" i="1"/>
  <c r="G165" i="1"/>
  <c r="F165" i="1"/>
  <c r="E165" i="1"/>
  <c r="D165" i="1"/>
  <c r="C165" i="1"/>
  <c r="B165" i="1"/>
  <c r="Y164" i="1"/>
  <c r="X164" i="1"/>
  <c r="V164" i="1"/>
  <c r="T164" i="1"/>
  <c r="S164" i="1"/>
  <c r="R164" i="1"/>
  <c r="Q164" i="1"/>
  <c r="P164" i="1"/>
  <c r="O164" i="1"/>
  <c r="N164" i="1"/>
  <c r="M164" i="1"/>
  <c r="L164" i="1"/>
  <c r="K164" i="1"/>
  <c r="I164" i="1"/>
  <c r="H164" i="1"/>
  <c r="G164" i="1"/>
  <c r="F164" i="1"/>
  <c r="E164" i="1"/>
  <c r="D164" i="1"/>
  <c r="C164" i="1"/>
  <c r="B164" i="1"/>
  <c r="Y163" i="1"/>
  <c r="X163" i="1"/>
  <c r="V163" i="1"/>
  <c r="T163" i="1"/>
  <c r="S163" i="1"/>
  <c r="R163" i="1"/>
  <c r="Q163" i="1"/>
  <c r="P163" i="1"/>
  <c r="O163" i="1"/>
  <c r="N163" i="1"/>
  <c r="M163" i="1"/>
  <c r="L163" i="1"/>
  <c r="K163" i="1"/>
  <c r="I163" i="1"/>
  <c r="H163" i="1"/>
  <c r="G163" i="1"/>
  <c r="F163" i="1"/>
  <c r="E163" i="1"/>
  <c r="D163" i="1"/>
  <c r="C163" i="1"/>
  <c r="B163" i="1"/>
  <c r="Y162" i="1"/>
  <c r="X162" i="1"/>
  <c r="V162" i="1"/>
  <c r="T162" i="1"/>
  <c r="S162" i="1"/>
  <c r="R162" i="1"/>
  <c r="Q162" i="1"/>
  <c r="P162" i="1"/>
  <c r="O162" i="1"/>
  <c r="N162" i="1"/>
  <c r="M162" i="1"/>
  <c r="L162" i="1"/>
  <c r="K162" i="1"/>
  <c r="I162" i="1"/>
  <c r="H162" i="1"/>
  <c r="G162" i="1"/>
  <c r="F162" i="1"/>
  <c r="E162" i="1"/>
  <c r="D162" i="1"/>
  <c r="C162" i="1"/>
  <c r="B162" i="1"/>
  <c r="Y161" i="1"/>
  <c r="X161" i="1"/>
  <c r="V161" i="1"/>
  <c r="U161" i="1"/>
  <c r="T161" i="1"/>
  <c r="S161" i="1"/>
  <c r="R161" i="1"/>
  <c r="Q161" i="1"/>
  <c r="P161" i="1"/>
  <c r="O161" i="1"/>
  <c r="N161" i="1"/>
  <c r="M161" i="1"/>
  <c r="L161" i="1"/>
  <c r="K161" i="1"/>
  <c r="I161" i="1"/>
  <c r="H161" i="1"/>
  <c r="G161" i="1"/>
  <c r="F161" i="1"/>
  <c r="E161" i="1"/>
  <c r="D161" i="1"/>
  <c r="C161" i="1"/>
  <c r="B161" i="1"/>
  <c r="Y160" i="1"/>
  <c r="X160" i="1"/>
  <c r="V160" i="1"/>
  <c r="I160" i="1"/>
  <c r="H160" i="1"/>
  <c r="G160" i="1"/>
  <c r="F160" i="1"/>
  <c r="E160" i="1"/>
  <c r="D160" i="1"/>
  <c r="C160" i="1"/>
  <c r="B160" i="1"/>
  <c r="Y159" i="1"/>
  <c r="X159" i="1"/>
  <c r="V159" i="1"/>
  <c r="I159" i="1"/>
  <c r="H159" i="1"/>
  <c r="G159" i="1"/>
  <c r="F159" i="1"/>
  <c r="E159" i="1"/>
  <c r="D159" i="1"/>
  <c r="C159" i="1"/>
  <c r="B159" i="1"/>
  <c r="Y158" i="1"/>
  <c r="X158" i="1"/>
  <c r="V158" i="1"/>
  <c r="I158" i="1"/>
  <c r="H158" i="1"/>
  <c r="G158" i="1"/>
  <c r="F158" i="1"/>
  <c r="E158" i="1"/>
  <c r="D158" i="1"/>
  <c r="C158" i="1"/>
  <c r="B158" i="1"/>
  <c r="Y157" i="1"/>
  <c r="X157" i="1"/>
  <c r="V157" i="1"/>
  <c r="I157" i="1"/>
  <c r="H157" i="1"/>
  <c r="G157" i="1"/>
  <c r="F157" i="1"/>
  <c r="E157" i="1"/>
  <c r="D157" i="1"/>
  <c r="C157" i="1"/>
  <c r="B157" i="1"/>
  <c r="Y156" i="1"/>
  <c r="X156" i="1"/>
  <c r="V156" i="1"/>
  <c r="I156" i="1"/>
  <c r="H156" i="1"/>
  <c r="G156" i="1"/>
  <c r="F156" i="1"/>
  <c r="E156" i="1"/>
  <c r="D156" i="1"/>
  <c r="C156" i="1"/>
  <c r="B156" i="1"/>
  <c r="Y155" i="1"/>
  <c r="X155" i="1"/>
  <c r="V155" i="1"/>
  <c r="I155" i="1"/>
  <c r="H155" i="1"/>
  <c r="G155" i="1"/>
  <c r="F155" i="1"/>
  <c r="E155" i="1"/>
  <c r="D155" i="1"/>
  <c r="C155" i="1"/>
  <c r="B155" i="1"/>
  <c r="Y154" i="1"/>
  <c r="X154" i="1"/>
  <c r="V154" i="1"/>
  <c r="I154" i="1"/>
  <c r="H154" i="1"/>
  <c r="G154" i="1"/>
  <c r="F154" i="1"/>
  <c r="E154" i="1"/>
  <c r="D154" i="1"/>
  <c r="C154" i="1"/>
  <c r="B154" i="1"/>
  <c r="Y153" i="1"/>
  <c r="X153" i="1"/>
  <c r="V153" i="1"/>
  <c r="I153" i="1"/>
  <c r="H153" i="1"/>
  <c r="G153" i="1"/>
  <c r="F153" i="1"/>
  <c r="E153" i="1"/>
  <c r="D153" i="1"/>
  <c r="C153" i="1"/>
  <c r="B153" i="1"/>
  <c r="Y152" i="1"/>
  <c r="X152" i="1"/>
  <c r="V152" i="1"/>
  <c r="I152" i="1"/>
  <c r="H152" i="1"/>
  <c r="G152" i="1"/>
  <c r="F152" i="1"/>
  <c r="E152" i="1"/>
  <c r="D152" i="1"/>
  <c r="C152" i="1"/>
  <c r="B152" i="1"/>
  <c r="Y151" i="1"/>
  <c r="X151" i="1"/>
  <c r="V151" i="1"/>
  <c r="I151" i="1"/>
  <c r="H151" i="1"/>
  <c r="G151" i="1"/>
  <c r="F151" i="1"/>
  <c r="E151" i="1"/>
  <c r="D151" i="1"/>
  <c r="C151" i="1"/>
  <c r="B151" i="1"/>
  <c r="Y150" i="1"/>
  <c r="X150" i="1"/>
  <c r="V150" i="1"/>
  <c r="I150" i="1"/>
  <c r="H150" i="1"/>
  <c r="G150" i="1"/>
  <c r="F150" i="1"/>
  <c r="E150" i="1"/>
  <c r="D150" i="1"/>
  <c r="C150" i="1"/>
  <c r="B150" i="1"/>
  <c r="Y149" i="1"/>
  <c r="X149" i="1"/>
  <c r="V149" i="1"/>
  <c r="I149" i="1"/>
  <c r="H149" i="1"/>
  <c r="G149" i="1"/>
  <c r="F149" i="1"/>
  <c r="E149" i="1"/>
  <c r="D149" i="1"/>
  <c r="C149" i="1"/>
  <c r="B149" i="1"/>
  <c r="Y148" i="1"/>
  <c r="X148" i="1"/>
  <c r="V148" i="1"/>
  <c r="I148" i="1"/>
  <c r="H148" i="1"/>
  <c r="G148" i="1"/>
  <c r="F148" i="1"/>
  <c r="E148" i="1"/>
  <c r="D148" i="1"/>
  <c r="C148" i="1"/>
  <c r="B148" i="1"/>
  <c r="Y147" i="1"/>
  <c r="X147" i="1"/>
  <c r="V147" i="1"/>
  <c r="I147" i="1"/>
  <c r="H147" i="1"/>
  <c r="G147" i="1"/>
  <c r="F147" i="1"/>
  <c r="E147" i="1"/>
  <c r="D147" i="1"/>
  <c r="C147" i="1"/>
  <c r="B147" i="1"/>
  <c r="Y146" i="1"/>
  <c r="X146" i="1"/>
  <c r="V146" i="1"/>
  <c r="I146" i="1"/>
  <c r="H146" i="1"/>
  <c r="G146" i="1"/>
  <c r="F146" i="1"/>
  <c r="E146" i="1"/>
  <c r="D146" i="1"/>
  <c r="C146" i="1"/>
  <c r="B146" i="1"/>
  <c r="Y145" i="1"/>
  <c r="X145" i="1"/>
  <c r="V145" i="1"/>
  <c r="I145" i="1"/>
  <c r="H145" i="1"/>
  <c r="G145" i="1"/>
  <c r="F145" i="1"/>
  <c r="E145" i="1"/>
  <c r="D145" i="1"/>
  <c r="C145" i="1"/>
  <c r="B145" i="1"/>
  <c r="Y144" i="1"/>
  <c r="X144" i="1"/>
  <c r="V144" i="1"/>
  <c r="I144" i="1"/>
  <c r="H144" i="1"/>
  <c r="G144" i="1"/>
  <c r="F144" i="1"/>
  <c r="E144" i="1"/>
  <c r="D144" i="1"/>
  <c r="C144" i="1"/>
  <c r="B144" i="1"/>
  <c r="Y143" i="1"/>
  <c r="X143" i="1"/>
  <c r="V143" i="1"/>
  <c r="I143" i="1"/>
  <c r="H143" i="1"/>
  <c r="G143" i="1"/>
  <c r="F143" i="1"/>
  <c r="E143" i="1"/>
  <c r="D143" i="1"/>
  <c r="C143" i="1"/>
  <c r="B143" i="1"/>
  <c r="Y142" i="1"/>
  <c r="X142" i="1"/>
  <c r="V142" i="1"/>
  <c r="I142" i="1"/>
  <c r="H142" i="1"/>
  <c r="G142" i="1"/>
  <c r="F142" i="1"/>
  <c r="E142" i="1"/>
  <c r="D142" i="1"/>
  <c r="C142" i="1"/>
  <c r="B142" i="1"/>
  <c r="Y141" i="1"/>
  <c r="X141" i="1"/>
  <c r="V141" i="1"/>
  <c r="I141" i="1"/>
  <c r="H141" i="1"/>
  <c r="G141" i="1"/>
  <c r="F141" i="1"/>
  <c r="E141" i="1"/>
  <c r="D141" i="1"/>
  <c r="C141" i="1"/>
  <c r="B141" i="1"/>
  <c r="Y140" i="1"/>
  <c r="X140" i="1"/>
  <c r="V140" i="1"/>
  <c r="I140" i="1"/>
  <c r="H140" i="1"/>
  <c r="G140" i="1"/>
  <c r="F140" i="1"/>
  <c r="E140" i="1"/>
  <c r="D140" i="1"/>
  <c r="C140" i="1"/>
  <c r="B140" i="1"/>
  <c r="Y139" i="1"/>
  <c r="X139" i="1"/>
  <c r="V139" i="1"/>
  <c r="I139" i="1"/>
  <c r="H139" i="1"/>
  <c r="G139" i="1"/>
  <c r="F139" i="1"/>
  <c r="E139" i="1"/>
  <c r="D139" i="1"/>
  <c r="C139" i="1"/>
  <c r="B139" i="1"/>
  <c r="Y138" i="1"/>
  <c r="X138" i="1"/>
  <c r="V138" i="1"/>
  <c r="I138" i="1"/>
  <c r="H138" i="1"/>
  <c r="G138" i="1"/>
  <c r="F138" i="1"/>
  <c r="E138" i="1"/>
  <c r="D138" i="1"/>
  <c r="C138" i="1"/>
  <c r="B138" i="1"/>
  <c r="Y137" i="1"/>
  <c r="X137" i="1"/>
  <c r="V137" i="1"/>
  <c r="I137" i="1"/>
  <c r="H137" i="1"/>
  <c r="G137" i="1"/>
  <c r="F137" i="1"/>
  <c r="E137" i="1"/>
  <c r="D137" i="1"/>
  <c r="C137" i="1"/>
  <c r="B137" i="1"/>
  <c r="Y136" i="1"/>
  <c r="X136" i="1"/>
  <c r="V136" i="1"/>
  <c r="I136" i="1"/>
  <c r="H136" i="1"/>
  <c r="G136" i="1"/>
  <c r="F136" i="1"/>
  <c r="E136" i="1"/>
  <c r="D136" i="1"/>
  <c r="C136" i="1"/>
  <c r="B136" i="1"/>
  <c r="Y135" i="1"/>
  <c r="X135" i="1"/>
  <c r="V135" i="1"/>
  <c r="I135" i="1"/>
  <c r="H135" i="1"/>
  <c r="G135" i="1"/>
  <c r="F135" i="1"/>
  <c r="E135" i="1"/>
  <c r="D135" i="1"/>
  <c r="C135" i="1"/>
  <c r="B135" i="1"/>
  <c r="Y134" i="1"/>
  <c r="X134" i="1"/>
  <c r="V134" i="1"/>
  <c r="I134" i="1"/>
  <c r="H134" i="1"/>
  <c r="G134" i="1"/>
  <c r="F134" i="1"/>
  <c r="E134" i="1"/>
  <c r="D134" i="1"/>
  <c r="C134" i="1"/>
  <c r="B134" i="1"/>
  <c r="Y133" i="1"/>
  <c r="X133" i="1"/>
  <c r="V133" i="1"/>
  <c r="I133" i="1"/>
  <c r="H133" i="1"/>
  <c r="G133" i="1"/>
  <c r="F133" i="1"/>
  <c r="E133" i="1"/>
  <c r="D133" i="1"/>
  <c r="C133" i="1"/>
  <c r="B133" i="1"/>
  <c r="Y132" i="1"/>
  <c r="X132" i="1"/>
  <c r="V132" i="1"/>
  <c r="I132" i="1"/>
  <c r="H132" i="1"/>
  <c r="G132" i="1"/>
  <c r="F132" i="1"/>
  <c r="E132" i="1"/>
  <c r="D132" i="1"/>
  <c r="C132" i="1"/>
  <c r="B132" i="1"/>
  <c r="Y131" i="1"/>
  <c r="X131" i="1"/>
  <c r="V131" i="1"/>
  <c r="I131" i="1"/>
  <c r="H131" i="1"/>
  <c r="G131" i="1"/>
  <c r="F131" i="1"/>
  <c r="E131" i="1"/>
  <c r="D131" i="1"/>
  <c r="C131" i="1"/>
  <c r="B131" i="1"/>
  <c r="Y130" i="1"/>
  <c r="X130" i="1"/>
  <c r="V130" i="1"/>
  <c r="I130" i="1"/>
  <c r="H130" i="1"/>
  <c r="G130" i="1"/>
  <c r="F130" i="1"/>
  <c r="E130" i="1"/>
  <c r="D130" i="1"/>
  <c r="C130" i="1"/>
  <c r="B130" i="1"/>
  <c r="Y129" i="1"/>
  <c r="X129" i="1"/>
  <c r="V129" i="1"/>
  <c r="I129" i="1"/>
  <c r="H129" i="1"/>
  <c r="G129" i="1"/>
  <c r="F129" i="1"/>
  <c r="E129" i="1"/>
  <c r="D129" i="1"/>
  <c r="C129" i="1"/>
  <c r="B129" i="1"/>
  <c r="Y128" i="1"/>
  <c r="X128" i="1"/>
  <c r="V128" i="1"/>
  <c r="I128" i="1"/>
  <c r="H128" i="1"/>
  <c r="G128" i="1"/>
  <c r="F128" i="1"/>
  <c r="E128" i="1"/>
  <c r="D128" i="1"/>
  <c r="C128" i="1"/>
  <c r="B128" i="1"/>
  <c r="Y127" i="1"/>
  <c r="X127" i="1"/>
  <c r="V127" i="1"/>
  <c r="I127" i="1"/>
  <c r="H127" i="1"/>
  <c r="G127" i="1"/>
  <c r="F127" i="1"/>
  <c r="E127" i="1"/>
  <c r="D127" i="1"/>
  <c r="C127" i="1"/>
  <c r="B127" i="1"/>
  <c r="Y126" i="1"/>
  <c r="X126" i="1"/>
  <c r="V126" i="1"/>
  <c r="I126" i="1"/>
  <c r="H126" i="1"/>
  <c r="G126" i="1"/>
  <c r="F126" i="1"/>
  <c r="E126" i="1"/>
  <c r="D126" i="1"/>
  <c r="C126" i="1"/>
  <c r="B126" i="1"/>
  <c r="Y125" i="1"/>
  <c r="X125" i="1"/>
  <c r="V125" i="1"/>
  <c r="I125" i="1"/>
  <c r="H125" i="1"/>
  <c r="G125" i="1"/>
  <c r="F125" i="1"/>
  <c r="E125" i="1"/>
  <c r="D125" i="1"/>
  <c r="C125" i="1"/>
  <c r="B125" i="1"/>
  <c r="Y124" i="1"/>
  <c r="X124" i="1"/>
  <c r="V124" i="1"/>
  <c r="I124" i="1"/>
  <c r="H124" i="1"/>
  <c r="G124" i="1"/>
  <c r="F124" i="1"/>
  <c r="E124" i="1"/>
  <c r="D124" i="1"/>
  <c r="C124" i="1"/>
  <c r="B124" i="1"/>
  <c r="Y123" i="1"/>
  <c r="X123" i="1"/>
  <c r="V123" i="1"/>
  <c r="I123" i="1"/>
  <c r="H123" i="1"/>
  <c r="G123" i="1"/>
  <c r="F123" i="1"/>
  <c r="E123" i="1"/>
  <c r="D123" i="1"/>
  <c r="C123" i="1"/>
  <c r="B123" i="1"/>
  <c r="Y122" i="1"/>
  <c r="X122" i="1"/>
  <c r="V122" i="1"/>
  <c r="I122" i="1"/>
  <c r="H122" i="1"/>
  <c r="G122" i="1"/>
  <c r="F122" i="1"/>
  <c r="E122" i="1"/>
  <c r="D122" i="1"/>
  <c r="C122" i="1"/>
  <c r="B122" i="1"/>
  <c r="Y121" i="1"/>
  <c r="X121" i="1"/>
  <c r="V121" i="1"/>
  <c r="I121" i="1"/>
  <c r="H121" i="1"/>
  <c r="G121" i="1"/>
  <c r="F121" i="1"/>
  <c r="E121" i="1"/>
  <c r="D121" i="1"/>
  <c r="C121" i="1"/>
  <c r="B121" i="1"/>
  <c r="Y120" i="1"/>
  <c r="X120" i="1"/>
  <c r="V120" i="1"/>
  <c r="I120" i="1"/>
  <c r="H120" i="1"/>
  <c r="G120" i="1"/>
  <c r="F120" i="1"/>
  <c r="E120" i="1"/>
  <c r="D120" i="1"/>
  <c r="C120" i="1"/>
  <c r="B120" i="1"/>
  <c r="Y119" i="1"/>
  <c r="X119" i="1"/>
  <c r="V119" i="1"/>
  <c r="I119" i="1"/>
  <c r="H119" i="1"/>
  <c r="G119" i="1"/>
  <c r="F119" i="1"/>
  <c r="E119" i="1"/>
  <c r="D119" i="1"/>
  <c r="C119" i="1"/>
  <c r="B119" i="1"/>
  <c r="Y118" i="1"/>
  <c r="X118" i="1"/>
  <c r="V118" i="1"/>
  <c r="I118" i="1"/>
  <c r="H118" i="1"/>
  <c r="G118" i="1"/>
  <c r="F118" i="1"/>
  <c r="E118" i="1"/>
  <c r="D118" i="1"/>
  <c r="C118" i="1"/>
  <c r="B118" i="1"/>
  <c r="Y117" i="1"/>
  <c r="X117" i="1"/>
  <c r="V117" i="1"/>
  <c r="I117" i="1"/>
  <c r="H117" i="1"/>
  <c r="G117" i="1"/>
  <c r="F117" i="1"/>
  <c r="E117" i="1"/>
  <c r="D117" i="1"/>
  <c r="C117" i="1"/>
  <c r="B117" i="1"/>
  <c r="Y116" i="1"/>
  <c r="X116" i="1"/>
  <c r="V116" i="1"/>
  <c r="Y115" i="1"/>
  <c r="X115" i="1"/>
  <c r="V115" i="1"/>
  <c r="Y114" i="1"/>
  <c r="X114" i="1"/>
  <c r="V114" i="1"/>
  <c r="Y113" i="1"/>
  <c r="X113" i="1"/>
  <c r="V113" i="1"/>
  <c r="Y112" i="1"/>
  <c r="X112" i="1"/>
  <c r="V112" i="1"/>
  <c r="Y111" i="1"/>
  <c r="X111" i="1"/>
  <c r="V111" i="1"/>
  <c r="Y110" i="1"/>
  <c r="X110" i="1"/>
  <c r="V110" i="1"/>
  <c r="Y109" i="1"/>
  <c r="X109" i="1"/>
  <c r="V109" i="1"/>
  <c r="Y108" i="1"/>
  <c r="X108" i="1"/>
  <c r="V108" i="1"/>
  <c r="Y107" i="1"/>
  <c r="X107" i="1"/>
  <c r="V107" i="1"/>
  <c r="Y106" i="1"/>
  <c r="X106" i="1"/>
  <c r="V106" i="1"/>
  <c r="Y105" i="1"/>
  <c r="X105" i="1"/>
  <c r="V105" i="1"/>
  <c r="Y104" i="1"/>
  <c r="X104" i="1"/>
  <c r="V104" i="1"/>
  <c r="Y103" i="1"/>
  <c r="X103" i="1"/>
  <c r="V103" i="1"/>
  <c r="Y102" i="1"/>
  <c r="X102" i="1"/>
  <c r="V102" i="1"/>
  <c r="Y101" i="1"/>
  <c r="X101" i="1"/>
  <c r="V101" i="1"/>
  <c r="Y100" i="1"/>
  <c r="X100" i="1"/>
  <c r="V100" i="1"/>
  <c r="Y99" i="1"/>
  <c r="X99" i="1"/>
  <c r="V99" i="1"/>
  <c r="Y98" i="1"/>
  <c r="X98" i="1"/>
  <c r="V98" i="1"/>
  <c r="Y97" i="1"/>
  <c r="X97" i="1"/>
  <c r="V97" i="1"/>
  <c r="Y96" i="1"/>
  <c r="X96" i="1"/>
  <c r="V96" i="1"/>
  <c r="Y95" i="1"/>
  <c r="X95" i="1"/>
  <c r="V95" i="1"/>
  <c r="Y94" i="1"/>
  <c r="X94" i="1"/>
  <c r="V94" i="1"/>
  <c r="Y93" i="1"/>
  <c r="X93" i="1"/>
  <c r="V93" i="1"/>
  <c r="Y92" i="1"/>
  <c r="X92" i="1"/>
  <c r="V92" i="1"/>
  <c r="Y91" i="1"/>
  <c r="X91" i="1"/>
  <c r="Y90" i="1"/>
  <c r="X90" i="1"/>
  <c r="V90" i="1"/>
  <c r="Y89" i="1"/>
  <c r="X89" i="1"/>
  <c r="V89" i="1"/>
  <c r="Y88" i="1"/>
  <c r="X88" i="1"/>
  <c r="V88" i="1"/>
  <c r="Y87" i="1"/>
  <c r="X87" i="1"/>
  <c r="V87" i="1"/>
  <c r="Y86" i="1"/>
  <c r="X86" i="1"/>
  <c r="V86" i="1"/>
  <c r="Y85" i="1"/>
  <c r="X85" i="1"/>
  <c r="V85" i="1"/>
  <c r="Y84" i="1"/>
  <c r="X84" i="1"/>
  <c r="V84" i="1"/>
  <c r="Y83" i="1"/>
  <c r="X83" i="1"/>
  <c r="V83" i="1"/>
  <c r="Y82" i="1"/>
  <c r="X82" i="1"/>
  <c r="V82" i="1"/>
  <c r="Y81" i="1"/>
  <c r="X81" i="1"/>
  <c r="V81" i="1"/>
  <c r="Y80" i="1"/>
  <c r="X80" i="1"/>
  <c r="V80" i="1"/>
  <c r="Y79" i="1"/>
  <c r="X79" i="1"/>
  <c r="V79" i="1"/>
  <c r="Y78" i="1"/>
  <c r="X78" i="1"/>
  <c r="V78" i="1"/>
  <c r="Y77" i="1"/>
  <c r="X77" i="1"/>
  <c r="V77" i="1"/>
  <c r="Y76" i="1"/>
  <c r="X76" i="1"/>
  <c r="V76" i="1"/>
  <c r="Y75" i="1"/>
  <c r="X75" i="1"/>
  <c r="V75" i="1"/>
  <c r="Y74" i="1"/>
  <c r="X74" i="1"/>
  <c r="V74" i="1"/>
  <c r="Y73" i="1"/>
  <c r="X73" i="1"/>
  <c r="V73" i="1"/>
  <c r="Y72" i="1"/>
  <c r="X72" i="1"/>
  <c r="V72" i="1"/>
  <c r="Y71" i="1"/>
  <c r="X71" i="1"/>
  <c r="V71" i="1"/>
  <c r="Y70" i="1"/>
  <c r="X70" i="1"/>
  <c r="V70" i="1"/>
  <c r="Y69" i="1"/>
  <c r="X69" i="1"/>
  <c r="V69" i="1"/>
  <c r="Y68" i="1"/>
  <c r="X68" i="1"/>
  <c r="V68" i="1"/>
  <c r="Y67" i="1"/>
  <c r="X67" i="1"/>
  <c r="V67" i="1"/>
  <c r="Y66" i="1"/>
  <c r="X66" i="1"/>
  <c r="V66" i="1"/>
  <c r="Y65" i="1"/>
  <c r="X65" i="1"/>
  <c r="V65" i="1"/>
  <c r="Y64" i="1"/>
  <c r="X64" i="1"/>
  <c r="V64" i="1"/>
  <c r="Y63" i="1"/>
  <c r="X63" i="1"/>
  <c r="V63" i="1"/>
  <c r="Y62" i="1"/>
  <c r="X62" i="1"/>
  <c r="V62" i="1"/>
  <c r="Y61" i="1"/>
  <c r="X61" i="1"/>
  <c r="V61" i="1"/>
  <c r="Y60" i="1"/>
  <c r="X60" i="1"/>
  <c r="V60" i="1"/>
  <c r="Y59" i="1"/>
  <c r="X59" i="1"/>
  <c r="V59" i="1"/>
  <c r="Y58" i="1"/>
  <c r="X58" i="1"/>
  <c r="V58" i="1"/>
  <c r="Y57" i="1"/>
  <c r="X57" i="1"/>
  <c r="V57" i="1"/>
  <c r="Y56" i="1"/>
  <c r="X56" i="1"/>
  <c r="V56" i="1"/>
  <c r="Y55" i="1"/>
  <c r="X55" i="1"/>
  <c r="V55" i="1"/>
  <c r="Y54" i="1"/>
  <c r="X54" i="1"/>
  <c r="V54" i="1"/>
  <c r="Y53" i="1"/>
  <c r="X53" i="1"/>
  <c r="V53" i="1"/>
  <c r="Y52" i="1"/>
  <c r="X52" i="1"/>
  <c r="V52" i="1"/>
  <c r="Y51" i="1"/>
  <c r="X51" i="1"/>
  <c r="V51" i="1"/>
  <c r="Y50" i="1"/>
  <c r="X50" i="1"/>
  <c r="V50" i="1"/>
  <c r="Y49" i="1"/>
  <c r="X49" i="1"/>
  <c r="V49" i="1"/>
  <c r="Y48" i="1"/>
  <c r="X48" i="1"/>
  <c r="V48" i="1"/>
  <c r="Y47" i="1"/>
  <c r="X47" i="1"/>
  <c r="V47" i="1"/>
  <c r="Y46" i="1"/>
  <c r="X46" i="1"/>
  <c r="V46" i="1"/>
  <c r="Y45" i="1"/>
  <c r="X45" i="1"/>
  <c r="Y44" i="1"/>
  <c r="X44" i="1"/>
  <c r="Y43" i="1"/>
  <c r="X43" i="1"/>
  <c r="Y42" i="1"/>
  <c r="X42" i="1"/>
  <c r="Y41" i="1"/>
  <c r="X41" i="1"/>
  <c r="Y40" i="1"/>
  <c r="Y39" i="1"/>
  <c r="Y38" i="1"/>
  <c r="Y37" i="1"/>
  <c r="Y36" i="1"/>
  <c r="Y35" i="1"/>
  <c r="E21" i="16" l="1"/>
  <c r="E20" i="16"/>
  <c r="S4" i="16" l="1"/>
  <c r="R4" i="16"/>
  <c r="O4" i="16"/>
  <c r="N4" i="16"/>
  <c r="K4" i="16"/>
  <c r="J4" i="16"/>
  <c r="A21" i="16" l="1"/>
  <c r="A20" i="16"/>
  <c r="K41" i="16" l="1"/>
  <c r="K53" i="16"/>
  <c r="K49" i="16"/>
  <c r="K36" i="16"/>
  <c r="K45" i="16"/>
  <c r="G38" i="16"/>
  <c r="G47" i="16"/>
  <c r="G51" i="16"/>
  <c r="G43" i="16"/>
  <c r="G55" i="16"/>
  <c r="G39" i="16"/>
  <c r="G44" i="16"/>
  <c r="G48" i="16"/>
  <c r="G52" i="16"/>
  <c r="K37" i="16"/>
  <c r="K42" i="16"/>
  <c r="K46" i="16"/>
  <c r="K50" i="16"/>
  <c r="K54" i="16"/>
  <c r="G36" i="16"/>
  <c r="G41" i="16"/>
  <c r="G45" i="16"/>
  <c r="G49" i="16"/>
  <c r="G53" i="16"/>
  <c r="K38" i="16"/>
  <c r="K43" i="16"/>
  <c r="K47" i="16"/>
  <c r="K51" i="16"/>
  <c r="K55" i="16"/>
  <c r="G37" i="16"/>
  <c r="G42" i="16"/>
  <c r="G46" i="16"/>
  <c r="G50" i="16"/>
  <c r="G54" i="16"/>
  <c r="K39" i="16"/>
  <c r="K44" i="16"/>
  <c r="K48" i="16"/>
  <c r="K52" i="16"/>
  <c r="N35" i="12"/>
  <c r="N39" i="12"/>
  <c r="N43" i="12"/>
  <c r="N50" i="12"/>
  <c r="N36" i="12"/>
  <c r="N40" i="12"/>
  <c r="N44" i="12"/>
  <c r="N47" i="12"/>
  <c r="N51" i="12"/>
  <c r="N33" i="12"/>
  <c r="N38" i="12"/>
  <c r="N41" i="12"/>
  <c r="N45" i="12"/>
  <c r="N48" i="12"/>
  <c r="N52" i="12"/>
  <c r="N34" i="12"/>
  <c r="N42" i="12"/>
  <c r="N46" i="12"/>
  <c r="N49" i="12"/>
  <c r="J39" i="16" l="1"/>
  <c r="F55" i="16"/>
  <c r="F38" i="16"/>
  <c r="F43" i="16"/>
  <c r="F47" i="16"/>
  <c r="F51" i="16"/>
  <c r="J37" i="16"/>
  <c r="J43" i="16"/>
  <c r="J47" i="16"/>
  <c r="J51" i="16"/>
  <c r="J55" i="16"/>
  <c r="F39" i="16"/>
  <c r="F44" i="16"/>
  <c r="F48" i="16"/>
  <c r="F52" i="16"/>
  <c r="J38" i="16"/>
  <c r="J44" i="16"/>
  <c r="J48" i="16"/>
  <c r="J52" i="16"/>
  <c r="F36" i="16"/>
  <c r="F41" i="16"/>
  <c r="F45" i="16"/>
  <c r="F49" i="16"/>
  <c r="F53" i="16"/>
  <c r="J41" i="16"/>
  <c r="J45" i="16"/>
  <c r="J49" i="16"/>
  <c r="J53" i="16"/>
  <c r="F37" i="16"/>
  <c r="F42" i="16"/>
  <c r="F46" i="16"/>
  <c r="F50" i="16"/>
  <c r="F54" i="16"/>
  <c r="J36" i="16"/>
  <c r="J42" i="16"/>
  <c r="J46" i="16"/>
  <c r="J50" i="16"/>
  <c r="J54" i="16"/>
  <c r="M33" i="12"/>
  <c r="M35" i="12"/>
  <c r="L35" i="12"/>
  <c r="M38" i="12"/>
  <c r="L38" i="12"/>
  <c r="M40" i="12"/>
  <c r="L40" i="12"/>
  <c r="M41" i="12"/>
  <c r="L41" i="12"/>
  <c r="M48" i="12"/>
  <c r="L48" i="12"/>
  <c r="M45" i="12"/>
  <c r="L45" i="12"/>
  <c r="M42" i="12"/>
  <c r="L42" i="12"/>
  <c r="M49" i="12"/>
  <c r="L49" i="12"/>
  <c r="M52" i="12"/>
  <c r="L52" i="12"/>
  <c r="M43" i="12"/>
  <c r="M50" i="12"/>
  <c r="L50" i="12"/>
  <c r="M34" i="12"/>
  <c r="M47" i="12"/>
  <c r="L47" i="12"/>
  <c r="M39" i="12"/>
  <c r="M46" i="12"/>
  <c r="M36" i="12"/>
  <c r="M44" i="12"/>
  <c r="M51" i="12"/>
  <c r="L34" i="12"/>
  <c r="L39" i="12"/>
  <c r="L43" i="12"/>
  <c r="L33" i="12"/>
  <c r="L46" i="12"/>
  <c r="L44" i="12"/>
  <c r="L51" i="12"/>
  <c r="L36" i="12"/>
  <c r="C19" i="2"/>
  <c r="D19" i="2"/>
  <c r="E19" i="2"/>
  <c r="F19" i="2"/>
  <c r="G19" i="2"/>
  <c r="H19" i="2"/>
  <c r="I19" i="2"/>
  <c r="K19" i="2"/>
  <c r="L19" i="2"/>
  <c r="M19" i="2"/>
  <c r="N19" i="2"/>
  <c r="O19" i="2"/>
  <c r="P19" i="2"/>
  <c r="Q19" i="2"/>
  <c r="R19" i="2"/>
  <c r="S19" i="2"/>
  <c r="T19" i="2"/>
  <c r="V19" i="2"/>
  <c r="X19" i="2"/>
  <c r="Y19" i="2"/>
  <c r="AA19" i="2"/>
  <c r="AB19" i="2"/>
  <c r="AC19" i="2"/>
  <c r="AF19" i="2"/>
  <c r="AG19" i="2"/>
  <c r="AI19" i="2"/>
  <c r="AK19" i="2"/>
  <c r="AL19" i="2"/>
  <c r="AM19" i="2"/>
  <c r="AN19" i="2"/>
  <c r="AO19" i="2"/>
  <c r="AP19" i="2"/>
  <c r="AQ19" i="2"/>
  <c r="AR19" i="2"/>
  <c r="AS19" i="2"/>
  <c r="AT19" i="2"/>
  <c r="AV19" i="2"/>
  <c r="B19" i="2"/>
  <c r="J303" i="2" l="1"/>
  <c r="J305" i="2"/>
  <c r="J304" i="2"/>
  <c r="J307" i="2"/>
  <c r="J306" i="2"/>
  <c r="J299" i="2"/>
  <c r="J298" i="2"/>
  <c r="B297" i="9" s="1"/>
  <c r="J308" i="2"/>
  <c r="B307" i="9" s="1"/>
  <c r="J302" i="2"/>
  <c r="J301" i="2"/>
  <c r="B300" i="9" s="1"/>
  <c r="J300" i="2"/>
  <c r="J297" i="2"/>
  <c r="W306" i="2"/>
  <c r="D305" i="9" s="1"/>
  <c r="W297" i="2"/>
  <c r="D296" i="9" s="1"/>
  <c r="W301" i="2"/>
  <c r="D300" i="9" s="1"/>
  <c r="W304" i="2"/>
  <c r="D303" i="9" s="1"/>
  <c r="W305" i="2"/>
  <c r="D304" i="9" s="1"/>
  <c r="W303" i="2"/>
  <c r="D302" i="9" s="1"/>
  <c r="W299" i="2"/>
  <c r="D298" i="9" s="1"/>
  <c r="W298" i="2"/>
  <c r="D297" i="9" s="1"/>
  <c r="W307" i="2"/>
  <c r="D306" i="9" s="1"/>
  <c r="W302" i="2"/>
  <c r="D301" i="9" s="1"/>
  <c r="W308" i="2"/>
  <c r="D307" i="9" s="1"/>
  <c r="W300" i="2"/>
  <c r="D299" i="9" s="1"/>
  <c r="Z299" i="2"/>
  <c r="E298" i="9" s="1"/>
  <c r="Z298" i="2"/>
  <c r="E297" i="9" s="1"/>
  <c r="Z307" i="2"/>
  <c r="E306" i="9" s="1"/>
  <c r="Z300" i="2"/>
  <c r="E299" i="9" s="1"/>
  <c r="Z308" i="2"/>
  <c r="E307" i="9" s="1"/>
  <c r="Z297" i="2"/>
  <c r="E296" i="9" s="1"/>
  <c r="Z304" i="2"/>
  <c r="E303" i="9" s="1"/>
  <c r="Z301" i="2"/>
  <c r="E300" i="9" s="1"/>
  <c r="Z306" i="2"/>
  <c r="E305" i="9" s="1"/>
  <c r="Z302" i="2"/>
  <c r="E301" i="9" s="1"/>
  <c r="Z305" i="2"/>
  <c r="E304" i="9" s="1"/>
  <c r="Z303" i="2"/>
  <c r="E302" i="9" s="1"/>
  <c r="U306" i="2"/>
  <c r="C305" i="9" s="1"/>
  <c r="U298" i="2"/>
  <c r="C297" i="9" s="1"/>
  <c r="U302" i="2"/>
  <c r="C301" i="9" s="1"/>
  <c r="U303" i="2"/>
  <c r="C302" i="9" s="1"/>
  <c r="U304" i="2"/>
  <c r="C303" i="9" s="1"/>
  <c r="U299" i="2"/>
  <c r="C298" i="9" s="1"/>
  <c r="U305" i="2"/>
  <c r="C304" i="9" s="1"/>
  <c r="U300" i="2"/>
  <c r="C299" i="9" s="1"/>
  <c r="U297" i="2"/>
  <c r="C296" i="9" s="1"/>
  <c r="U308" i="2"/>
  <c r="C307" i="9" s="1"/>
  <c r="U301" i="2"/>
  <c r="U307" i="2"/>
  <c r="C306" i="9" s="1"/>
  <c r="AX303" i="2"/>
  <c r="H302" i="9" s="1"/>
  <c r="AX297" i="2"/>
  <c r="H296" i="9" s="1"/>
  <c r="AX307" i="2"/>
  <c r="H306" i="9" s="1"/>
  <c r="AX306" i="2"/>
  <c r="H305" i="9" s="1"/>
  <c r="AX302" i="2"/>
  <c r="H301" i="9" s="1"/>
  <c r="AX299" i="2"/>
  <c r="H298" i="9" s="1"/>
  <c r="AX304" i="2"/>
  <c r="H303" i="9" s="1"/>
  <c r="AX300" i="2"/>
  <c r="H299" i="9" s="1"/>
  <c r="AX308" i="2"/>
  <c r="H307" i="9" s="1"/>
  <c r="AX298" i="2"/>
  <c r="H297" i="9" s="1"/>
  <c r="AX301" i="2"/>
  <c r="H300" i="9" s="1"/>
  <c r="AX305" i="2"/>
  <c r="H304" i="9" s="1"/>
  <c r="J280" i="2"/>
  <c r="J287" i="2"/>
  <c r="B286" i="9" s="1"/>
  <c r="J286" i="2"/>
  <c r="B285" i="9" s="1"/>
  <c r="J293" i="2"/>
  <c r="B292" i="9" s="1"/>
  <c r="J277" i="2"/>
  <c r="J282" i="2"/>
  <c r="J291" i="2"/>
  <c r="B290" i="9" s="1"/>
  <c r="J273" i="2"/>
  <c r="J292" i="2"/>
  <c r="B291" i="9" s="1"/>
  <c r="J288" i="2"/>
  <c r="B287" i="9" s="1"/>
  <c r="J276" i="2"/>
  <c r="J289" i="2"/>
  <c r="B288" i="9" s="1"/>
  <c r="J294" i="2"/>
  <c r="B293" i="9" s="1"/>
  <c r="J281" i="2"/>
  <c r="J279" i="2"/>
  <c r="J285" i="2"/>
  <c r="B284" i="9" s="1"/>
  <c r="J274" i="2"/>
  <c r="J278" i="2"/>
  <c r="J283" i="2"/>
  <c r="K21" i="10" s="1"/>
  <c r="J295" i="2"/>
  <c r="B294" i="9" s="1"/>
  <c r="J290" i="2"/>
  <c r="B289" i="9" s="1"/>
  <c r="J284" i="2"/>
  <c r="J296" i="2"/>
  <c r="B295" i="9" s="1"/>
  <c r="J275" i="2"/>
  <c r="Z296" i="2"/>
  <c r="E295" i="9" s="1"/>
  <c r="Z284" i="2"/>
  <c r="Z276" i="2"/>
  <c r="Z274" i="2"/>
  <c r="Z280" i="2"/>
  <c r="Z293" i="2"/>
  <c r="E292" i="9" s="1"/>
  <c r="Z292" i="2"/>
  <c r="E291" i="9" s="1"/>
  <c r="Z285" i="2"/>
  <c r="E284" i="9" s="1"/>
  <c r="Z273" i="2"/>
  <c r="Z283" i="2"/>
  <c r="K43" i="10" s="1"/>
  <c r="Z289" i="2"/>
  <c r="E288" i="9" s="1"/>
  <c r="Z277" i="2"/>
  <c r="Z295" i="2"/>
  <c r="E294" i="9" s="1"/>
  <c r="Z281" i="2"/>
  <c r="Z290" i="2"/>
  <c r="E289" i="9" s="1"/>
  <c r="Z279" i="2"/>
  <c r="Z294" i="2"/>
  <c r="E293" i="9" s="1"/>
  <c r="Z278" i="2"/>
  <c r="Z282" i="2"/>
  <c r="Z287" i="2"/>
  <c r="E286" i="9" s="1"/>
  <c r="Z275" i="2"/>
  <c r="Z291" i="2"/>
  <c r="E290" i="9" s="1"/>
  <c r="Z288" i="2"/>
  <c r="E287" i="9" s="1"/>
  <c r="Z286" i="2"/>
  <c r="E285" i="9" s="1"/>
  <c r="W290" i="2"/>
  <c r="D289" i="9" s="1"/>
  <c r="W295" i="2"/>
  <c r="D294" i="9" s="1"/>
  <c r="W291" i="2"/>
  <c r="D290" i="9" s="1"/>
  <c r="W287" i="2"/>
  <c r="D286" i="9" s="1"/>
  <c r="W283" i="2"/>
  <c r="K41" i="10" s="1"/>
  <c r="W286" i="2"/>
  <c r="D285" i="9" s="1"/>
  <c r="W284" i="2"/>
  <c r="W278" i="2"/>
  <c r="W280" i="2"/>
  <c r="W273" i="2"/>
  <c r="W285" i="2"/>
  <c r="D284" i="9" s="1"/>
  <c r="W289" i="2"/>
  <c r="D288" i="9" s="1"/>
  <c r="W288" i="2"/>
  <c r="D287" i="9" s="1"/>
  <c r="W282" i="2"/>
  <c r="W279" i="2"/>
  <c r="W296" i="2"/>
  <c r="D295" i="9" s="1"/>
  <c r="W281" i="2"/>
  <c r="W274" i="2"/>
  <c r="W292" i="2"/>
  <c r="D291" i="9" s="1"/>
  <c r="W276" i="2"/>
  <c r="W294" i="2"/>
  <c r="D293" i="9" s="1"/>
  <c r="W293" i="2"/>
  <c r="D292" i="9" s="1"/>
  <c r="W277" i="2"/>
  <c r="W275" i="2"/>
  <c r="U161" i="2"/>
  <c r="U288" i="2"/>
  <c r="C287" i="9" s="1"/>
  <c r="U273" i="2"/>
  <c r="U292" i="2"/>
  <c r="C291" i="9" s="1"/>
  <c r="U276" i="2"/>
  <c r="U293" i="2"/>
  <c r="C292" i="9" s="1"/>
  <c r="U282" i="2"/>
  <c r="U279" i="2"/>
  <c r="U295" i="2"/>
  <c r="C294" i="9" s="1"/>
  <c r="U286" i="2"/>
  <c r="C285" i="9" s="1"/>
  <c r="U283" i="2"/>
  <c r="K30" i="10" s="1"/>
  <c r="U284" i="2"/>
  <c r="U274" i="2"/>
  <c r="U285" i="2"/>
  <c r="C284" i="9" s="1"/>
  <c r="U278" i="2"/>
  <c r="U291" i="2"/>
  <c r="C290" i="9" s="1"/>
  <c r="U281" i="2"/>
  <c r="U280" i="2"/>
  <c r="U296" i="2"/>
  <c r="C295" i="9" s="1"/>
  <c r="U277" i="2"/>
  <c r="U290" i="2"/>
  <c r="C289" i="9" s="1"/>
  <c r="U294" i="2"/>
  <c r="C293" i="9" s="1"/>
  <c r="U275" i="2"/>
  <c r="U287" i="2"/>
  <c r="C286" i="9" s="1"/>
  <c r="U289" i="2"/>
  <c r="C288" i="9" s="1"/>
  <c r="AX287" i="2"/>
  <c r="H286" i="9" s="1"/>
  <c r="AX292" i="2"/>
  <c r="H291" i="9" s="1"/>
  <c r="AX296" i="2"/>
  <c r="H295" i="9" s="1"/>
  <c r="AX288" i="2"/>
  <c r="H287" i="9" s="1"/>
  <c r="AX295" i="2"/>
  <c r="H294" i="9" s="1"/>
  <c r="AX284" i="2"/>
  <c r="AX280" i="2"/>
  <c r="AX285" i="2"/>
  <c r="H284" i="9" s="1"/>
  <c r="AX294" i="2"/>
  <c r="H293" i="9" s="1"/>
  <c r="AX281" i="2"/>
  <c r="AX289" i="2"/>
  <c r="H288" i="9" s="1"/>
  <c r="AX282" i="2"/>
  <c r="AX274" i="2"/>
  <c r="AX276" i="2"/>
  <c r="AX293" i="2"/>
  <c r="H292" i="9" s="1"/>
  <c r="AX278" i="2"/>
  <c r="AX275" i="2"/>
  <c r="AX290" i="2"/>
  <c r="H289" i="9" s="1"/>
  <c r="AX283" i="2"/>
  <c r="K67" i="10" s="1"/>
  <c r="AX277" i="2"/>
  <c r="AX273" i="2"/>
  <c r="AX279" i="2"/>
  <c r="AX286" i="2"/>
  <c r="H285" i="9" s="1"/>
  <c r="AX291" i="2"/>
  <c r="H290" i="9" s="1"/>
  <c r="J236" i="2"/>
  <c r="J237" i="2"/>
  <c r="J235" i="2"/>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45" i="1"/>
  <c r="C283" i="9" l="1"/>
  <c r="L30" i="10"/>
  <c r="H283" i="9"/>
  <c r="L67" i="10"/>
  <c r="D283" i="9"/>
  <c r="L41" i="10"/>
  <c r="E283" i="9"/>
  <c r="L43" i="10"/>
  <c r="B283" i="9"/>
  <c r="L21" i="10"/>
  <c r="H282" i="9"/>
  <c r="C282" i="9"/>
  <c r="B282" i="9"/>
  <c r="E282" i="9"/>
  <c r="D282" i="9"/>
  <c r="C281" i="9"/>
  <c r="E281" i="9"/>
  <c r="D281" i="9"/>
  <c r="B281" i="9"/>
  <c r="H281" i="9"/>
  <c r="H280" i="9"/>
  <c r="E280" i="9"/>
  <c r="B280" i="9"/>
  <c r="C280" i="9"/>
  <c r="D280" i="9"/>
  <c r="H279" i="9"/>
  <c r="C279" i="9"/>
  <c r="D279" i="9"/>
  <c r="E279" i="9"/>
  <c r="B279" i="9"/>
  <c r="C278" i="9"/>
  <c r="E278" i="9"/>
  <c r="H278" i="9"/>
  <c r="D278" i="9"/>
  <c r="B278" i="9"/>
  <c r="E277" i="9"/>
  <c r="B277" i="9"/>
  <c r="H277" i="9"/>
  <c r="D277" i="9"/>
  <c r="C277" i="9"/>
  <c r="D275" i="9"/>
  <c r="H275" i="9"/>
  <c r="D276" i="9"/>
  <c r="C276" i="9"/>
  <c r="E276" i="9"/>
  <c r="E275" i="9"/>
  <c r="B275" i="9"/>
  <c r="H276" i="9"/>
  <c r="C275" i="9"/>
  <c r="B276" i="9"/>
  <c r="D274" i="9"/>
  <c r="B274" i="9"/>
  <c r="C274" i="9"/>
  <c r="H274" i="9"/>
  <c r="E274" i="9"/>
  <c r="E273" i="9"/>
  <c r="H273" i="9"/>
  <c r="D273" i="9"/>
  <c r="C273" i="9"/>
  <c r="B273" i="9"/>
  <c r="B298" i="9"/>
  <c r="B305" i="9"/>
  <c r="B296" i="9"/>
  <c r="B306" i="9"/>
  <c r="C300" i="9"/>
  <c r="B299" i="9"/>
  <c r="B303" i="9"/>
  <c r="B304" i="9"/>
  <c r="B301" i="9"/>
  <c r="B302" i="9"/>
  <c r="B272" i="9"/>
  <c r="H272" i="9"/>
  <c r="C272" i="9"/>
  <c r="D272" i="9"/>
  <c r="E272" i="9"/>
  <c r="G31" i="16"/>
  <c r="F31" i="16"/>
  <c r="W164" i="2"/>
  <c r="K31" i="16" l="1"/>
  <c r="J31" i="16"/>
  <c r="N28" i="12"/>
  <c r="M28" i="12"/>
  <c r="L28" i="12"/>
  <c r="A271" i="9"/>
  <c r="AX239" i="1" l="1"/>
  <c r="AX240" i="1"/>
  <c r="AX241" i="1"/>
  <c r="AX242" i="1"/>
  <c r="W243"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D67" i="10" s="1"/>
  <c r="AX238" i="1" l="1"/>
  <c r="AX237" i="1"/>
  <c r="G57" i="16"/>
  <c r="G28" i="16"/>
  <c r="G24" i="16"/>
  <c r="G20" i="16"/>
  <c r="G15" i="16"/>
  <c r="G11" i="16"/>
  <c r="G34" i="16"/>
  <c r="G27" i="16"/>
  <c r="G23" i="16"/>
  <c r="G19" i="16"/>
  <c r="G14" i="16"/>
  <c r="G10" i="16"/>
  <c r="G33" i="16"/>
  <c r="G26" i="16"/>
  <c r="G22" i="16"/>
  <c r="G18" i="16"/>
  <c r="G13" i="16"/>
  <c r="G9" i="16"/>
  <c r="G29" i="16"/>
  <c r="G25" i="16"/>
  <c r="G21" i="16"/>
  <c r="G16" i="16"/>
  <c r="G12" i="16"/>
  <c r="AX236" i="1"/>
  <c r="AX235" i="1"/>
  <c r="AX234" i="1"/>
  <c r="AX233" i="1"/>
  <c r="AX232" i="1"/>
  <c r="AX231" i="1"/>
  <c r="AX230" i="1"/>
  <c r="AX229" i="1"/>
  <c r="AX228" i="1"/>
  <c r="AX227" i="1"/>
  <c r="AX226" i="1"/>
  <c r="AX225" i="1"/>
  <c r="Z229" i="1"/>
  <c r="W242" i="1"/>
  <c r="AX224" i="1"/>
  <c r="AX223" i="1"/>
  <c r="W226" i="1"/>
  <c r="W223" i="1"/>
  <c r="W255" i="1"/>
  <c r="Z248" i="1"/>
  <c r="Z261" i="1"/>
  <c r="U238" i="1"/>
  <c r="Z231" i="1"/>
  <c r="Z230" i="1"/>
  <c r="Z227" i="1"/>
  <c r="W271" i="1"/>
  <c r="W239" i="1"/>
  <c r="Z223" i="1"/>
  <c r="W269" i="1"/>
  <c r="W260" i="1"/>
  <c r="W246" i="1"/>
  <c r="Z242" i="1"/>
  <c r="W235" i="1"/>
  <c r="AX222" i="1"/>
  <c r="W222" i="1"/>
  <c r="Z222" i="1"/>
  <c r="AX221" i="1"/>
  <c r="Z262" i="1"/>
  <c r="Z259" i="1"/>
  <c r="Z255" i="1"/>
  <c r="Z238" i="1"/>
  <c r="Z235" i="1"/>
  <c r="W272" i="1"/>
  <c r="D41" i="10" s="1"/>
  <c r="W268" i="1"/>
  <c r="W264" i="1"/>
  <c r="W258" i="1"/>
  <c r="W252" i="1"/>
  <c r="Z251" i="1"/>
  <c r="Z254" i="1"/>
  <c r="U247" i="1"/>
  <c r="U246" i="1"/>
  <c r="Z245" i="1"/>
  <c r="U235" i="1"/>
  <c r="Z250" i="1"/>
  <c r="U249" i="1"/>
  <c r="U254" i="1"/>
  <c r="Z268" i="1"/>
  <c r="U264" i="1"/>
  <c r="W262" i="1"/>
  <c r="W259" i="1"/>
  <c r="U255" i="1"/>
  <c r="W254" i="1"/>
  <c r="U243" i="1"/>
  <c r="U226" i="1"/>
  <c r="Z241" i="1"/>
  <c r="Z237" i="1"/>
  <c r="U234" i="1"/>
  <c r="W232" i="1"/>
  <c r="Z226" i="1"/>
  <c r="Z221" i="1"/>
  <c r="Z272" i="1"/>
  <c r="D43" i="10" s="1"/>
  <c r="W270" i="1"/>
  <c r="U267" i="1"/>
  <c r="Z264" i="1"/>
  <c r="Z258" i="1"/>
  <c r="W251" i="1"/>
  <c r="U251" i="1"/>
  <c r="U250" i="1"/>
  <c r="W247" i="1"/>
  <c r="W244" i="1"/>
  <c r="U239" i="1"/>
  <c r="W236" i="1"/>
  <c r="W234" i="1"/>
  <c r="Z232" i="1"/>
  <c r="U231" i="1"/>
  <c r="U230" i="1"/>
  <c r="U227" i="1"/>
  <c r="Z225" i="1"/>
  <c r="U268" i="1"/>
  <c r="W263" i="1"/>
  <c r="U262" i="1"/>
  <c r="U259" i="1"/>
  <c r="U258" i="1"/>
  <c r="Z257" i="1"/>
  <c r="Z253" i="1"/>
  <c r="W250" i="1"/>
  <c r="Z249" i="1"/>
  <c r="Z247" i="1"/>
  <c r="Z246" i="1"/>
  <c r="Z243" i="1"/>
  <c r="U242" i="1"/>
  <c r="Z239" i="1"/>
  <c r="W238" i="1"/>
  <c r="Z234" i="1"/>
  <c r="Z233" i="1"/>
  <c r="W231" i="1"/>
  <c r="W230" i="1"/>
  <c r="W228" i="1"/>
  <c r="W227" i="1"/>
  <c r="U223" i="1"/>
  <c r="U222" i="1"/>
  <c r="Z267" i="1"/>
  <c r="U263" i="1"/>
  <c r="U257" i="1"/>
  <c r="Z256" i="1"/>
  <c r="U241" i="1"/>
  <c r="Z240" i="1"/>
  <c r="U225" i="1"/>
  <c r="Z224" i="1"/>
  <c r="U272" i="1"/>
  <c r="D30" i="10" s="1"/>
  <c r="U271" i="1"/>
  <c r="W265" i="1"/>
  <c r="U265" i="1"/>
  <c r="Z263" i="1"/>
  <c r="U253" i="1"/>
  <c r="Z252" i="1"/>
  <c r="W248" i="1"/>
  <c r="U237" i="1"/>
  <c r="Z236" i="1"/>
  <c r="U221" i="1"/>
  <c r="U233" i="1"/>
  <c r="Z271" i="1"/>
  <c r="Z269" i="1"/>
  <c r="W267" i="1"/>
  <c r="U261" i="1"/>
  <c r="Z260" i="1"/>
  <c r="W256" i="1"/>
  <c r="U245" i="1"/>
  <c r="Z244" i="1"/>
  <c r="W240" i="1"/>
  <c r="U229" i="1"/>
  <c r="Z228" i="1"/>
  <c r="W224" i="1"/>
  <c r="J248" i="1"/>
  <c r="J232" i="1"/>
  <c r="J265" i="1"/>
  <c r="J260" i="1"/>
  <c r="J244" i="1"/>
  <c r="J228" i="1"/>
  <c r="J269" i="1"/>
  <c r="J263" i="1"/>
  <c r="J256" i="1"/>
  <c r="J240" i="1"/>
  <c r="J224" i="1"/>
  <c r="J272" i="1"/>
  <c r="D21" i="10" s="1"/>
  <c r="J252" i="1"/>
  <c r="J236" i="1"/>
  <c r="J266" i="1"/>
  <c r="J264" i="1"/>
  <c r="J268" i="1"/>
  <c r="J271" i="1"/>
  <c r="U266" i="1"/>
  <c r="J262" i="1"/>
  <c r="J251" i="1"/>
  <c r="J246" i="1"/>
  <c r="J235" i="1"/>
  <c r="J230" i="1"/>
  <c r="Z270" i="1"/>
  <c r="J267" i="1"/>
  <c r="W266" i="1"/>
  <c r="Z265" i="1"/>
  <c r="J255" i="1"/>
  <c r="J250" i="1"/>
  <c r="J239" i="1"/>
  <c r="J234" i="1"/>
  <c r="J223" i="1"/>
  <c r="Z266" i="1"/>
  <c r="J259" i="1"/>
  <c r="J254" i="1"/>
  <c r="J243" i="1"/>
  <c r="J238" i="1"/>
  <c r="J227" i="1"/>
  <c r="J222" i="1"/>
  <c r="U270" i="1"/>
  <c r="J270" i="1"/>
  <c r="U269" i="1"/>
  <c r="J258" i="1"/>
  <c r="J247" i="1"/>
  <c r="J242" i="1"/>
  <c r="J231" i="1"/>
  <c r="J226" i="1"/>
  <c r="J221" i="1"/>
  <c r="W261" i="1"/>
  <c r="J261" i="1"/>
  <c r="W257" i="1"/>
  <c r="J257" i="1"/>
  <c r="W253" i="1"/>
  <c r="J253" i="1"/>
  <c r="W249" i="1"/>
  <c r="J249" i="1"/>
  <c r="W245" i="1"/>
  <c r="J245" i="1"/>
  <c r="W241" i="1"/>
  <c r="J241" i="1"/>
  <c r="W237" i="1"/>
  <c r="J237" i="1"/>
  <c r="W233" i="1"/>
  <c r="J233" i="1"/>
  <c r="W229" i="1"/>
  <c r="J229" i="1"/>
  <c r="W225" i="1"/>
  <c r="J225" i="1"/>
  <c r="W221" i="1"/>
  <c r="U260" i="1"/>
  <c r="U256" i="1"/>
  <c r="U252" i="1"/>
  <c r="U248" i="1"/>
  <c r="U244" i="1"/>
  <c r="U240" i="1"/>
  <c r="U236" i="1"/>
  <c r="U232" i="1"/>
  <c r="U228" i="1"/>
  <c r="U224" i="1"/>
  <c r="G8" i="16" l="1"/>
  <c r="G56" i="16"/>
  <c r="G32" i="16"/>
  <c r="G30" i="16"/>
  <c r="G17" i="16"/>
  <c r="AX220" i="1" l="1"/>
  <c r="Z220" i="1"/>
  <c r="U220" i="1"/>
  <c r="J220" i="1"/>
  <c r="W220" i="1"/>
  <c r="F33" i="16" l="1"/>
  <c r="K33" i="16"/>
  <c r="J33" i="16"/>
  <c r="K34" i="16"/>
  <c r="J34" i="16"/>
  <c r="N30" i="12"/>
  <c r="M30" i="12"/>
  <c r="M31" i="12"/>
  <c r="N31" i="12"/>
  <c r="L30" i="12"/>
  <c r="L31" i="12"/>
  <c r="F34" i="16" l="1"/>
  <c r="Z219" i="1"/>
  <c r="AX219" i="1" l="1"/>
  <c r="U219" i="1"/>
  <c r="W219" i="1"/>
  <c r="W218" i="2"/>
  <c r="U218" i="1"/>
  <c r="Z218" i="1"/>
  <c r="AX218" i="1"/>
  <c r="U218" i="2"/>
  <c r="J219" i="1"/>
  <c r="J218" i="1"/>
  <c r="W218" i="1"/>
  <c r="K35" i="8" l="1"/>
  <c r="L35" i="8"/>
  <c r="J35" i="8"/>
  <c r="A248" i="9" l="1"/>
  <c r="A249" i="9"/>
  <c r="A250" i="9"/>
  <c r="A251" i="9"/>
  <c r="A252" i="9"/>
  <c r="A253" i="9"/>
  <c r="A254" i="9"/>
  <c r="A255" i="9"/>
  <c r="A256" i="9"/>
  <c r="A257" i="9"/>
  <c r="A258" i="9"/>
  <c r="A259" i="9"/>
  <c r="A260" i="9"/>
  <c r="A261" i="9"/>
  <c r="A262" i="9"/>
  <c r="A263" i="9"/>
  <c r="A264" i="9"/>
  <c r="A265" i="9"/>
  <c r="A266" i="9"/>
  <c r="A267" i="9"/>
  <c r="A268" i="9"/>
  <c r="A269" i="9"/>
  <c r="A270" i="9"/>
  <c r="O34" i="16" l="1"/>
  <c r="H34" i="16"/>
  <c r="H33" i="16"/>
  <c r="R33" i="16"/>
  <c r="N33" i="16"/>
  <c r="L33" i="16"/>
  <c r="N34" i="16"/>
  <c r="R34" i="16"/>
  <c r="S34" i="16" l="1"/>
  <c r="L34" i="16"/>
  <c r="O33" i="16"/>
  <c r="P33" i="16" s="1"/>
  <c r="S33" i="16"/>
  <c r="P34" i="16"/>
  <c r="H4" i="12"/>
  <c r="N4" i="12"/>
  <c r="M4" i="12"/>
  <c r="G4" i="12"/>
  <c r="L4" i="12"/>
  <c r="F4" i="12"/>
  <c r="A21" i="9" l="1"/>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1" i="2"/>
  <c r="A20" i="9"/>
  <c r="AH19" i="1" l="1"/>
  <c r="AD19" i="1"/>
  <c r="AE273" i="1" l="1"/>
  <c r="AE286" i="1"/>
  <c r="AE285" i="1"/>
  <c r="AE278" i="1"/>
  <c r="AE284" i="1"/>
  <c r="F46" i="10" s="1"/>
  <c r="AE289" i="1"/>
  <c r="AE277" i="1"/>
  <c r="AE304" i="1"/>
  <c r="AE279" i="1"/>
  <c r="AE295" i="1"/>
  <c r="AE290" i="1"/>
  <c r="AE308" i="1"/>
  <c r="AE298" i="1"/>
  <c r="AE292" i="1"/>
  <c r="AE291" i="1"/>
  <c r="AE282" i="1"/>
  <c r="AE303" i="1"/>
  <c r="AE307" i="1"/>
  <c r="AE276" i="1"/>
  <c r="AE294" i="1"/>
  <c r="AE306" i="1"/>
  <c r="AE288" i="1"/>
  <c r="AE299" i="1"/>
  <c r="AE274" i="1"/>
  <c r="AE297" i="1"/>
  <c r="AE281" i="1"/>
  <c r="AE301" i="1"/>
  <c r="AE305" i="1"/>
  <c r="AE275" i="1"/>
  <c r="AE280" i="1"/>
  <c r="AE287" i="1"/>
  <c r="AE293" i="1"/>
  <c r="AE283" i="1"/>
  <c r="E46" i="10" s="1"/>
  <c r="AE302" i="1"/>
  <c r="AE300" i="1"/>
  <c r="AE296" i="1"/>
  <c r="AU307" i="1"/>
  <c r="AU289" i="1"/>
  <c r="AU303" i="1"/>
  <c r="AU277" i="1"/>
  <c r="AU304" i="1"/>
  <c r="AU282" i="1"/>
  <c r="AU297" i="1"/>
  <c r="AU302" i="1"/>
  <c r="AU299" i="1"/>
  <c r="AU286" i="1"/>
  <c r="AU291" i="1"/>
  <c r="AU283" i="1"/>
  <c r="E51" i="10" s="1"/>
  <c r="AU292" i="1"/>
  <c r="AU295" i="1"/>
  <c r="AU288" i="1"/>
  <c r="AU284" i="1"/>
  <c r="F51" i="10" s="1"/>
  <c r="AU294" i="1"/>
  <c r="AU301" i="1"/>
  <c r="AU281" i="1"/>
  <c r="AU298" i="1"/>
  <c r="AU275" i="1"/>
  <c r="AU278" i="1"/>
  <c r="AU280" i="1"/>
  <c r="AU305" i="1"/>
  <c r="AU308" i="1"/>
  <c r="AU279" i="1"/>
  <c r="AU296" i="1"/>
  <c r="AU290" i="1"/>
  <c r="AU276" i="1"/>
  <c r="AU306" i="1"/>
  <c r="AU287" i="1"/>
  <c r="AU273" i="1"/>
  <c r="AU300" i="1"/>
  <c r="AU293" i="1"/>
  <c r="AU274" i="1"/>
  <c r="AU285" i="1"/>
  <c r="AH19" i="2"/>
  <c r="AU242" i="2" s="1"/>
  <c r="AU240" i="2"/>
  <c r="AU270" i="2"/>
  <c r="AU255" i="2"/>
  <c r="AU248" i="2"/>
  <c r="AU257" i="2"/>
  <c r="AU252" i="2"/>
  <c r="AU241" i="2"/>
  <c r="AU266" i="2"/>
  <c r="AU243" i="2"/>
  <c r="AU239" i="2"/>
  <c r="AU246" i="2"/>
  <c r="AU264" i="2"/>
  <c r="AU265" i="2"/>
  <c r="AE186" i="1"/>
  <c r="AE190" i="1"/>
  <c r="AE194" i="1"/>
  <c r="AE198" i="1"/>
  <c r="AD19" i="2"/>
  <c r="AE187" i="1"/>
  <c r="AE191" i="1"/>
  <c r="AE195" i="1"/>
  <c r="AE193" i="1"/>
  <c r="AE199" i="1"/>
  <c r="AE197" i="1"/>
  <c r="AE188" i="1"/>
  <c r="AE192" i="1"/>
  <c r="AE196" i="1"/>
  <c r="AE200" i="1"/>
  <c r="AE189" i="1"/>
  <c r="AU268" i="1"/>
  <c r="AU239" i="1"/>
  <c r="AU263" i="1"/>
  <c r="AU272" i="1"/>
  <c r="D51" i="10" s="1"/>
  <c r="AU243" i="1"/>
  <c r="AU255" i="1"/>
  <c r="AU246" i="1"/>
  <c r="AU227" i="1"/>
  <c r="AU254" i="1"/>
  <c r="AU269" i="1"/>
  <c r="AU231" i="1"/>
  <c r="AU270" i="1"/>
  <c r="AU256" i="1"/>
  <c r="AU224" i="1"/>
  <c r="AU244" i="1"/>
  <c r="AU247" i="1"/>
  <c r="AU235" i="1"/>
  <c r="AU241" i="1"/>
  <c r="AU264" i="1"/>
  <c r="AU267" i="1"/>
  <c r="AU252" i="1"/>
  <c r="AU265" i="1"/>
  <c r="AU249" i="1"/>
  <c r="AU257" i="1"/>
  <c r="AU242" i="1"/>
  <c r="AU223" i="1"/>
  <c r="AU261" i="1"/>
  <c r="AU262" i="1"/>
  <c r="AU245" i="1"/>
  <c r="AU237" i="1"/>
  <c r="AU271" i="1"/>
  <c r="AU266" i="1"/>
  <c r="AU260" i="1"/>
  <c r="AU248" i="1"/>
  <c r="AU234" i="1"/>
  <c r="AU253" i="1"/>
  <c r="AU238" i="1"/>
  <c r="AU222" i="1"/>
  <c r="AU259" i="1"/>
  <c r="AU251" i="1"/>
  <c r="AU225" i="1"/>
  <c r="AU236" i="1"/>
  <c r="AU240" i="1"/>
  <c r="AU232" i="1"/>
  <c r="AU233" i="1"/>
  <c r="AU221" i="1"/>
  <c r="AU250" i="1"/>
  <c r="AU258" i="1"/>
  <c r="AU226" i="1"/>
  <c r="AU230" i="1"/>
  <c r="AU229" i="1"/>
  <c r="AU228" i="1"/>
  <c r="AU220" i="1"/>
  <c r="AE232" i="1"/>
  <c r="AE261" i="1"/>
  <c r="AE245" i="1"/>
  <c r="AE229" i="1"/>
  <c r="AE266" i="1"/>
  <c r="AE257" i="1"/>
  <c r="AE254" i="1"/>
  <c r="AE268" i="1"/>
  <c r="AE262" i="1"/>
  <c r="AE249" i="1"/>
  <c r="AE250" i="1"/>
  <c r="AE237" i="1"/>
  <c r="AE251" i="1"/>
  <c r="AE235" i="1"/>
  <c r="AE267" i="1"/>
  <c r="AE256" i="1"/>
  <c r="AE224" i="1"/>
  <c r="AE244" i="1"/>
  <c r="AE222" i="1"/>
  <c r="AE228" i="1"/>
  <c r="AE265" i="1"/>
  <c r="AE263" i="1"/>
  <c r="AE247" i="1"/>
  <c r="AE241" i="1"/>
  <c r="AE225" i="1"/>
  <c r="AE269" i="1"/>
  <c r="AE260" i="1"/>
  <c r="AE238" i="1"/>
  <c r="AE272" i="1"/>
  <c r="D46" i="10" s="1"/>
  <c r="AE258" i="1"/>
  <c r="AE242" i="1"/>
  <c r="AE226" i="1"/>
  <c r="AE246" i="1"/>
  <c r="AE233" i="1"/>
  <c r="AE264" i="1"/>
  <c r="AE234" i="1"/>
  <c r="AE221" i="1"/>
  <c r="AE255" i="1"/>
  <c r="AE239" i="1"/>
  <c r="AE223" i="1"/>
  <c r="AE248" i="1"/>
  <c r="AE240" i="1"/>
  <c r="AE270" i="1"/>
  <c r="AE252" i="1"/>
  <c r="AE230" i="1"/>
  <c r="AE259" i="1"/>
  <c r="AE243" i="1"/>
  <c r="AE227" i="1"/>
  <c r="AE271" i="1"/>
  <c r="AE236" i="1"/>
  <c r="AE253" i="1"/>
  <c r="AE231" i="1"/>
  <c r="AE220" i="1"/>
  <c r="AU219" i="1"/>
  <c r="AU218" i="1"/>
  <c r="AE219" i="1"/>
  <c r="AE218" i="1"/>
  <c r="AY282" i="1" l="1"/>
  <c r="AY304" i="1"/>
  <c r="AU268" i="2"/>
  <c r="AU245" i="2"/>
  <c r="AU259" i="2"/>
  <c r="AU261" i="2"/>
  <c r="AU262" i="2"/>
  <c r="AU271" i="2"/>
  <c r="AU260" i="2"/>
  <c r="AY280" i="1"/>
  <c r="AY288" i="1"/>
  <c r="AY292" i="1"/>
  <c r="AU269" i="2"/>
  <c r="AU250" i="2"/>
  <c r="AU251" i="2"/>
  <c r="AU256" i="2"/>
  <c r="AY275" i="1"/>
  <c r="AU247" i="2"/>
  <c r="AU244" i="2"/>
  <c r="AU272" i="2"/>
  <c r="J51" i="10" s="1"/>
  <c r="AU249" i="2"/>
  <c r="AU263" i="2"/>
  <c r="AU267" i="2"/>
  <c r="AU254" i="2"/>
  <c r="AY293" i="1"/>
  <c r="AY274" i="1"/>
  <c r="AY287" i="1"/>
  <c r="AY299" i="1"/>
  <c r="AY291" i="1"/>
  <c r="AY277" i="1"/>
  <c r="AY289" i="1"/>
  <c r="AY306" i="1"/>
  <c r="AY298" i="1"/>
  <c r="AY284" i="1"/>
  <c r="F69" i="10" s="1"/>
  <c r="AY296" i="1"/>
  <c r="AY305" i="1"/>
  <c r="AY294" i="1"/>
  <c r="AY308" i="1"/>
  <c r="AY278" i="1"/>
  <c r="AY300" i="1"/>
  <c r="AY301" i="1"/>
  <c r="AY276" i="1"/>
  <c r="AY290" i="1"/>
  <c r="AY285" i="1"/>
  <c r="AY302" i="1"/>
  <c r="AY281" i="1"/>
  <c r="AY307" i="1"/>
  <c r="AY295" i="1"/>
  <c r="AY286" i="1"/>
  <c r="AY283" i="1"/>
  <c r="E69" i="10" s="1"/>
  <c r="AY297" i="1"/>
  <c r="AY303" i="1"/>
  <c r="AY279" i="1"/>
  <c r="AY273" i="1"/>
  <c r="AE299" i="2"/>
  <c r="AE305" i="2"/>
  <c r="AE304" i="2"/>
  <c r="AE298" i="2"/>
  <c r="AE307" i="2"/>
  <c r="AE297" i="2"/>
  <c r="AE300" i="2"/>
  <c r="AE302" i="2"/>
  <c r="AE301" i="2"/>
  <c r="AE308" i="2"/>
  <c r="F307" i="9" s="1"/>
  <c r="AE303" i="2"/>
  <c r="AE306" i="2"/>
  <c r="AU253" i="2"/>
  <c r="AU308" i="2"/>
  <c r="G307" i="9" s="1"/>
  <c r="AU305" i="2"/>
  <c r="G304" i="9" s="1"/>
  <c r="AU307" i="2"/>
  <c r="G306" i="9" s="1"/>
  <c r="AU299" i="2"/>
  <c r="G298" i="9" s="1"/>
  <c r="AU303" i="2"/>
  <c r="G302" i="9" s="1"/>
  <c r="AU300" i="2"/>
  <c r="G299" i="9" s="1"/>
  <c r="AU302" i="2"/>
  <c r="G301" i="9" s="1"/>
  <c r="AU304" i="2"/>
  <c r="G303" i="9" s="1"/>
  <c r="AU297" i="2"/>
  <c r="G296" i="9" s="1"/>
  <c r="AU301" i="2"/>
  <c r="G300" i="9" s="1"/>
  <c r="AU298" i="2"/>
  <c r="G297" i="9" s="1"/>
  <c r="AU306" i="2"/>
  <c r="G305" i="9" s="1"/>
  <c r="AU238" i="2"/>
  <c r="AU258" i="2"/>
  <c r="AE282" i="2"/>
  <c r="AE290" i="2"/>
  <c r="F289" i="9" s="1"/>
  <c r="AE291" i="2"/>
  <c r="F290" i="9" s="1"/>
  <c r="AE278" i="2"/>
  <c r="AE283" i="2"/>
  <c r="K46" i="10" s="1"/>
  <c r="AE280" i="2"/>
  <c r="AE281" i="2"/>
  <c r="AE293" i="2"/>
  <c r="F292" i="9" s="1"/>
  <c r="AE279" i="2"/>
  <c r="AE296" i="2"/>
  <c r="F295" i="9" s="1"/>
  <c r="AE276" i="2"/>
  <c r="AE274" i="2"/>
  <c r="AE285" i="2"/>
  <c r="F284" i="9" s="1"/>
  <c r="AE288" i="2"/>
  <c r="F287" i="9" s="1"/>
  <c r="AE277" i="2"/>
  <c r="AE289" i="2"/>
  <c r="F288" i="9" s="1"/>
  <c r="AE295" i="2"/>
  <c r="F294" i="9" s="1"/>
  <c r="AE292" i="2"/>
  <c r="F291" i="9" s="1"/>
  <c r="AE294" i="2"/>
  <c r="F293" i="9" s="1"/>
  <c r="AE275" i="2"/>
  <c r="AE286" i="2"/>
  <c r="F285" i="9" s="1"/>
  <c r="AE284" i="2"/>
  <c r="AE273" i="2"/>
  <c r="AE287" i="2"/>
  <c r="F286" i="9" s="1"/>
  <c r="AU283" i="2"/>
  <c r="K51" i="10" s="1"/>
  <c r="AU284" i="2"/>
  <c r="AU288" i="2"/>
  <c r="G287" i="9" s="1"/>
  <c r="AU295" i="2"/>
  <c r="G294" i="9" s="1"/>
  <c r="AU273" i="2"/>
  <c r="AU277" i="2"/>
  <c r="AU286" i="2"/>
  <c r="G285" i="9" s="1"/>
  <c r="AU278" i="2"/>
  <c r="AU290" i="2"/>
  <c r="G289" i="9" s="1"/>
  <c r="AU280" i="2"/>
  <c r="AU294" i="2"/>
  <c r="G293" i="9" s="1"/>
  <c r="AU275" i="2"/>
  <c r="AU287" i="2"/>
  <c r="G286" i="9" s="1"/>
  <c r="AU276" i="2"/>
  <c r="AU289" i="2"/>
  <c r="G288" i="9" s="1"/>
  <c r="AU296" i="2"/>
  <c r="G295" i="9" s="1"/>
  <c r="AU282" i="2"/>
  <c r="AU293" i="2"/>
  <c r="G292" i="9" s="1"/>
  <c r="AU281" i="2"/>
  <c r="AU291" i="2"/>
  <c r="G290" i="9" s="1"/>
  <c r="AU274" i="2"/>
  <c r="AU285" i="2"/>
  <c r="G284" i="9" s="1"/>
  <c r="AU292" i="2"/>
  <c r="G291" i="9" s="1"/>
  <c r="AU279" i="2"/>
  <c r="AY268" i="1"/>
  <c r="AY256" i="1"/>
  <c r="AY267" i="1"/>
  <c r="AE266" i="2"/>
  <c r="AE272" i="2"/>
  <c r="J46" i="10" s="1"/>
  <c r="AE257" i="2"/>
  <c r="AE268" i="2"/>
  <c r="AE249" i="2"/>
  <c r="AE263" i="2"/>
  <c r="AE269" i="2"/>
  <c r="AE258" i="2"/>
  <c r="AE252" i="2"/>
  <c r="AE242" i="2"/>
  <c r="AE254" i="2"/>
  <c r="AE241" i="2"/>
  <c r="AE270" i="2"/>
  <c r="AE271" i="2"/>
  <c r="AE255" i="2"/>
  <c r="AE246" i="2"/>
  <c r="AE240" i="2"/>
  <c r="AE247" i="2"/>
  <c r="AE253" i="2"/>
  <c r="AE267" i="2"/>
  <c r="AE239" i="2"/>
  <c r="AE238" i="2"/>
  <c r="AE251" i="2"/>
  <c r="AE256" i="2"/>
  <c r="AE250" i="2"/>
  <c r="AE248" i="2"/>
  <c r="AE265" i="2"/>
  <c r="AE264" i="2"/>
  <c r="AE244" i="2"/>
  <c r="AE259" i="2"/>
  <c r="AE245" i="2"/>
  <c r="AE243" i="2"/>
  <c r="AE261" i="2"/>
  <c r="AE260" i="2"/>
  <c r="AE262" i="2"/>
  <c r="AY249" i="1"/>
  <c r="AY263" i="1"/>
  <c r="AY244" i="1"/>
  <c r="K29" i="16"/>
  <c r="K25" i="16"/>
  <c r="K21" i="16"/>
  <c r="K16" i="16"/>
  <c r="K12" i="16"/>
  <c r="K28" i="16"/>
  <c r="K24" i="16"/>
  <c r="K20" i="16"/>
  <c r="K15" i="16"/>
  <c r="K11" i="16"/>
  <c r="K27" i="16"/>
  <c r="K23" i="16"/>
  <c r="K19" i="16"/>
  <c r="K14" i="16"/>
  <c r="K10" i="16"/>
  <c r="G35" i="16"/>
  <c r="K57" i="16"/>
  <c r="K26" i="16"/>
  <c r="K22" i="16"/>
  <c r="K18" i="16"/>
  <c r="K13" i="16"/>
  <c r="K9" i="16"/>
  <c r="G40" i="16"/>
  <c r="AY253" i="1"/>
  <c r="AY248" i="1"/>
  <c r="AY270" i="1"/>
  <c r="AY240" i="1"/>
  <c r="AY247" i="1"/>
  <c r="AY259" i="1"/>
  <c r="AY265" i="1"/>
  <c r="AY252" i="1"/>
  <c r="AY238" i="1"/>
  <c r="AY235" i="1"/>
  <c r="AY230" i="1"/>
  <c r="AY243" i="1"/>
  <c r="AY242" i="1"/>
  <c r="AY260" i="1"/>
  <c r="AY254" i="1"/>
  <c r="N26" i="12"/>
  <c r="N15" i="12"/>
  <c r="N11" i="12"/>
  <c r="M11" i="12"/>
  <c r="N21" i="12"/>
  <c r="M21" i="12"/>
  <c r="N14" i="12"/>
  <c r="N10" i="12"/>
  <c r="M10" i="12"/>
  <c r="N24" i="12"/>
  <c r="N20" i="12"/>
  <c r="N18" i="12"/>
  <c r="M18" i="12"/>
  <c r="N13" i="12"/>
  <c r="M13" i="12"/>
  <c r="N9" i="12"/>
  <c r="M14" i="12"/>
  <c r="N22" i="12"/>
  <c r="M22" i="12"/>
  <c r="N25" i="12"/>
  <c r="M25" i="12"/>
  <c r="M26" i="12"/>
  <c r="M15" i="12"/>
  <c r="N54" i="12"/>
  <c r="M54" i="12"/>
  <c r="N23" i="12"/>
  <c r="M23" i="12"/>
  <c r="N19" i="12"/>
  <c r="M19" i="12"/>
  <c r="N17" i="12"/>
  <c r="M17" i="12"/>
  <c r="N12" i="12"/>
  <c r="M12" i="12"/>
  <c r="N8" i="12"/>
  <c r="M8" i="12"/>
  <c r="M24" i="12"/>
  <c r="M20" i="12"/>
  <c r="M9" i="12"/>
  <c r="AY226" i="1"/>
  <c r="AY261" i="1"/>
  <c r="AY245" i="1"/>
  <c r="AY225" i="1"/>
  <c r="AY220" i="1"/>
  <c r="AY224" i="1"/>
  <c r="AY264" i="1"/>
  <c r="AY250" i="1"/>
  <c r="AY271" i="1"/>
  <c r="AY246" i="1"/>
  <c r="AY272" i="1"/>
  <c r="D69" i="10" s="1"/>
  <c r="AY251" i="1"/>
  <c r="AY262" i="1"/>
  <c r="AY266" i="1"/>
  <c r="AY232" i="1"/>
  <c r="AY231" i="1"/>
  <c r="AY234" i="1"/>
  <c r="AY229" i="1"/>
  <c r="AY239" i="1"/>
  <c r="AY222" i="1"/>
  <c r="AY236" i="1"/>
  <c r="AY255" i="1"/>
  <c r="AY233" i="1"/>
  <c r="AY258" i="1"/>
  <c r="AY269" i="1"/>
  <c r="AY257" i="1"/>
  <c r="AY221" i="1"/>
  <c r="AY227" i="1"/>
  <c r="AY223" i="1"/>
  <c r="AY241" i="1"/>
  <c r="AY228" i="1"/>
  <c r="AY237" i="1"/>
  <c r="AY218" i="1"/>
  <c r="AY219" i="1"/>
  <c r="X19" i="10"/>
  <c r="Z4" i="12" s="1"/>
  <c r="Q19" i="10"/>
  <c r="S4" i="12" s="1"/>
  <c r="V19" i="10"/>
  <c r="X4" i="12" s="1"/>
  <c r="G283" i="9" l="1"/>
  <c r="L51" i="10"/>
  <c r="F283" i="9"/>
  <c r="L46" i="10"/>
  <c r="G282" i="9"/>
  <c r="F282" i="9"/>
  <c r="G281" i="9"/>
  <c r="F281" i="9"/>
  <c r="F280" i="9"/>
  <c r="G280" i="9"/>
  <c r="G279" i="9"/>
  <c r="F279" i="9"/>
  <c r="F278" i="9"/>
  <c r="G278" i="9"/>
  <c r="F277" i="9"/>
  <c r="G277" i="9"/>
  <c r="G275" i="9"/>
  <c r="G276" i="9"/>
  <c r="F275" i="9"/>
  <c r="F276" i="9"/>
  <c r="G274" i="9"/>
  <c r="F274" i="9"/>
  <c r="G273" i="9"/>
  <c r="F273" i="9"/>
  <c r="F301" i="9"/>
  <c r="AY302" i="2"/>
  <c r="F299" i="9"/>
  <c r="AY300" i="2"/>
  <c r="F296" i="9"/>
  <c r="AY297" i="2"/>
  <c r="F306" i="9"/>
  <c r="AY307" i="2"/>
  <c r="F305" i="9"/>
  <c r="AY306" i="2"/>
  <c r="AY298" i="2"/>
  <c r="F297" i="9"/>
  <c r="F302" i="9"/>
  <c r="AY303" i="2"/>
  <c r="F303" i="9"/>
  <c r="AY304" i="2"/>
  <c r="AY308" i="2"/>
  <c r="I307" i="9" s="1"/>
  <c r="F304" i="9"/>
  <c r="AY305" i="2"/>
  <c r="F300" i="9"/>
  <c r="AY301" i="2"/>
  <c r="F298" i="9"/>
  <c r="AY299" i="2"/>
  <c r="G272" i="9"/>
  <c r="F272" i="9"/>
  <c r="AY275" i="2"/>
  <c r="AY274" i="2"/>
  <c r="AY294" i="2"/>
  <c r="AY286" i="2"/>
  <c r="AY285" i="2"/>
  <c r="AY283" i="2"/>
  <c r="K69" i="10" s="1"/>
  <c r="AY278" i="2"/>
  <c r="AY276" i="2"/>
  <c r="AY291" i="2"/>
  <c r="AY292" i="2"/>
  <c r="AY296" i="2"/>
  <c r="AY290" i="2"/>
  <c r="AY295" i="2"/>
  <c r="AY279" i="2"/>
  <c r="AY282" i="2"/>
  <c r="AY287" i="2"/>
  <c r="AY289" i="2"/>
  <c r="AY293" i="2"/>
  <c r="AY273" i="2"/>
  <c r="AY277" i="2"/>
  <c r="AY281" i="2"/>
  <c r="AY284" i="2"/>
  <c r="L69" i="10" s="1"/>
  <c r="AY288" i="2"/>
  <c r="AY280" i="2"/>
  <c r="G58" i="16"/>
  <c r="P19" i="10"/>
  <c r="R4" i="12" s="1"/>
  <c r="W19" i="10"/>
  <c r="Y4" i="12" s="1"/>
  <c r="R19" i="10"/>
  <c r="T4" i="12" s="1"/>
  <c r="J3" i="7"/>
  <c r="P3" i="7" s="1"/>
  <c r="D3" i="7"/>
  <c r="K3" i="7"/>
  <c r="W3" i="7" s="1"/>
  <c r="E3" i="7"/>
  <c r="L3" i="7"/>
  <c r="X3" i="7" s="1"/>
  <c r="F3" i="7"/>
  <c r="J307" i="9" l="1"/>
  <c r="I272" i="9"/>
  <c r="J298" i="9"/>
  <c r="I298" i="9"/>
  <c r="J303" i="9"/>
  <c r="I303" i="9"/>
  <c r="I306" i="9"/>
  <c r="J306" i="9"/>
  <c r="I300" i="9"/>
  <c r="J300" i="9"/>
  <c r="J302" i="9"/>
  <c r="I302" i="9"/>
  <c r="I296" i="9"/>
  <c r="J296" i="9"/>
  <c r="J304" i="9"/>
  <c r="I304" i="9"/>
  <c r="J299" i="9"/>
  <c r="I299" i="9"/>
  <c r="I297" i="9"/>
  <c r="J297" i="9"/>
  <c r="I305" i="9"/>
  <c r="J305" i="9"/>
  <c r="J301" i="9"/>
  <c r="I301" i="9"/>
  <c r="J283" i="9"/>
  <c r="I283" i="9"/>
  <c r="J292" i="9"/>
  <c r="I292" i="9"/>
  <c r="J278" i="9"/>
  <c r="I278" i="9"/>
  <c r="J291" i="9"/>
  <c r="I291" i="9"/>
  <c r="I282" i="9"/>
  <c r="J282" i="9"/>
  <c r="I273" i="9"/>
  <c r="J273" i="9"/>
  <c r="J294" i="9"/>
  <c r="I294" i="9"/>
  <c r="I290" i="9"/>
  <c r="J290" i="9"/>
  <c r="I284" i="9"/>
  <c r="J284" i="9"/>
  <c r="J274" i="9"/>
  <c r="I274" i="9"/>
  <c r="I288" i="9"/>
  <c r="J288" i="9"/>
  <c r="J276" i="9"/>
  <c r="I276" i="9"/>
  <c r="J286" i="9"/>
  <c r="I286" i="9"/>
  <c r="J289" i="9"/>
  <c r="I289" i="9"/>
  <c r="I275" i="9"/>
  <c r="J275" i="9"/>
  <c r="J285" i="9"/>
  <c r="I285" i="9"/>
  <c r="J280" i="9"/>
  <c r="I280" i="9"/>
  <c r="I279" i="9"/>
  <c r="J279" i="9"/>
  <c r="I287" i="9"/>
  <c r="J287" i="9"/>
  <c r="J272" i="9"/>
  <c r="I281" i="9"/>
  <c r="J281" i="9"/>
  <c r="I295" i="9"/>
  <c r="J295" i="9"/>
  <c r="I277" i="9"/>
  <c r="J277" i="9"/>
  <c r="J293" i="9"/>
  <c r="I293" i="9"/>
  <c r="V3" i="7"/>
  <c r="R3" i="7"/>
  <c r="Q3" i="7"/>
  <c r="J57" i="16"/>
  <c r="F57" i="16" l="1"/>
  <c r="L54" i="12"/>
  <c r="D58" i="7"/>
  <c r="J58" i="7"/>
  <c r="E58" i="7"/>
  <c r="K58" i="7"/>
  <c r="F58" i="7"/>
  <c r="L58" i="7"/>
  <c r="J10" i="16"/>
  <c r="J11" i="16"/>
  <c r="J12" i="16"/>
  <c r="J13" i="16"/>
  <c r="J14" i="16"/>
  <c r="J15" i="16"/>
  <c r="J16" i="16"/>
  <c r="J9" i="16"/>
  <c r="L8" i="12" l="1"/>
  <c r="L11" i="12"/>
  <c r="L13" i="12"/>
  <c r="L9" i="12"/>
  <c r="L12" i="12"/>
  <c r="L15" i="12"/>
  <c r="L14" i="12"/>
  <c r="L10" i="12"/>
  <c r="H57" i="16"/>
  <c r="N57" i="16"/>
  <c r="R57" i="16"/>
  <c r="O57" i="16"/>
  <c r="S57" i="16"/>
  <c r="L57" i="16"/>
  <c r="V68" i="10"/>
  <c r="F54" i="12"/>
  <c r="X68" i="10"/>
  <c r="H54" i="12"/>
  <c r="W68" i="10"/>
  <c r="G54" i="12"/>
  <c r="N68" i="10"/>
  <c r="P54" i="12" s="1"/>
  <c r="M68" i="10"/>
  <c r="O54" i="12" s="1"/>
  <c r="H68" i="10"/>
  <c r="G68" i="10"/>
  <c r="I54" i="12" s="1"/>
  <c r="L4" i="7"/>
  <c r="K11" i="7"/>
  <c r="K7" i="7"/>
  <c r="J11" i="7"/>
  <c r="J7" i="7"/>
  <c r="L8" i="7"/>
  <c r="L11" i="7"/>
  <c r="K6" i="7"/>
  <c r="J10" i="7"/>
  <c r="L10" i="7"/>
  <c r="L6" i="7"/>
  <c r="K9" i="7"/>
  <c r="K5" i="7"/>
  <c r="J9" i="7"/>
  <c r="J5" i="7"/>
  <c r="L7" i="7"/>
  <c r="K10" i="7"/>
  <c r="J6" i="7"/>
  <c r="L9" i="7"/>
  <c r="L5" i="7"/>
  <c r="K8" i="7"/>
  <c r="K4" i="7"/>
  <c r="J8" i="7"/>
  <c r="J4" i="7"/>
  <c r="R68" i="10"/>
  <c r="Q68" i="10"/>
  <c r="P68" i="10"/>
  <c r="F15" i="16" l="1"/>
  <c r="N15" i="16" s="1"/>
  <c r="F11" i="16"/>
  <c r="R11" i="16" s="1"/>
  <c r="F13" i="16"/>
  <c r="R13" i="16" s="1"/>
  <c r="F9" i="16"/>
  <c r="R9" i="16" s="1"/>
  <c r="F14" i="16"/>
  <c r="N14" i="16" s="1"/>
  <c r="F10" i="16"/>
  <c r="N10" i="16" s="1"/>
  <c r="F16" i="16"/>
  <c r="R16" i="16" s="1"/>
  <c r="F12" i="16"/>
  <c r="N12" i="16" s="1"/>
  <c r="O10" i="16"/>
  <c r="F8" i="12"/>
  <c r="S9" i="16"/>
  <c r="O13" i="16"/>
  <c r="S12" i="16"/>
  <c r="S14" i="16"/>
  <c r="S16" i="16"/>
  <c r="O15" i="16"/>
  <c r="F10" i="12"/>
  <c r="S11" i="16"/>
  <c r="P57" i="16"/>
  <c r="L12" i="16"/>
  <c r="L16" i="16"/>
  <c r="L11" i="16"/>
  <c r="L14" i="16"/>
  <c r="L9" i="16"/>
  <c r="L13" i="16"/>
  <c r="L10" i="16"/>
  <c r="L15" i="16"/>
  <c r="Z54" i="12"/>
  <c r="S54" i="12"/>
  <c r="T54" i="12"/>
  <c r="R54" i="12"/>
  <c r="J54" i="12"/>
  <c r="Y54" i="12"/>
  <c r="X54" i="12"/>
  <c r="H15" i="12"/>
  <c r="H10" i="12"/>
  <c r="G10" i="12"/>
  <c r="F14" i="12"/>
  <c r="H11" i="12"/>
  <c r="N25" i="10"/>
  <c r="P11" i="12" s="1"/>
  <c r="M25" i="10"/>
  <c r="O11" i="12" s="1"/>
  <c r="N26" i="10"/>
  <c r="P12" i="12" s="1"/>
  <c r="M26" i="10"/>
  <c r="O12" i="12" s="1"/>
  <c r="N23" i="10"/>
  <c r="P9" i="12" s="1"/>
  <c r="M23" i="10"/>
  <c r="O9" i="12" s="1"/>
  <c r="N28" i="10"/>
  <c r="P14" i="12" s="1"/>
  <c r="M28" i="10"/>
  <c r="O14" i="12" s="1"/>
  <c r="N27" i="10"/>
  <c r="P13" i="12" s="1"/>
  <c r="M27" i="10"/>
  <c r="O13" i="12" s="1"/>
  <c r="N24" i="10"/>
  <c r="P10" i="12" s="1"/>
  <c r="M24" i="10"/>
  <c r="O10" i="12" s="1"/>
  <c r="N29" i="10"/>
  <c r="P15" i="12" s="1"/>
  <c r="M29" i="10"/>
  <c r="O15" i="12" s="1"/>
  <c r="N22" i="10"/>
  <c r="P8" i="12" s="1"/>
  <c r="M22" i="10"/>
  <c r="O8" i="12" s="1"/>
  <c r="T68" i="10"/>
  <c r="S68" i="10"/>
  <c r="F9" i="7"/>
  <c r="E8" i="7"/>
  <c r="F4" i="7"/>
  <c r="F11" i="7"/>
  <c r="F7" i="7"/>
  <c r="E10" i="7"/>
  <c r="D10" i="7"/>
  <c r="F10" i="7"/>
  <c r="F6" i="7"/>
  <c r="E9" i="7"/>
  <c r="E5" i="7"/>
  <c r="D9" i="7"/>
  <c r="D5" i="7"/>
  <c r="D8" i="7"/>
  <c r="F8" i="7"/>
  <c r="E11" i="7"/>
  <c r="E7" i="7"/>
  <c r="D11" i="7"/>
  <c r="D7" i="7"/>
  <c r="F5" i="7"/>
  <c r="E4" i="7"/>
  <c r="D4" i="7"/>
  <c r="E6" i="7"/>
  <c r="D6" i="7"/>
  <c r="AE203" i="1" l="1"/>
  <c r="AE202" i="1"/>
  <c r="AE201" i="1"/>
  <c r="R12" i="16"/>
  <c r="N11" i="16"/>
  <c r="S13" i="16"/>
  <c r="O9" i="16"/>
  <c r="N16" i="16"/>
  <c r="O14" i="16"/>
  <c r="P14" i="16" s="1"/>
  <c r="S15" i="16"/>
  <c r="O16" i="16"/>
  <c r="R15" i="16"/>
  <c r="R14" i="16"/>
  <c r="H38" i="16"/>
  <c r="H55" i="16"/>
  <c r="H52" i="16"/>
  <c r="H49" i="16"/>
  <c r="H45" i="16"/>
  <c r="H37" i="16"/>
  <c r="H54" i="16"/>
  <c r="H51" i="16"/>
  <c r="H48" i="16"/>
  <c r="H44" i="16"/>
  <c r="H41" i="16"/>
  <c r="P15" i="16"/>
  <c r="N9" i="16"/>
  <c r="H36" i="16"/>
  <c r="H50" i="16"/>
  <c r="H47" i="16"/>
  <c r="H43" i="16"/>
  <c r="P10" i="16"/>
  <c r="N13" i="16"/>
  <c r="P13" i="16" s="1"/>
  <c r="R10" i="16"/>
  <c r="H10" i="16"/>
  <c r="H11" i="16"/>
  <c r="H12" i="16"/>
  <c r="H9" i="16"/>
  <c r="H39" i="16"/>
  <c r="H53" i="16"/>
  <c r="H46" i="16"/>
  <c r="H42" i="16"/>
  <c r="S10" i="16"/>
  <c r="O11" i="16"/>
  <c r="O12" i="16"/>
  <c r="P12" i="16" s="1"/>
  <c r="H14" i="16"/>
  <c r="H15" i="16"/>
  <c r="H16" i="16"/>
  <c r="H13" i="16"/>
  <c r="V54" i="12"/>
  <c r="G33" i="12"/>
  <c r="U54" i="12"/>
  <c r="V28" i="10"/>
  <c r="V22" i="10"/>
  <c r="X25" i="10"/>
  <c r="X29" i="10"/>
  <c r="V23" i="10"/>
  <c r="F9" i="12"/>
  <c r="X23" i="10"/>
  <c r="H9" i="12"/>
  <c r="X24" i="10"/>
  <c r="V27" i="10"/>
  <c r="F13" i="12"/>
  <c r="X27" i="10"/>
  <c r="H13" i="12"/>
  <c r="V26" i="10"/>
  <c r="F12" i="12"/>
  <c r="X28" i="10"/>
  <c r="H14" i="12"/>
  <c r="W23" i="10"/>
  <c r="G9" i="12"/>
  <c r="V25" i="10"/>
  <c r="F11" i="12"/>
  <c r="W26" i="10"/>
  <c r="G12" i="12"/>
  <c r="V29" i="10"/>
  <c r="F15" i="12"/>
  <c r="W22" i="10"/>
  <c r="G8" i="12"/>
  <c r="V24" i="10"/>
  <c r="W24" i="10"/>
  <c r="W27" i="10"/>
  <c r="G13" i="12"/>
  <c r="W25" i="10"/>
  <c r="G11" i="12"/>
  <c r="X26" i="10"/>
  <c r="H12" i="12"/>
  <c r="W28" i="10"/>
  <c r="G14" i="12"/>
  <c r="W29" i="10"/>
  <c r="G15" i="12"/>
  <c r="X22" i="10"/>
  <c r="H8" i="12"/>
  <c r="H36" i="12"/>
  <c r="F51" i="12"/>
  <c r="F38" i="12"/>
  <c r="H42" i="12"/>
  <c r="G44" i="12"/>
  <c r="F35" i="12"/>
  <c r="F44" i="12"/>
  <c r="H51" i="12"/>
  <c r="H45" i="12"/>
  <c r="H38" i="12"/>
  <c r="G39" i="12"/>
  <c r="H34" i="12"/>
  <c r="F50" i="12"/>
  <c r="F43" i="12"/>
  <c r="H44" i="12"/>
  <c r="G52" i="12"/>
  <c r="G46" i="12"/>
  <c r="F36" i="12"/>
  <c r="F41" i="12"/>
  <c r="H46" i="12"/>
  <c r="H35" i="12"/>
  <c r="F40" i="12"/>
  <c r="H33" i="12"/>
  <c r="F49" i="12"/>
  <c r="F46" i="12"/>
  <c r="F42" i="12"/>
  <c r="H43" i="12"/>
  <c r="G45" i="12"/>
  <c r="G38" i="12"/>
  <c r="P27" i="10"/>
  <c r="W47" i="10"/>
  <c r="H26" i="10"/>
  <c r="G26" i="10"/>
  <c r="I12" i="12" s="1"/>
  <c r="H24" i="10"/>
  <c r="G24" i="10"/>
  <c r="I10" i="12" s="1"/>
  <c r="H25" i="10"/>
  <c r="G25" i="10"/>
  <c r="I11" i="12" s="1"/>
  <c r="H22" i="10"/>
  <c r="G22" i="10"/>
  <c r="I8" i="12" s="1"/>
  <c r="G27" i="10"/>
  <c r="I13" i="12" s="1"/>
  <c r="H27" i="10"/>
  <c r="G23" i="10"/>
  <c r="I9" i="12" s="1"/>
  <c r="H23" i="10"/>
  <c r="H28" i="10"/>
  <c r="G28" i="10"/>
  <c r="I14" i="12" s="1"/>
  <c r="H29" i="10"/>
  <c r="G29" i="10"/>
  <c r="I15" i="12" s="1"/>
  <c r="K35" i="7"/>
  <c r="L41" i="7"/>
  <c r="K43" i="7"/>
  <c r="J45" i="7"/>
  <c r="L36" i="7"/>
  <c r="K36" i="7"/>
  <c r="J36" i="7"/>
  <c r="L54" i="7"/>
  <c r="L50" i="7"/>
  <c r="L46" i="7"/>
  <c r="L42" i="7"/>
  <c r="K56" i="7"/>
  <c r="K52" i="7"/>
  <c r="K48" i="7"/>
  <c r="K44" i="7"/>
  <c r="K40" i="7"/>
  <c r="J54" i="7"/>
  <c r="J50" i="7"/>
  <c r="J46" i="7"/>
  <c r="J42" i="7"/>
  <c r="F34" i="7"/>
  <c r="E34" i="7"/>
  <c r="D34" i="7"/>
  <c r="F55" i="7"/>
  <c r="F51" i="7"/>
  <c r="F47" i="7"/>
  <c r="F43" i="7"/>
  <c r="E56" i="7"/>
  <c r="E52" i="7"/>
  <c r="E48" i="7"/>
  <c r="E44" i="7"/>
  <c r="E40" i="7"/>
  <c r="D55" i="7"/>
  <c r="D51" i="7"/>
  <c r="D47" i="7"/>
  <c r="D43" i="7"/>
  <c r="F39" i="7"/>
  <c r="D39" i="7"/>
  <c r="Q24" i="10"/>
  <c r="L53" i="7"/>
  <c r="K55" i="7"/>
  <c r="K39" i="7"/>
  <c r="J41" i="7"/>
  <c r="E37" i="7"/>
  <c r="F54" i="7"/>
  <c r="F42" i="7"/>
  <c r="E51" i="7"/>
  <c r="D50" i="7"/>
  <c r="E39" i="7"/>
  <c r="P22" i="10"/>
  <c r="R23" i="10"/>
  <c r="P29" i="10"/>
  <c r="Q29" i="10"/>
  <c r="P26" i="10"/>
  <c r="Q27" i="10"/>
  <c r="R28" i="10"/>
  <c r="Q28" i="10"/>
  <c r="R29" i="10"/>
  <c r="K34" i="7"/>
  <c r="L56" i="7"/>
  <c r="L40" i="7"/>
  <c r="K46" i="7"/>
  <c r="J52" i="7"/>
  <c r="F36" i="7"/>
  <c r="E36" i="7"/>
  <c r="D36" i="7"/>
  <c r="F53" i="7"/>
  <c r="F49" i="7"/>
  <c r="F45" i="7"/>
  <c r="F41" i="7"/>
  <c r="E54" i="7"/>
  <c r="E50" i="7"/>
  <c r="E46" i="7"/>
  <c r="E42" i="7"/>
  <c r="D53" i="7"/>
  <c r="D49" i="7"/>
  <c r="D45" i="7"/>
  <c r="D41" i="7"/>
  <c r="P24" i="10"/>
  <c r="L35" i="7"/>
  <c r="J35" i="7"/>
  <c r="L49" i="7"/>
  <c r="L45" i="7"/>
  <c r="K51" i="7"/>
  <c r="K47" i="7"/>
  <c r="J53" i="7"/>
  <c r="J49" i="7"/>
  <c r="F37" i="7"/>
  <c r="D37" i="7"/>
  <c r="F50" i="7"/>
  <c r="F46" i="7"/>
  <c r="E55" i="7"/>
  <c r="E47" i="7"/>
  <c r="E43" i="7"/>
  <c r="D54" i="7"/>
  <c r="D46" i="7"/>
  <c r="D42" i="7"/>
  <c r="Q26" i="10"/>
  <c r="L34" i="7"/>
  <c r="J34" i="7"/>
  <c r="L52" i="7"/>
  <c r="L48" i="7"/>
  <c r="L44" i="7"/>
  <c r="K54" i="7"/>
  <c r="K50" i="7"/>
  <c r="K42" i="7"/>
  <c r="J56" i="7"/>
  <c r="J48" i="7"/>
  <c r="J44" i="7"/>
  <c r="J40" i="7"/>
  <c r="L37" i="7"/>
  <c r="K37" i="7"/>
  <c r="J37" i="7"/>
  <c r="L55" i="7"/>
  <c r="L51" i="7"/>
  <c r="L47" i="7"/>
  <c r="L43" i="7"/>
  <c r="L39" i="7"/>
  <c r="K53" i="7"/>
  <c r="K49" i="7"/>
  <c r="K45" i="7"/>
  <c r="K41" i="7"/>
  <c r="J55" i="7"/>
  <c r="J51" i="7"/>
  <c r="J47" i="7"/>
  <c r="J43" i="7"/>
  <c r="J39" i="7"/>
  <c r="F35" i="7"/>
  <c r="E35" i="7"/>
  <c r="D35" i="7"/>
  <c r="F56" i="7"/>
  <c r="F52" i="7"/>
  <c r="F48" i="7"/>
  <c r="F44" i="7"/>
  <c r="F40" i="7"/>
  <c r="E53" i="7"/>
  <c r="E49" i="7"/>
  <c r="E45" i="7"/>
  <c r="E41" i="7"/>
  <c r="D56" i="7"/>
  <c r="D52" i="7"/>
  <c r="D48" i="7"/>
  <c r="D44" i="7"/>
  <c r="D40" i="7"/>
  <c r="Q22" i="10"/>
  <c r="P25" i="10"/>
  <c r="Q25" i="10"/>
  <c r="R26" i="10"/>
  <c r="P23" i="10"/>
  <c r="Q23" i="10"/>
  <c r="R24" i="10"/>
  <c r="P28" i="10"/>
  <c r="R25" i="10"/>
  <c r="R22" i="10"/>
  <c r="R27" i="10"/>
  <c r="F31" i="12"/>
  <c r="P11" i="16" l="1"/>
  <c r="P16" i="16"/>
  <c r="P9" i="16"/>
  <c r="N53" i="16"/>
  <c r="R53" i="16"/>
  <c r="R46" i="16"/>
  <c r="N46" i="16"/>
  <c r="S46" i="16"/>
  <c r="O46" i="16"/>
  <c r="L46" i="16"/>
  <c r="O39" i="16"/>
  <c r="S39" i="16"/>
  <c r="L39" i="16"/>
  <c r="S44" i="16"/>
  <c r="O44" i="16"/>
  <c r="L44" i="16"/>
  <c r="S37" i="16"/>
  <c r="O37" i="16"/>
  <c r="L37" i="16"/>
  <c r="O52" i="16"/>
  <c r="S52" i="16"/>
  <c r="L52" i="16"/>
  <c r="R50" i="16"/>
  <c r="N50" i="16"/>
  <c r="O50" i="16"/>
  <c r="S50" i="16"/>
  <c r="L50" i="16"/>
  <c r="S51" i="16"/>
  <c r="O51" i="16"/>
  <c r="L51" i="16"/>
  <c r="S45" i="16"/>
  <c r="O45" i="16"/>
  <c r="L45" i="16"/>
  <c r="N41" i="16"/>
  <c r="R41" i="16"/>
  <c r="S48" i="16"/>
  <c r="O48" i="16"/>
  <c r="L48" i="16"/>
  <c r="N45" i="16"/>
  <c r="R45" i="16"/>
  <c r="S55" i="16"/>
  <c r="O55" i="16"/>
  <c r="L55" i="16"/>
  <c r="N44" i="16"/>
  <c r="R44" i="16"/>
  <c r="O49" i="16"/>
  <c r="S49" i="16"/>
  <c r="L49" i="16"/>
  <c r="O53" i="16"/>
  <c r="S53" i="16"/>
  <c r="L53" i="16"/>
  <c r="R48" i="16"/>
  <c r="N48" i="16"/>
  <c r="L54" i="16"/>
  <c r="O54" i="16"/>
  <c r="S54" i="16"/>
  <c r="N52" i="16"/>
  <c r="R52" i="16"/>
  <c r="L43" i="16"/>
  <c r="N43" i="16"/>
  <c r="R43" i="16"/>
  <c r="S43" i="16"/>
  <c r="O43" i="16"/>
  <c r="R36" i="16"/>
  <c r="N36" i="16"/>
  <c r="R51" i="16"/>
  <c r="N51" i="16"/>
  <c r="R49" i="16"/>
  <c r="N49" i="16"/>
  <c r="N38" i="16"/>
  <c r="R38" i="16"/>
  <c r="N42" i="16"/>
  <c r="R42" i="16"/>
  <c r="S42" i="16"/>
  <c r="O42" i="16"/>
  <c r="L42" i="16"/>
  <c r="N39" i="16"/>
  <c r="R39" i="16"/>
  <c r="R54" i="16"/>
  <c r="N54" i="16"/>
  <c r="R37" i="16"/>
  <c r="N37" i="16"/>
  <c r="R47" i="16"/>
  <c r="N47" i="16"/>
  <c r="S47" i="16"/>
  <c r="O47" i="16"/>
  <c r="L47" i="16"/>
  <c r="O36" i="16"/>
  <c r="S36" i="16"/>
  <c r="L36" i="16"/>
  <c r="L41" i="16"/>
  <c r="O41" i="16"/>
  <c r="S41" i="16"/>
  <c r="N55" i="16"/>
  <c r="R55" i="16"/>
  <c r="O38" i="16"/>
  <c r="S38" i="16"/>
  <c r="L38" i="16"/>
  <c r="T13" i="12"/>
  <c r="S11" i="12"/>
  <c r="R10" i="12"/>
  <c r="S13" i="12"/>
  <c r="S10" i="12"/>
  <c r="J15" i="12"/>
  <c r="J8" i="12"/>
  <c r="R13" i="12"/>
  <c r="Y15" i="12"/>
  <c r="Y13" i="12"/>
  <c r="Y12" i="12"/>
  <c r="X8" i="12"/>
  <c r="R11" i="12"/>
  <c r="S12" i="12"/>
  <c r="R12" i="12"/>
  <c r="J13" i="12"/>
  <c r="Z10" i="12"/>
  <c r="T11" i="12"/>
  <c r="R9" i="12"/>
  <c r="S8" i="12"/>
  <c r="S14" i="12"/>
  <c r="S15" i="12"/>
  <c r="J14" i="12"/>
  <c r="J11" i="12"/>
  <c r="J12" i="12"/>
  <c r="Z8" i="12"/>
  <c r="Y14" i="12"/>
  <c r="Y11" i="12"/>
  <c r="X10" i="12"/>
  <c r="X15" i="12"/>
  <c r="X11" i="12"/>
  <c r="Z14" i="12"/>
  <c r="Z13" i="12"/>
  <c r="Z15" i="12"/>
  <c r="T10" i="12"/>
  <c r="T9" i="12"/>
  <c r="J10" i="12"/>
  <c r="Z12" i="12"/>
  <c r="Y8" i="12"/>
  <c r="Y9" i="12"/>
  <c r="X12" i="12"/>
  <c r="X13" i="12"/>
  <c r="T8" i="12"/>
  <c r="S9" i="12"/>
  <c r="T15" i="12"/>
  <c r="R8" i="12"/>
  <c r="Y10" i="12"/>
  <c r="X9" i="12"/>
  <c r="X14" i="12"/>
  <c r="R14" i="12"/>
  <c r="T12" i="12"/>
  <c r="T14" i="12"/>
  <c r="R15" i="12"/>
  <c r="J9" i="12"/>
  <c r="Y33" i="12"/>
  <c r="Z9" i="12"/>
  <c r="Z11" i="12"/>
  <c r="X48" i="10"/>
  <c r="V50" i="10"/>
  <c r="W60" i="10"/>
  <c r="W52" i="10"/>
  <c r="W53" i="10"/>
  <c r="W59" i="10"/>
  <c r="X49" i="10"/>
  <c r="X47" i="10"/>
  <c r="X60" i="10"/>
  <c r="X57" i="10"/>
  <c r="X59" i="10"/>
  <c r="X58" i="10"/>
  <c r="W66" i="10"/>
  <c r="X65" i="10"/>
  <c r="X50" i="10"/>
  <c r="X52" i="10"/>
  <c r="V65" i="10"/>
  <c r="W57" i="10"/>
  <c r="G43" i="12"/>
  <c r="X55" i="10"/>
  <c r="H41" i="12"/>
  <c r="V59" i="10"/>
  <c r="F45" i="12"/>
  <c r="W55" i="10"/>
  <c r="G41" i="12"/>
  <c r="X53" i="10"/>
  <c r="H39" i="12"/>
  <c r="V66" i="10"/>
  <c r="F52" i="12"/>
  <c r="V56" i="10"/>
  <c r="V62" i="10"/>
  <c r="F48" i="12"/>
  <c r="W56" i="10"/>
  <c r="G42" i="12"/>
  <c r="X54" i="10"/>
  <c r="H40" i="12"/>
  <c r="V53" i="10"/>
  <c r="F39" i="12"/>
  <c r="W48" i="10"/>
  <c r="G34" i="12"/>
  <c r="V57" i="10"/>
  <c r="W58" i="10"/>
  <c r="W62" i="10"/>
  <c r="G48" i="12"/>
  <c r="V47" i="10"/>
  <c r="F33" i="12"/>
  <c r="V63" i="10"/>
  <c r="V61" i="10"/>
  <c r="F47" i="12"/>
  <c r="W54" i="10"/>
  <c r="G40" i="12"/>
  <c r="X66" i="10"/>
  <c r="H52" i="12"/>
  <c r="W63" i="10"/>
  <c r="G49" i="12"/>
  <c r="X61" i="10"/>
  <c r="H47" i="12"/>
  <c r="V48" i="10"/>
  <c r="F34" i="12"/>
  <c r="V64" i="10"/>
  <c r="V60" i="10"/>
  <c r="X56" i="10"/>
  <c r="W65" i="10"/>
  <c r="G51" i="12"/>
  <c r="X64" i="10"/>
  <c r="H50" i="12"/>
  <c r="W61" i="10"/>
  <c r="G47" i="12"/>
  <c r="V52" i="10"/>
  <c r="W64" i="10"/>
  <c r="G50" i="12"/>
  <c r="X62" i="10"/>
  <c r="H48" i="12"/>
  <c r="W49" i="10"/>
  <c r="G35" i="12"/>
  <c r="V49" i="10"/>
  <c r="X63" i="10"/>
  <c r="H49" i="12"/>
  <c r="W50" i="10"/>
  <c r="G36" i="12"/>
  <c r="V58" i="10"/>
  <c r="V54" i="10"/>
  <c r="V55" i="10"/>
  <c r="V45" i="10"/>
  <c r="H63" i="10"/>
  <c r="G63" i="10"/>
  <c r="I49" i="12" s="1"/>
  <c r="H48" i="10"/>
  <c r="G48" i="10"/>
  <c r="I34" i="12" s="1"/>
  <c r="N52" i="10"/>
  <c r="P38" i="12" s="1"/>
  <c r="M52" i="10"/>
  <c r="O38" i="12" s="1"/>
  <c r="N65" i="10"/>
  <c r="P51" i="12" s="1"/>
  <c r="M65" i="10"/>
  <c r="O51" i="12" s="1"/>
  <c r="H50" i="10"/>
  <c r="G50" i="10"/>
  <c r="I36" i="12" s="1"/>
  <c r="H53" i="10"/>
  <c r="G53" i="10"/>
  <c r="I39" i="12" s="1"/>
  <c r="H54" i="10"/>
  <c r="G54" i="10"/>
  <c r="I40" i="12" s="1"/>
  <c r="N64" i="10"/>
  <c r="P50" i="12" s="1"/>
  <c r="M64" i="10"/>
  <c r="O50" i="12" s="1"/>
  <c r="H59" i="10"/>
  <c r="G59" i="10"/>
  <c r="I45" i="12" s="1"/>
  <c r="H56" i="10"/>
  <c r="G56" i="10"/>
  <c r="I42" i="12" s="1"/>
  <c r="N59" i="10"/>
  <c r="P45" i="12" s="1"/>
  <c r="M59" i="10"/>
  <c r="O45" i="12" s="1"/>
  <c r="N60" i="10"/>
  <c r="P46" i="12" s="1"/>
  <c r="M60" i="10"/>
  <c r="O46" i="12" s="1"/>
  <c r="H61" i="10"/>
  <c r="G61" i="10"/>
  <c r="I47" i="12" s="1"/>
  <c r="N48" i="10"/>
  <c r="P34" i="12" s="1"/>
  <c r="M48" i="10"/>
  <c r="O34" i="12" s="1"/>
  <c r="H49" i="10"/>
  <c r="G49" i="10"/>
  <c r="I35" i="12" s="1"/>
  <c r="N66" i="10"/>
  <c r="P52" i="12" s="1"/>
  <c r="M66" i="10"/>
  <c r="O52" i="12" s="1"/>
  <c r="H65" i="10"/>
  <c r="G65" i="10"/>
  <c r="I51" i="12" s="1"/>
  <c r="N58" i="10"/>
  <c r="P44" i="12" s="1"/>
  <c r="M58" i="10"/>
  <c r="O44" i="12" s="1"/>
  <c r="N53" i="10"/>
  <c r="P39" i="12" s="1"/>
  <c r="M53" i="10"/>
  <c r="O39" i="12" s="1"/>
  <c r="H60" i="10"/>
  <c r="G60" i="10"/>
  <c r="I46" i="12" s="1"/>
  <c r="H66" i="10"/>
  <c r="G66" i="10"/>
  <c r="I52" i="12" s="1"/>
  <c r="N55" i="10"/>
  <c r="P41" i="12" s="1"/>
  <c r="M55" i="10"/>
  <c r="O41" i="12" s="1"/>
  <c r="N62" i="10"/>
  <c r="P48" i="12" s="1"/>
  <c r="M62" i="10"/>
  <c r="O48" i="12" s="1"/>
  <c r="N50" i="10"/>
  <c r="P36" i="12" s="1"/>
  <c r="M50" i="10"/>
  <c r="O36" i="12" s="1"/>
  <c r="N56" i="10"/>
  <c r="P42" i="12" s="1"/>
  <c r="M56" i="10"/>
  <c r="O42" i="12" s="1"/>
  <c r="N63" i="10"/>
  <c r="P49" i="12" s="1"/>
  <c r="M63" i="10"/>
  <c r="O49" i="12" s="1"/>
  <c r="N47" i="10"/>
  <c r="P33" i="12" s="1"/>
  <c r="M47" i="10"/>
  <c r="O33" i="12" s="1"/>
  <c r="H58" i="10"/>
  <c r="G58" i="10"/>
  <c r="I44" i="12" s="1"/>
  <c r="N57" i="10"/>
  <c r="P43" i="12" s="1"/>
  <c r="M57" i="10"/>
  <c r="O43" i="12" s="1"/>
  <c r="H57" i="10"/>
  <c r="G57" i="10"/>
  <c r="I43" i="12" s="1"/>
  <c r="H64" i="10"/>
  <c r="G64" i="10"/>
  <c r="I50" i="12" s="1"/>
  <c r="H52" i="10"/>
  <c r="G52" i="10"/>
  <c r="I38" i="12" s="1"/>
  <c r="H55" i="10"/>
  <c r="G55" i="10"/>
  <c r="I41" i="12" s="1"/>
  <c r="H62" i="10"/>
  <c r="G62" i="10"/>
  <c r="I48" i="12" s="1"/>
  <c r="H47" i="10"/>
  <c r="G47" i="10"/>
  <c r="I33" i="12" s="1"/>
  <c r="N54" i="10"/>
  <c r="P40" i="12" s="1"/>
  <c r="M54" i="10"/>
  <c r="O40" i="12" s="1"/>
  <c r="N61" i="10"/>
  <c r="P47" i="12" s="1"/>
  <c r="M61" i="10"/>
  <c r="O47" i="12" s="1"/>
  <c r="N49" i="10"/>
  <c r="P35" i="12" s="1"/>
  <c r="M49" i="10"/>
  <c r="O35" i="12" s="1"/>
  <c r="S29" i="10"/>
  <c r="T29" i="10"/>
  <c r="T22" i="10"/>
  <c r="S22" i="10"/>
  <c r="T26" i="10"/>
  <c r="S26" i="10"/>
  <c r="T28" i="10"/>
  <c r="S28" i="10"/>
  <c r="S27" i="10"/>
  <c r="T27" i="10"/>
  <c r="S23" i="10"/>
  <c r="T23" i="10"/>
  <c r="S25" i="10"/>
  <c r="T25" i="10"/>
  <c r="T24" i="10"/>
  <c r="S24" i="10"/>
  <c r="F32" i="7"/>
  <c r="L31" i="7"/>
  <c r="K31" i="7"/>
  <c r="J31" i="7"/>
  <c r="E30" i="7"/>
  <c r="F31" i="7"/>
  <c r="D32" i="7"/>
  <c r="L30" i="7"/>
  <c r="K30" i="7"/>
  <c r="J30" i="7"/>
  <c r="D30" i="7"/>
  <c r="F30" i="7"/>
  <c r="E32" i="7"/>
  <c r="D31" i="7"/>
  <c r="L29" i="7"/>
  <c r="K29" i="7"/>
  <c r="J29" i="7"/>
  <c r="E31" i="7"/>
  <c r="L32" i="7"/>
  <c r="K32" i="7"/>
  <c r="J32" i="7"/>
  <c r="P56" i="10"/>
  <c r="P63" i="10"/>
  <c r="Q53" i="10"/>
  <c r="R60" i="10"/>
  <c r="R66" i="10"/>
  <c r="Q48" i="10"/>
  <c r="P54" i="10"/>
  <c r="Q59" i="10"/>
  <c r="R58" i="10"/>
  <c r="P50" i="10"/>
  <c r="P57" i="10"/>
  <c r="P64" i="10"/>
  <c r="Q58" i="10"/>
  <c r="R57" i="10"/>
  <c r="R64" i="10"/>
  <c r="Q49" i="10"/>
  <c r="P61" i="10"/>
  <c r="R54" i="10"/>
  <c r="Q50" i="10"/>
  <c r="P52" i="10"/>
  <c r="P55" i="10"/>
  <c r="P62" i="10"/>
  <c r="Q60" i="10"/>
  <c r="Q66" i="10"/>
  <c r="R59" i="10"/>
  <c r="R65" i="10"/>
  <c r="Q47" i="10"/>
  <c r="P60" i="10"/>
  <c r="P66" i="10"/>
  <c r="Q57" i="10"/>
  <c r="Q64" i="10"/>
  <c r="R56" i="10"/>
  <c r="R63" i="10"/>
  <c r="P48" i="10"/>
  <c r="R48" i="10"/>
  <c r="P58" i="10"/>
  <c r="Q55" i="10"/>
  <c r="Q65" i="10"/>
  <c r="R61" i="10"/>
  <c r="R50" i="10"/>
  <c r="P53" i="10"/>
  <c r="Q54" i="10"/>
  <c r="Q61" i="10"/>
  <c r="R53" i="10"/>
  <c r="P49" i="10"/>
  <c r="R49" i="10"/>
  <c r="Q52" i="10"/>
  <c r="Q62" i="10"/>
  <c r="R52" i="10"/>
  <c r="P59" i="10"/>
  <c r="P65" i="10"/>
  <c r="Q56" i="10"/>
  <c r="Q63" i="10"/>
  <c r="R55" i="10"/>
  <c r="R62" i="10"/>
  <c r="P47" i="10"/>
  <c r="R47" i="10"/>
  <c r="P41" i="16" l="1"/>
  <c r="P50" i="16"/>
  <c r="P43" i="16"/>
  <c r="P54" i="16"/>
  <c r="P36" i="16"/>
  <c r="P46" i="16"/>
  <c r="P38" i="16"/>
  <c r="P44" i="16"/>
  <c r="P39" i="16"/>
  <c r="P55" i="16"/>
  <c r="P49" i="16"/>
  <c r="P48" i="16"/>
  <c r="P37" i="16"/>
  <c r="P47" i="16"/>
  <c r="P51" i="16"/>
  <c r="P42" i="16"/>
  <c r="P45" i="16"/>
  <c r="P52" i="16"/>
  <c r="P53" i="16"/>
  <c r="T48" i="12"/>
  <c r="R51" i="12"/>
  <c r="R34" i="12"/>
  <c r="S43" i="12"/>
  <c r="S46" i="12"/>
  <c r="R38" i="12"/>
  <c r="S44" i="12"/>
  <c r="T44" i="12"/>
  <c r="U13" i="12"/>
  <c r="J33" i="12"/>
  <c r="T33" i="12"/>
  <c r="S49" i="12"/>
  <c r="T38" i="12"/>
  <c r="T35" i="12"/>
  <c r="S47" i="12"/>
  <c r="T36" i="12"/>
  <c r="R44" i="12"/>
  <c r="T42" i="12"/>
  <c r="R46" i="12"/>
  <c r="T45" i="12"/>
  <c r="R48" i="12"/>
  <c r="T40" i="12"/>
  <c r="T43" i="12"/>
  <c r="R43" i="12"/>
  <c r="T46" i="12"/>
  <c r="R49" i="12"/>
  <c r="V10" i="12"/>
  <c r="U9" i="12"/>
  <c r="V14" i="12"/>
  <c r="V8" i="12"/>
  <c r="J48" i="12"/>
  <c r="J38" i="12"/>
  <c r="J43" i="12"/>
  <c r="J44" i="12"/>
  <c r="J46" i="12"/>
  <c r="J47" i="12"/>
  <c r="J45" i="12"/>
  <c r="J40" i="12"/>
  <c r="J34" i="12"/>
  <c r="X31" i="12"/>
  <c r="X44" i="12"/>
  <c r="Z49" i="12"/>
  <c r="Y35" i="12"/>
  <c r="Y50" i="12"/>
  <c r="Y47" i="12"/>
  <c r="Y51" i="12"/>
  <c r="X50" i="12"/>
  <c r="Y49" i="12"/>
  <c r="Y40" i="12"/>
  <c r="X49" i="12"/>
  <c r="Y44" i="12"/>
  <c r="Y34" i="12"/>
  <c r="Z40" i="12"/>
  <c r="X48" i="12"/>
  <c r="X52" i="12"/>
  <c r="Z39" i="12"/>
  <c r="X45" i="12"/>
  <c r="Z41" i="12"/>
  <c r="X51" i="12"/>
  <c r="Z36" i="12"/>
  <c r="Z46" i="12"/>
  <c r="Y39" i="12"/>
  <c r="Z34" i="12"/>
  <c r="R33" i="12"/>
  <c r="S42" i="12"/>
  <c r="R35" i="12"/>
  <c r="S40" i="12"/>
  <c r="T47" i="12"/>
  <c r="T34" i="12"/>
  <c r="S50" i="12"/>
  <c r="S52" i="12"/>
  <c r="R41" i="12"/>
  <c r="R47" i="12"/>
  <c r="R36" i="12"/>
  <c r="R40" i="12"/>
  <c r="R42" i="12"/>
  <c r="V11" i="12"/>
  <c r="V13" i="12"/>
  <c r="U12" i="12"/>
  <c r="V15" i="12"/>
  <c r="Z42" i="12"/>
  <c r="Z38" i="12"/>
  <c r="Z51" i="12"/>
  <c r="Z44" i="12"/>
  <c r="Z33" i="12"/>
  <c r="Y38" i="12"/>
  <c r="S48" i="12"/>
  <c r="S51" i="12"/>
  <c r="S33" i="12"/>
  <c r="S35" i="12"/>
  <c r="S34" i="12"/>
  <c r="U11" i="12"/>
  <c r="V12" i="12"/>
  <c r="U15" i="12"/>
  <c r="J41" i="12"/>
  <c r="J50" i="12"/>
  <c r="J52" i="12"/>
  <c r="J51" i="12"/>
  <c r="J35" i="12"/>
  <c r="J42" i="12"/>
  <c r="J39" i="12"/>
  <c r="J36" i="12"/>
  <c r="J49" i="12"/>
  <c r="X41" i="12"/>
  <c r="Y36" i="12"/>
  <c r="X35" i="12"/>
  <c r="Z48" i="12"/>
  <c r="X38" i="12"/>
  <c r="Z50" i="12"/>
  <c r="X46" i="12"/>
  <c r="X34" i="12"/>
  <c r="Z47" i="12"/>
  <c r="Z52" i="12"/>
  <c r="X47" i="12"/>
  <c r="X33" i="12"/>
  <c r="Y48" i="12"/>
  <c r="X43" i="12"/>
  <c r="X39" i="12"/>
  <c r="Y42" i="12"/>
  <c r="X42" i="12"/>
  <c r="Y41" i="12"/>
  <c r="Y43" i="12"/>
  <c r="Z45" i="12"/>
  <c r="Z35" i="12"/>
  <c r="Y46" i="12"/>
  <c r="T41" i="12"/>
  <c r="R45" i="12"/>
  <c r="S38" i="12"/>
  <c r="T39" i="12"/>
  <c r="R39" i="12"/>
  <c r="S41" i="12"/>
  <c r="T49" i="12"/>
  <c r="R52" i="12"/>
  <c r="T51" i="12"/>
  <c r="S36" i="12"/>
  <c r="T50" i="12"/>
  <c r="R50" i="12"/>
  <c r="S45" i="12"/>
  <c r="T52" i="12"/>
  <c r="S39" i="12"/>
  <c r="U10" i="12"/>
  <c r="V9" i="12"/>
  <c r="U14" i="12"/>
  <c r="U8" i="12"/>
  <c r="X40" i="12"/>
  <c r="Y52" i="12"/>
  <c r="Z43" i="12"/>
  <c r="Y45" i="12"/>
  <c r="X36" i="12"/>
  <c r="W45" i="10"/>
  <c r="G31" i="12"/>
  <c r="X45" i="10"/>
  <c r="H31" i="12"/>
  <c r="H45" i="10"/>
  <c r="G45" i="10"/>
  <c r="I31" i="12" s="1"/>
  <c r="N45" i="10"/>
  <c r="P31" i="12" s="1"/>
  <c r="M45" i="10"/>
  <c r="O31" i="12" s="1"/>
  <c r="N44" i="10"/>
  <c r="P30" i="12" s="1"/>
  <c r="M44" i="10"/>
  <c r="O30" i="12" s="1"/>
  <c r="T47" i="10"/>
  <c r="S47" i="10"/>
  <c r="S52" i="10"/>
  <c r="T52" i="10"/>
  <c r="T49" i="10"/>
  <c r="S49" i="10"/>
  <c r="S50" i="10"/>
  <c r="T50" i="10"/>
  <c r="T56" i="10"/>
  <c r="S56" i="10"/>
  <c r="T54" i="10"/>
  <c r="S54" i="10"/>
  <c r="S57" i="10"/>
  <c r="T57" i="10"/>
  <c r="S55" i="10"/>
  <c r="T55" i="10"/>
  <c r="S53" i="10"/>
  <c r="T53" i="10"/>
  <c r="S48" i="10"/>
  <c r="T48" i="10"/>
  <c r="T63" i="10"/>
  <c r="S63" i="10"/>
  <c r="S65" i="10"/>
  <c r="T65" i="10"/>
  <c r="T61" i="10"/>
  <c r="S61" i="10"/>
  <c r="S64" i="10"/>
  <c r="T64" i="10"/>
  <c r="T66" i="10"/>
  <c r="S66" i="10"/>
  <c r="S62" i="10"/>
  <c r="T62" i="10"/>
  <c r="S59" i="10"/>
  <c r="T59" i="10"/>
  <c r="T58" i="10"/>
  <c r="S58" i="10"/>
  <c r="T60" i="10"/>
  <c r="S60" i="10"/>
  <c r="P45" i="10"/>
  <c r="Q45" i="10"/>
  <c r="R45" i="10"/>
  <c r="G30" i="12"/>
  <c r="H30" i="12"/>
  <c r="F30" i="12"/>
  <c r="V45" i="12" l="1"/>
  <c r="V50" i="12"/>
  <c r="V34" i="12"/>
  <c r="U40" i="12"/>
  <c r="V38" i="12"/>
  <c r="S31" i="12"/>
  <c r="V46" i="12"/>
  <c r="U45" i="12"/>
  <c r="U48" i="12"/>
  <c r="U50" i="12"/>
  <c r="U51" i="12"/>
  <c r="U34" i="12"/>
  <c r="U41" i="12"/>
  <c r="V40" i="12"/>
  <c r="U36" i="12"/>
  <c r="U38" i="12"/>
  <c r="J31" i="12"/>
  <c r="U44" i="12"/>
  <c r="U52" i="12"/>
  <c r="U47" i="12"/>
  <c r="U49" i="12"/>
  <c r="V39" i="12"/>
  <c r="V43" i="12"/>
  <c r="U42" i="12"/>
  <c r="U35" i="12"/>
  <c r="U33" i="12"/>
  <c r="U46" i="12"/>
  <c r="V48" i="12"/>
  <c r="V51" i="12"/>
  <c r="V41" i="12"/>
  <c r="V36" i="12"/>
  <c r="T31" i="12"/>
  <c r="R31" i="12"/>
  <c r="V44" i="12"/>
  <c r="V52" i="12"/>
  <c r="V47" i="12"/>
  <c r="V49" i="12"/>
  <c r="U39" i="12"/>
  <c r="U43" i="12"/>
  <c r="V42" i="12"/>
  <c r="V35" i="12"/>
  <c r="V33" i="12"/>
  <c r="Z31" i="12"/>
  <c r="Y31" i="12"/>
  <c r="X44" i="10"/>
  <c r="W44" i="10"/>
  <c r="V44" i="10"/>
  <c r="T45" i="10"/>
  <c r="S45" i="10"/>
  <c r="E29" i="7"/>
  <c r="F29" i="7"/>
  <c r="D29" i="7"/>
  <c r="I1" i="8"/>
  <c r="I31" i="8" s="1"/>
  <c r="I119" i="8" l="1"/>
  <c r="C22" i="10" s="1"/>
  <c r="A8" i="12" s="1"/>
  <c r="I127" i="8"/>
  <c r="I135" i="8"/>
  <c r="C38" i="10" s="1"/>
  <c r="I143" i="8"/>
  <c r="I151" i="8"/>
  <c r="C54" i="10" s="1"/>
  <c r="I159" i="8"/>
  <c r="C62" i="10" s="1"/>
  <c r="I167" i="8"/>
  <c r="I128" i="8"/>
  <c r="C31" i="10" s="1"/>
  <c r="I136" i="8"/>
  <c r="C39" i="10" s="1"/>
  <c r="I144" i="8"/>
  <c r="C47" i="10" s="1"/>
  <c r="I160" i="8"/>
  <c r="C63" i="10" s="1"/>
  <c r="I121" i="8"/>
  <c r="C24" i="10" s="1"/>
  <c r="I129" i="8"/>
  <c r="C32" i="10" s="1"/>
  <c r="I145" i="8"/>
  <c r="C48" i="10" s="1"/>
  <c r="I153" i="8"/>
  <c r="I130" i="8"/>
  <c r="C33" i="10" s="1"/>
  <c r="I146" i="8"/>
  <c r="C49" i="10" s="1"/>
  <c r="I162" i="8"/>
  <c r="C65" i="10" s="1"/>
  <c r="I156" i="8"/>
  <c r="C59" i="10" s="1"/>
  <c r="I141" i="8"/>
  <c r="C44" i="10" s="1"/>
  <c r="I165" i="8"/>
  <c r="C68" i="10" s="1"/>
  <c r="I150" i="8"/>
  <c r="C53" i="10" s="1"/>
  <c r="I120" i="8"/>
  <c r="C23" i="10" s="1"/>
  <c r="I152" i="8"/>
  <c r="C55" i="10" s="1"/>
  <c r="I137" i="8"/>
  <c r="C40" i="10" s="1"/>
  <c r="I161" i="8"/>
  <c r="C64" i="10" s="1"/>
  <c r="I122" i="8"/>
  <c r="C25" i="10" s="1"/>
  <c r="I138" i="8"/>
  <c r="I154" i="8"/>
  <c r="C57" i="10" s="1"/>
  <c r="I148" i="8"/>
  <c r="I125" i="8"/>
  <c r="C28" i="10" s="1"/>
  <c r="I133" i="8"/>
  <c r="C36" i="10" s="1"/>
  <c r="I149" i="8"/>
  <c r="C52" i="10" s="1"/>
  <c r="I166" i="8"/>
  <c r="I123" i="8"/>
  <c r="C26" i="10" s="1"/>
  <c r="I131" i="8"/>
  <c r="C34" i="10" s="1"/>
  <c r="I139" i="8"/>
  <c r="C42" i="10" s="1"/>
  <c r="I147" i="8"/>
  <c r="C50" i="10" s="1"/>
  <c r="I155" i="8"/>
  <c r="C58" i="10" s="1"/>
  <c r="I163" i="8"/>
  <c r="C66" i="10" s="1"/>
  <c r="I124" i="8"/>
  <c r="C27" i="10" s="1"/>
  <c r="I140" i="8"/>
  <c r="I164" i="8"/>
  <c r="I126" i="8"/>
  <c r="C29" i="10" s="1"/>
  <c r="I142" i="8"/>
  <c r="C45" i="10" s="1"/>
  <c r="I132" i="8"/>
  <c r="C35" i="10" s="1"/>
  <c r="I157" i="8"/>
  <c r="C60" i="10" s="1"/>
  <c r="I134" i="8"/>
  <c r="C37" i="10" s="1"/>
  <c r="I158" i="8"/>
  <c r="C61" i="10" s="1"/>
  <c r="I25" i="8"/>
  <c r="A62" i="16" s="1"/>
  <c r="I66" i="8"/>
  <c r="I23" i="8"/>
  <c r="I24" i="8"/>
  <c r="Z30" i="12"/>
  <c r="U31" i="12"/>
  <c r="V31" i="12"/>
  <c r="X30" i="12"/>
  <c r="Y30" i="12"/>
  <c r="I5" i="8"/>
  <c r="I9" i="8"/>
  <c r="I13" i="8"/>
  <c r="I20" i="8"/>
  <c r="A59" i="16" s="1"/>
  <c r="I27" i="8"/>
  <c r="I35" i="8"/>
  <c r="I39" i="8"/>
  <c r="I43" i="8"/>
  <c r="I47" i="8"/>
  <c r="I51" i="8"/>
  <c r="I55" i="8"/>
  <c r="I59" i="8"/>
  <c r="I63" i="8"/>
  <c r="I68" i="8"/>
  <c r="I72" i="8"/>
  <c r="I76" i="8"/>
  <c r="I80" i="8"/>
  <c r="I84" i="8"/>
  <c r="I88" i="8"/>
  <c r="I92" i="8"/>
  <c r="I96" i="8"/>
  <c r="I100" i="8"/>
  <c r="I104" i="8"/>
  <c r="I108" i="8"/>
  <c r="D3" i="16" s="1"/>
  <c r="I112" i="8"/>
  <c r="I116" i="8"/>
  <c r="I185" i="8"/>
  <c r="I189" i="8"/>
  <c r="I193" i="8"/>
  <c r="I197" i="8"/>
  <c r="I201" i="8"/>
  <c r="I205" i="8"/>
  <c r="I209" i="8"/>
  <c r="I213" i="8"/>
  <c r="I217" i="8"/>
  <c r="I221" i="8"/>
  <c r="I225" i="8"/>
  <c r="I229" i="8"/>
  <c r="I233" i="8"/>
  <c r="I237" i="8"/>
  <c r="I241" i="8"/>
  <c r="I7" i="8"/>
  <c r="I15" i="8"/>
  <c r="I29" i="8"/>
  <c r="I45" i="8"/>
  <c r="I57" i="8"/>
  <c r="I70" i="8"/>
  <c r="I78" i="8"/>
  <c r="I90" i="8"/>
  <c r="I102" i="8"/>
  <c r="I114" i="8"/>
  <c r="I187" i="8"/>
  <c r="I199" i="8"/>
  <c r="I207" i="8"/>
  <c r="I219" i="8"/>
  <c r="I235" i="8"/>
  <c r="I8" i="8"/>
  <c r="R2" i="12" s="1"/>
  <c r="I26" i="8"/>
  <c r="I38" i="8"/>
  <c r="I50" i="8"/>
  <c r="I62" i="8"/>
  <c r="I75" i="8"/>
  <c r="I87" i="8"/>
  <c r="I99" i="8"/>
  <c r="I107" i="8"/>
  <c r="I184" i="8"/>
  <c r="I6" i="8"/>
  <c r="I10" i="8"/>
  <c r="I14" i="8"/>
  <c r="I21" i="8"/>
  <c r="A60" i="16" s="1"/>
  <c r="I28" i="8"/>
  <c r="I36" i="8"/>
  <c r="I40" i="8"/>
  <c r="I44" i="8"/>
  <c r="I48" i="8"/>
  <c r="I52" i="8"/>
  <c r="I56" i="8"/>
  <c r="I60" i="8"/>
  <c r="I64" i="8"/>
  <c r="I69" i="8"/>
  <c r="I73" i="8"/>
  <c r="I77" i="8"/>
  <c r="I81" i="8"/>
  <c r="I85" i="8"/>
  <c r="I89" i="8"/>
  <c r="I93" i="8"/>
  <c r="I97" i="8"/>
  <c r="I101" i="8"/>
  <c r="I105" i="8"/>
  <c r="I109" i="8"/>
  <c r="E3" i="16" s="1"/>
  <c r="I113" i="8"/>
  <c r="I117" i="8"/>
  <c r="I186" i="8"/>
  <c r="I190" i="8"/>
  <c r="I194" i="8"/>
  <c r="I198" i="8"/>
  <c r="I202" i="8"/>
  <c r="I206" i="8"/>
  <c r="I210" i="8"/>
  <c r="I214" i="8"/>
  <c r="I218" i="8"/>
  <c r="I222" i="8"/>
  <c r="I226" i="8"/>
  <c r="I230" i="8"/>
  <c r="I234" i="8"/>
  <c r="I238" i="8"/>
  <c r="I11" i="8"/>
  <c r="I22" i="8"/>
  <c r="A61" i="16" s="1"/>
  <c r="I37" i="8"/>
  <c r="I41" i="8"/>
  <c r="I49" i="8"/>
  <c r="I53" i="8"/>
  <c r="I61" i="8"/>
  <c r="I65" i="8"/>
  <c r="I74" i="8"/>
  <c r="I82" i="8"/>
  <c r="I86" i="8"/>
  <c r="I94" i="8"/>
  <c r="I98" i="8"/>
  <c r="I106" i="8"/>
  <c r="I110" i="8"/>
  <c r="I118" i="8"/>
  <c r="I191" i="8"/>
  <c r="I195" i="8"/>
  <c r="I203" i="8"/>
  <c r="I211" i="8"/>
  <c r="I215" i="8"/>
  <c r="I223" i="8"/>
  <c r="I227" i="8"/>
  <c r="I231" i="8"/>
  <c r="I239" i="8"/>
  <c r="I3" i="8"/>
  <c r="I12" i="8"/>
  <c r="I16" i="8"/>
  <c r="I30" i="8"/>
  <c r="I42" i="8"/>
  <c r="I46" i="8"/>
  <c r="I54" i="8"/>
  <c r="I58" i="8"/>
  <c r="I67" i="8"/>
  <c r="I71" i="8"/>
  <c r="I79" i="8"/>
  <c r="I83" i="8"/>
  <c r="I91" i="8"/>
  <c r="I95" i="8"/>
  <c r="I103" i="8"/>
  <c r="I111" i="8"/>
  <c r="I115" i="8"/>
  <c r="I188" i="8"/>
  <c r="I192" i="8"/>
  <c r="I208" i="8"/>
  <c r="I224" i="8"/>
  <c r="I240" i="8"/>
  <c r="I196" i="8"/>
  <c r="I212" i="8"/>
  <c r="I228" i="8"/>
  <c r="I4" i="8"/>
  <c r="I200" i="8"/>
  <c r="I216" i="8"/>
  <c r="I232" i="8"/>
  <c r="I204" i="8"/>
  <c r="I220" i="8"/>
  <c r="I236" i="8"/>
  <c r="G44" i="10"/>
  <c r="I30" i="12" s="1"/>
  <c r="H44" i="10"/>
  <c r="R44" i="10"/>
  <c r="P44" i="10"/>
  <c r="Q44" i="10"/>
  <c r="I2" i="8"/>
  <c r="E3" i="10" l="1"/>
  <c r="E3" i="9"/>
  <c r="E3" i="1"/>
  <c r="E3" i="2"/>
  <c r="E2" i="10"/>
  <c r="E2" i="9"/>
  <c r="E2" i="1"/>
  <c r="E2" i="2"/>
  <c r="A7" i="9"/>
  <c r="A7" i="1"/>
  <c r="A7" i="2"/>
  <c r="E1" i="10"/>
  <c r="E1" i="9"/>
  <c r="E1" i="1"/>
  <c r="E1" i="2"/>
  <c r="A19" i="10"/>
  <c r="A6" i="12"/>
  <c r="F2" i="16"/>
  <c r="F2" i="12"/>
  <c r="J2" i="16"/>
  <c r="L2" i="12"/>
  <c r="R2" i="16"/>
  <c r="X2" i="12"/>
  <c r="A58" i="16"/>
  <c r="B22" i="16"/>
  <c r="A7" i="16"/>
  <c r="B9" i="16"/>
  <c r="A6" i="16"/>
  <c r="B12" i="16"/>
  <c r="Z20" i="2"/>
  <c r="E26" i="16"/>
  <c r="E23" i="12"/>
  <c r="A23" i="12"/>
  <c r="A26" i="16" s="1"/>
  <c r="E52" i="12"/>
  <c r="E55" i="16"/>
  <c r="A52" i="12"/>
  <c r="A55" i="16" s="1"/>
  <c r="E25" i="16"/>
  <c r="E22" i="12"/>
  <c r="A22" i="12"/>
  <c r="A25" i="16" s="1"/>
  <c r="E44" i="16"/>
  <c r="E41" i="12"/>
  <c r="A41" i="12"/>
  <c r="A44" i="16" s="1"/>
  <c r="E19" i="12"/>
  <c r="E22" i="16"/>
  <c r="A19" i="12"/>
  <c r="A22" i="16" s="1"/>
  <c r="E18" i="16"/>
  <c r="E17" i="12"/>
  <c r="A17" i="12"/>
  <c r="A18" i="16" s="1"/>
  <c r="E46" i="12"/>
  <c r="E49" i="16"/>
  <c r="A46" i="12"/>
  <c r="A49" i="16" s="1"/>
  <c r="E47" i="16"/>
  <c r="E44" i="12"/>
  <c r="A44" i="12"/>
  <c r="A47" i="16" s="1"/>
  <c r="E15" i="16"/>
  <c r="E14" i="12"/>
  <c r="A14" i="12"/>
  <c r="A15" i="16" s="1"/>
  <c r="E10" i="16"/>
  <c r="E9" i="12"/>
  <c r="A9" i="12"/>
  <c r="A10" i="16" s="1"/>
  <c r="E45" i="16"/>
  <c r="A42" i="12"/>
  <c r="A45" i="16" s="1"/>
  <c r="E24" i="16"/>
  <c r="E21" i="12"/>
  <c r="A21" i="12"/>
  <c r="A24" i="16" s="1"/>
  <c r="E39" i="16"/>
  <c r="E36" i="12"/>
  <c r="A36" i="12"/>
  <c r="A39" i="16" s="1"/>
  <c r="E39" i="12"/>
  <c r="E42" i="16"/>
  <c r="A39" i="12"/>
  <c r="A42" i="16" s="1"/>
  <c r="E34" i="12"/>
  <c r="E37" i="16"/>
  <c r="A34" i="12"/>
  <c r="A37" i="16" s="1"/>
  <c r="E51" i="16"/>
  <c r="E48" i="12"/>
  <c r="A48" i="12"/>
  <c r="A51" i="16" s="1"/>
  <c r="E34" i="16"/>
  <c r="E31" i="12"/>
  <c r="A31" i="12"/>
  <c r="A34" i="16" s="1"/>
  <c r="E28" i="12"/>
  <c r="E31" i="16"/>
  <c r="A28" i="12"/>
  <c r="A31" i="16" s="1"/>
  <c r="E46" i="16"/>
  <c r="E43" i="12"/>
  <c r="A43" i="12"/>
  <c r="A46" i="16" s="1"/>
  <c r="E54" i="12"/>
  <c r="E57" i="16"/>
  <c r="A54" i="12"/>
  <c r="A57" i="16" s="1"/>
  <c r="E18" i="12"/>
  <c r="E19" i="16"/>
  <c r="A18" i="12"/>
  <c r="A19" i="16" s="1"/>
  <c r="E43" i="16"/>
  <c r="E40" i="12"/>
  <c r="A40" i="12"/>
  <c r="A43" i="16" s="1"/>
  <c r="E16" i="16"/>
  <c r="E15" i="12"/>
  <c r="A15" i="12"/>
  <c r="A16" i="16" s="1"/>
  <c r="E23" i="16"/>
  <c r="E20" i="12"/>
  <c r="A20" i="12"/>
  <c r="A23" i="16" s="1"/>
  <c r="E33" i="16"/>
  <c r="E30" i="12"/>
  <c r="A30" i="12"/>
  <c r="A33" i="16" s="1"/>
  <c r="E10" i="12"/>
  <c r="E11" i="16"/>
  <c r="A10" i="12"/>
  <c r="A11" i="16" s="1"/>
  <c r="E13" i="16"/>
  <c r="E12" i="12"/>
  <c r="A12" i="12"/>
  <c r="A13" i="16" s="1"/>
  <c r="E11" i="12"/>
  <c r="E12" i="16"/>
  <c r="A11" i="12"/>
  <c r="A12" i="16" s="1"/>
  <c r="E45" i="12"/>
  <c r="E48" i="16"/>
  <c r="A45" i="12"/>
  <c r="A48" i="16" s="1"/>
  <c r="E52" i="16"/>
  <c r="E49" i="12"/>
  <c r="A49" i="12"/>
  <c r="A52" i="16" s="1"/>
  <c r="E27" i="16"/>
  <c r="E24" i="12"/>
  <c r="A24" i="12"/>
  <c r="A27" i="16" s="1"/>
  <c r="E53" i="16"/>
  <c r="E50" i="12"/>
  <c r="A50" i="12"/>
  <c r="A53" i="16" s="1"/>
  <c r="E51" i="12"/>
  <c r="E54" i="16"/>
  <c r="A51" i="12"/>
  <c r="A54" i="16" s="1"/>
  <c r="E33" i="12"/>
  <c r="E36" i="16"/>
  <c r="A33" i="12"/>
  <c r="A36" i="16" s="1"/>
  <c r="E47" i="12"/>
  <c r="E50" i="16"/>
  <c r="A47" i="12"/>
  <c r="A50" i="16" s="1"/>
  <c r="E14" i="16"/>
  <c r="E13" i="12"/>
  <c r="A13" i="12"/>
  <c r="A14" i="16" s="1"/>
  <c r="E38" i="12"/>
  <c r="E41" i="16"/>
  <c r="A38" i="12"/>
  <c r="A41" i="16" s="1"/>
  <c r="E29" i="16"/>
  <c r="E26" i="12"/>
  <c r="A26" i="12"/>
  <c r="A29" i="16" s="1"/>
  <c r="E38" i="16"/>
  <c r="E35" i="12"/>
  <c r="A35" i="12"/>
  <c r="A38" i="16" s="1"/>
  <c r="E25" i="12"/>
  <c r="E28" i="16"/>
  <c r="A25" i="12"/>
  <c r="A28" i="16" s="1"/>
  <c r="E9" i="16"/>
  <c r="E8" i="12"/>
  <c r="A9" i="16"/>
  <c r="A27" i="12"/>
  <c r="V16" i="1"/>
  <c r="V16" i="2"/>
  <c r="V18" i="2"/>
  <c r="B28" i="12"/>
  <c r="V18" i="1"/>
  <c r="A42" i="10"/>
  <c r="M18" i="2"/>
  <c r="D18" i="2"/>
  <c r="B11" i="16"/>
  <c r="D58" i="16"/>
  <c r="D56" i="16"/>
  <c r="D35" i="16"/>
  <c r="D30" i="16"/>
  <c r="D8" i="16"/>
  <c r="D40" i="16"/>
  <c r="D32" i="16"/>
  <c r="D17" i="16"/>
  <c r="Q18" i="2"/>
  <c r="B26" i="16"/>
  <c r="AN18" i="2"/>
  <c r="B49" i="16"/>
  <c r="B21" i="16"/>
  <c r="R18" i="2"/>
  <c r="B27" i="16"/>
  <c r="I18" i="9"/>
  <c r="N2" i="16"/>
  <c r="AS18" i="2"/>
  <c r="B54" i="16"/>
  <c r="S18" i="2"/>
  <c r="B28" i="16"/>
  <c r="AO18" i="2"/>
  <c r="B50" i="16"/>
  <c r="A29" i="12"/>
  <c r="A32" i="16"/>
  <c r="A16" i="12"/>
  <c r="A17" i="16"/>
  <c r="H18" i="2"/>
  <c r="B15" i="16"/>
  <c r="AD18" i="2"/>
  <c r="B39" i="16"/>
  <c r="AP18" i="2"/>
  <c r="B51" i="16"/>
  <c r="O18" i="2"/>
  <c r="B24" i="16"/>
  <c r="A7" i="12"/>
  <c r="A8" i="16"/>
  <c r="E18" i="2"/>
  <c r="AH18" i="2"/>
  <c r="B43" i="16"/>
  <c r="N18" i="2"/>
  <c r="B23" i="16"/>
  <c r="A53" i="12"/>
  <c r="A56" i="16"/>
  <c r="A32" i="12"/>
  <c r="A35" i="16"/>
  <c r="G18" i="2"/>
  <c r="B14" i="16"/>
  <c r="D54" i="16"/>
  <c r="D53" i="16"/>
  <c r="D51" i="16"/>
  <c r="D48" i="16"/>
  <c r="D46" i="16"/>
  <c r="D44" i="16"/>
  <c r="D42" i="16"/>
  <c r="D41" i="16"/>
  <c r="D37" i="16"/>
  <c r="D33" i="16"/>
  <c r="D28" i="16"/>
  <c r="D24" i="16"/>
  <c r="D22" i="16"/>
  <c r="D20" i="16"/>
  <c r="D18" i="16"/>
  <c r="D16" i="16"/>
  <c r="D12" i="16"/>
  <c r="D10" i="16"/>
  <c r="D57" i="16"/>
  <c r="D55" i="16"/>
  <c r="D52" i="16"/>
  <c r="D50" i="16"/>
  <c r="D49" i="16"/>
  <c r="D47" i="16"/>
  <c r="D45" i="16"/>
  <c r="D38" i="16"/>
  <c r="D36" i="16"/>
  <c r="D34" i="16"/>
  <c r="D29" i="16"/>
  <c r="D21" i="16"/>
  <c r="D13" i="16"/>
  <c r="D23" i="16"/>
  <c r="D19" i="16"/>
  <c r="D15" i="16"/>
  <c r="D11" i="16"/>
  <c r="AT18" i="2"/>
  <c r="B55" i="16"/>
  <c r="T18" i="2"/>
  <c r="B29" i="16"/>
  <c r="F18" i="2"/>
  <c r="B13" i="16"/>
  <c r="AL18" i="2"/>
  <c r="B47" i="16"/>
  <c r="D26" i="16"/>
  <c r="D25" i="16"/>
  <c r="D27" i="16"/>
  <c r="X18" i="2"/>
  <c r="B33" i="16"/>
  <c r="AM18" i="2"/>
  <c r="B48" i="16"/>
  <c r="B20" i="16"/>
  <c r="Y18" i="2"/>
  <c r="B34" i="16"/>
  <c r="AK18" i="2"/>
  <c r="B46" i="16"/>
  <c r="C18" i="2"/>
  <c r="B10" i="16"/>
  <c r="D14" i="16"/>
  <c r="D9" i="16"/>
  <c r="AF18" i="2"/>
  <c r="B41" i="16"/>
  <c r="D31" i="16"/>
  <c r="B31" i="16"/>
  <c r="AG18" i="2"/>
  <c r="B42" i="16"/>
  <c r="K18" i="2"/>
  <c r="B18" i="16"/>
  <c r="AJ18" i="2"/>
  <c r="B45" i="16"/>
  <c r="AV18" i="2"/>
  <c r="B57" i="16"/>
  <c r="AB18" i="2"/>
  <c r="B37" i="16"/>
  <c r="A37" i="12"/>
  <c r="A40" i="16"/>
  <c r="L18" i="2"/>
  <c r="B19" i="16"/>
  <c r="AR18" i="2"/>
  <c r="B53" i="16"/>
  <c r="A30" i="16"/>
  <c r="AQ18" i="2"/>
  <c r="B52" i="16"/>
  <c r="AC18" i="2"/>
  <c r="B38" i="16"/>
  <c r="P18" i="2"/>
  <c r="B25" i="16"/>
  <c r="AA18" i="2"/>
  <c r="B36" i="16"/>
  <c r="D39" i="16"/>
  <c r="D43" i="16"/>
  <c r="AI18" i="2"/>
  <c r="B44" i="16"/>
  <c r="I18" i="2"/>
  <c r="B16" i="16"/>
  <c r="T30" i="12"/>
  <c r="J30" i="12"/>
  <c r="S30" i="12"/>
  <c r="R30" i="12"/>
  <c r="E1" i="13"/>
  <c r="D60" i="13"/>
  <c r="E2" i="13"/>
  <c r="D56" i="13"/>
  <c r="D58" i="13"/>
  <c r="D57" i="13"/>
  <c r="D63" i="13"/>
  <c r="E3" i="13"/>
  <c r="D62" i="13"/>
  <c r="D59" i="13"/>
  <c r="B35" i="13"/>
  <c r="C26" i="13"/>
  <c r="D15" i="13"/>
  <c r="D61" i="13"/>
  <c r="E18" i="13"/>
  <c r="E17" i="13"/>
  <c r="E16" i="13"/>
  <c r="E19" i="13"/>
  <c r="C21" i="13"/>
  <c r="A7" i="10"/>
  <c r="A56" i="12"/>
  <c r="A70" i="10"/>
  <c r="A57" i="12"/>
  <c r="A71" i="10"/>
  <c r="A58" i="12"/>
  <c r="A72" i="10"/>
  <c r="D18" i="9"/>
  <c r="R20" i="2"/>
  <c r="Q20" i="2"/>
  <c r="P20" i="2"/>
  <c r="P20" i="1"/>
  <c r="Q20" i="1"/>
  <c r="R20" i="1"/>
  <c r="AE20" i="2"/>
  <c r="AU20" i="2"/>
  <c r="U20" i="2"/>
  <c r="AY20" i="2"/>
  <c r="W20" i="2"/>
  <c r="J20" i="2"/>
  <c r="AX20" i="2"/>
  <c r="C19" i="9"/>
  <c r="G19" i="9"/>
  <c r="AY20" i="1"/>
  <c r="W20" i="1"/>
  <c r="J20" i="1"/>
  <c r="AU20" i="1"/>
  <c r="D19" i="9"/>
  <c r="H19" i="9"/>
  <c r="AX20" i="1"/>
  <c r="E19" i="9"/>
  <c r="I19" i="9"/>
  <c r="AE20" i="1"/>
  <c r="B19" i="9"/>
  <c r="Z20" i="1"/>
  <c r="U20" i="1"/>
  <c r="F19" i="9"/>
  <c r="X16" i="2"/>
  <c r="E18" i="9"/>
  <c r="AA16" i="2"/>
  <c r="F18" i="9"/>
  <c r="AV20" i="2"/>
  <c r="AO20" i="2"/>
  <c r="AL20" i="2"/>
  <c r="AA20" i="2"/>
  <c r="Y20" i="2"/>
  <c r="N20" i="2"/>
  <c r="L20" i="2"/>
  <c r="H20" i="2"/>
  <c r="D20" i="2"/>
  <c r="AR20" i="2"/>
  <c r="AK20" i="2"/>
  <c r="AG20" i="2"/>
  <c r="X20" i="2"/>
  <c r="M20" i="2"/>
  <c r="K20" i="2"/>
  <c r="C20" i="2"/>
  <c r="AT20" i="2"/>
  <c r="AQ20" i="2"/>
  <c r="AN20" i="2"/>
  <c r="AC20" i="2"/>
  <c r="T20" i="2"/>
  <c r="F20" i="2"/>
  <c r="AS20" i="2"/>
  <c r="AP20" i="2"/>
  <c r="AM20" i="2"/>
  <c r="AI20" i="2"/>
  <c r="AF20" i="2"/>
  <c r="AB20" i="2"/>
  <c r="S20" i="2"/>
  <c r="O20" i="2"/>
  <c r="I20" i="2"/>
  <c r="E20" i="2"/>
  <c r="AT20" i="1"/>
  <c r="AQ20" i="1"/>
  <c r="AN20" i="1"/>
  <c r="AC20" i="1"/>
  <c r="T20" i="1"/>
  <c r="F20" i="1"/>
  <c r="H20" i="1"/>
  <c r="AK20" i="1"/>
  <c r="X20" i="1"/>
  <c r="M20" i="1"/>
  <c r="AS20" i="1"/>
  <c r="AP20" i="1"/>
  <c r="AM20" i="1"/>
  <c r="AI20" i="1"/>
  <c r="AF20" i="1"/>
  <c r="AB20" i="1"/>
  <c r="S20" i="1"/>
  <c r="O20" i="1"/>
  <c r="I20" i="1"/>
  <c r="E20" i="1"/>
  <c r="AG20" i="1"/>
  <c r="AV20" i="1"/>
  <c r="AO20" i="1"/>
  <c r="AL20" i="1"/>
  <c r="AA20" i="1"/>
  <c r="Y20" i="1"/>
  <c r="N20" i="1"/>
  <c r="L20" i="1"/>
  <c r="D20" i="1"/>
  <c r="AR20" i="1"/>
  <c r="K20" i="1"/>
  <c r="C20" i="1"/>
  <c r="J18" i="9"/>
  <c r="A20" i="2"/>
  <c r="A19" i="9"/>
  <c r="A20" i="1"/>
  <c r="AF16" i="2"/>
  <c r="G18" i="9"/>
  <c r="B16" i="2"/>
  <c r="B18" i="9"/>
  <c r="AH20" i="2"/>
  <c r="AD20" i="2"/>
  <c r="AH20" i="1"/>
  <c r="AD20" i="1"/>
  <c r="E3" i="12"/>
  <c r="A19" i="2"/>
  <c r="A19" i="1"/>
  <c r="AY18" i="1"/>
  <c r="AY18" i="2"/>
  <c r="AV16" i="2"/>
  <c r="H18" i="9"/>
  <c r="K16" i="2"/>
  <c r="C18" i="9"/>
  <c r="B18" i="2"/>
  <c r="B18" i="1"/>
  <c r="V20" i="2"/>
  <c r="V20" i="1"/>
  <c r="G20" i="2"/>
  <c r="B20" i="2"/>
  <c r="B20" i="1"/>
  <c r="G20" i="1"/>
  <c r="W18" i="2"/>
  <c r="AX18" i="2"/>
  <c r="AE18" i="2"/>
  <c r="J18" i="2"/>
  <c r="AU18" i="2"/>
  <c r="Z18" i="2"/>
  <c r="U18" i="2"/>
  <c r="Z18" i="1"/>
  <c r="AX18" i="1"/>
  <c r="U18" i="1"/>
  <c r="J18" i="1"/>
  <c r="W18" i="1"/>
  <c r="AU18" i="1"/>
  <c r="AE18" i="1"/>
  <c r="N24" i="8"/>
  <c r="X16" i="1"/>
  <c r="N28" i="8"/>
  <c r="AA16" i="1"/>
  <c r="M18" i="1"/>
  <c r="B19" i="12"/>
  <c r="B42" i="12"/>
  <c r="AJ18" i="1"/>
  <c r="B48" i="12"/>
  <c r="AP18" i="1"/>
  <c r="B34" i="12"/>
  <c r="AB18" i="1"/>
  <c r="B21" i="12"/>
  <c r="O18" i="1"/>
  <c r="B44" i="12"/>
  <c r="AL18" i="1"/>
  <c r="B31" i="12"/>
  <c r="Y18" i="1"/>
  <c r="B18" i="12"/>
  <c r="L18" i="1"/>
  <c r="A55" i="12"/>
  <c r="N26" i="8"/>
  <c r="AF16" i="1"/>
  <c r="N30" i="8"/>
  <c r="B16" i="1"/>
  <c r="AK18" i="1"/>
  <c r="B43" i="12"/>
  <c r="B30" i="12"/>
  <c r="X18" i="1"/>
  <c r="K18" i="1"/>
  <c r="B17" i="12"/>
  <c r="B52" i="12"/>
  <c r="AT18" i="1"/>
  <c r="B26" i="12"/>
  <c r="T18" i="1"/>
  <c r="F18" i="1"/>
  <c r="B12" i="12"/>
  <c r="B45" i="12"/>
  <c r="AM18" i="1"/>
  <c r="AV18" i="1"/>
  <c r="B54" i="12"/>
  <c r="B40" i="12"/>
  <c r="AH18" i="1"/>
  <c r="B14" i="12"/>
  <c r="H18" i="1"/>
  <c r="N25" i="8"/>
  <c r="AV16" i="1"/>
  <c r="N27" i="8"/>
  <c r="K16" i="1"/>
  <c r="AG18" i="1"/>
  <c r="B39" i="12"/>
  <c r="B13" i="12"/>
  <c r="G18" i="1"/>
  <c r="B49" i="12"/>
  <c r="AQ18" i="1"/>
  <c r="AC18" i="1"/>
  <c r="B35" i="12"/>
  <c r="B22" i="12"/>
  <c r="P18" i="1"/>
  <c r="B8" i="12"/>
  <c r="B41" i="12"/>
  <c r="AI18" i="1"/>
  <c r="B15" i="12"/>
  <c r="I18" i="1"/>
  <c r="B24" i="12"/>
  <c r="R18" i="1"/>
  <c r="B10" i="12"/>
  <c r="D18" i="1"/>
  <c r="N29" i="8"/>
  <c r="AR18" i="1"/>
  <c r="B50" i="12"/>
  <c r="B36" i="12"/>
  <c r="AD18" i="1"/>
  <c r="Q18" i="1"/>
  <c r="B23" i="12"/>
  <c r="B9" i="12"/>
  <c r="C18" i="1"/>
  <c r="B46" i="12"/>
  <c r="AN18" i="1"/>
  <c r="B51" i="12"/>
  <c r="AS18" i="1"/>
  <c r="B38" i="12"/>
  <c r="AF18" i="1"/>
  <c r="B25" i="12"/>
  <c r="S18" i="1"/>
  <c r="B11" i="12"/>
  <c r="E18" i="1"/>
  <c r="B47" i="12"/>
  <c r="AO18" i="1"/>
  <c r="B33" i="12"/>
  <c r="AA18" i="1"/>
  <c r="B20" i="12"/>
  <c r="N18" i="1"/>
  <c r="D53" i="12"/>
  <c r="D32" i="12"/>
  <c r="D27" i="12"/>
  <c r="B69" i="10"/>
  <c r="B43" i="10"/>
  <c r="D29" i="12"/>
  <c r="D16" i="12"/>
  <c r="B67" i="10"/>
  <c r="B41" i="10"/>
  <c r="D55" i="12"/>
  <c r="D7" i="12"/>
  <c r="B21" i="10"/>
  <c r="B51" i="10"/>
  <c r="B46" i="10"/>
  <c r="D37" i="12"/>
  <c r="B30" i="10"/>
  <c r="D36" i="12"/>
  <c r="B50" i="10"/>
  <c r="B54" i="10"/>
  <c r="D40" i="12"/>
  <c r="B42" i="10"/>
  <c r="D28" i="12"/>
  <c r="D13" i="12"/>
  <c r="D8" i="12"/>
  <c r="B27" i="10"/>
  <c r="B22" i="10"/>
  <c r="D50" i="12"/>
  <c r="D43" i="12"/>
  <c r="D39" i="12"/>
  <c r="D30" i="12"/>
  <c r="D19" i="12"/>
  <c r="D17" i="12"/>
  <c r="D9" i="12"/>
  <c r="B65" i="10"/>
  <c r="B62" i="10"/>
  <c r="B59" i="10"/>
  <c r="B55" i="10"/>
  <c r="B49" i="10"/>
  <c r="B39" i="10"/>
  <c r="B29" i="10"/>
  <c r="B24" i="10"/>
  <c r="D52" i="12"/>
  <c r="D49" i="12"/>
  <c r="D46" i="12"/>
  <c r="D35" i="12"/>
  <c r="D26" i="12"/>
  <c r="D12" i="12"/>
  <c r="B61" i="10"/>
  <c r="B58" i="10"/>
  <c r="B53" i="10"/>
  <c r="B48" i="10"/>
  <c r="B45" i="10"/>
  <c r="B35" i="10"/>
  <c r="B28" i="10"/>
  <c r="B23" i="10"/>
  <c r="D51" i="12"/>
  <c r="D48" i="12"/>
  <c r="D45" i="12"/>
  <c r="D41" i="12"/>
  <c r="D38" i="12"/>
  <c r="D34" i="12"/>
  <c r="D25" i="12"/>
  <c r="D21" i="12"/>
  <c r="D15" i="12"/>
  <c r="D11" i="12"/>
  <c r="B68" i="10"/>
  <c r="B64" i="10"/>
  <c r="B57" i="10"/>
  <c r="B47" i="10"/>
  <c r="B44" i="10"/>
  <c r="B34" i="10"/>
  <c r="B32" i="10"/>
  <c r="B26" i="10"/>
  <c r="D47" i="12"/>
  <c r="D33" i="12"/>
  <c r="D20" i="12"/>
  <c r="B60" i="10"/>
  <c r="B40" i="10"/>
  <c r="D44" i="12"/>
  <c r="D31" i="12"/>
  <c r="D18" i="12"/>
  <c r="B33" i="10"/>
  <c r="D54" i="12"/>
  <c r="D14" i="12"/>
  <c r="B66" i="10"/>
  <c r="B52" i="10"/>
  <c r="B31" i="10"/>
  <c r="D10" i="12"/>
  <c r="B63" i="10"/>
  <c r="B25" i="10"/>
  <c r="D23" i="12"/>
  <c r="B37" i="10"/>
  <c r="D22" i="12"/>
  <c r="B36" i="10"/>
  <c r="B38" i="10"/>
  <c r="D24" i="12"/>
  <c r="P23" i="8"/>
  <c r="Q23" i="8"/>
  <c r="A32" i="10"/>
  <c r="A46" i="10"/>
  <c r="A56" i="10"/>
  <c r="A30" i="10"/>
  <c r="A48" i="10"/>
  <c r="A35" i="10"/>
  <c r="A58" i="10"/>
  <c r="A45" i="10"/>
  <c r="J17" i="10"/>
  <c r="N32" i="8"/>
  <c r="A57" i="10"/>
  <c r="A44" i="10"/>
  <c r="A31" i="10"/>
  <c r="A66" i="10"/>
  <c r="A40" i="10"/>
  <c r="A26" i="10"/>
  <c r="A59" i="10"/>
  <c r="A68" i="10"/>
  <c r="A54" i="10"/>
  <c r="A28" i="10"/>
  <c r="D17" i="10"/>
  <c r="A33" i="10"/>
  <c r="A43" i="10"/>
  <c r="B18" i="10"/>
  <c r="D3" i="12"/>
  <c r="A67" i="10"/>
  <c r="A53" i="10"/>
  <c r="A41" i="10"/>
  <c r="A27" i="10"/>
  <c r="A63" i="10"/>
  <c r="A49" i="10"/>
  <c r="A36" i="10"/>
  <c r="A22" i="10"/>
  <c r="A55" i="10"/>
  <c r="A29" i="10"/>
  <c r="A51" i="10"/>
  <c r="A38" i="10"/>
  <c r="A24" i="10"/>
  <c r="A62" i="10"/>
  <c r="C18" i="10"/>
  <c r="A21" i="10"/>
  <c r="A64" i="10"/>
  <c r="A50" i="10"/>
  <c r="A37" i="10"/>
  <c r="A23" i="10"/>
  <c r="A60" i="10"/>
  <c r="A65" i="10"/>
  <c r="A52" i="10"/>
  <c r="A39" i="10"/>
  <c r="A25" i="10"/>
  <c r="A61" i="10"/>
  <c r="A47" i="10"/>
  <c r="A34" i="10"/>
  <c r="P17" i="10"/>
  <c r="V17" i="10"/>
  <c r="R23" i="8"/>
  <c r="M19" i="10"/>
  <c r="O4" i="12" s="1"/>
  <c r="S19" i="10"/>
  <c r="U4" i="12" s="1"/>
  <c r="G19" i="10"/>
  <c r="N19" i="10"/>
  <c r="P4" i="12" s="1"/>
  <c r="T19" i="10"/>
  <c r="V4" i="12" s="1"/>
  <c r="H19" i="10"/>
  <c r="J4" i="12" s="1"/>
  <c r="A69" i="10"/>
  <c r="S44" i="10"/>
  <c r="T44" i="10"/>
  <c r="I4" i="12" l="1"/>
  <c r="P4" i="16"/>
  <c r="H4" i="16"/>
  <c r="L4" i="16"/>
  <c r="V30" i="12"/>
  <c r="U30" i="12"/>
  <c r="V40" i="7"/>
  <c r="V41" i="7"/>
  <c r="W41" i="7" l="1"/>
  <c r="X42" i="7"/>
  <c r="V44" i="7"/>
  <c r="W45" i="7"/>
  <c r="V48" i="7"/>
  <c r="V52" i="7"/>
  <c r="V56" i="7"/>
  <c r="X29" i="7"/>
  <c r="V31" i="7"/>
  <c r="W58" i="7"/>
  <c r="W39" i="7"/>
  <c r="X46" i="7"/>
  <c r="W49" i="7"/>
  <c r="X50" i="7"/>
  <c r="W53" i="7"/>
  <c r="X54" i="7"/>
  <c r="W32" i="7"/>
  <c r="X58" i="7"/>
  <c r="V29" i="7"/>
  <c r="W30" i="7"/>
  <c r="X31" i="7"/>
  <c r="W4" i="7"/>
  <c r="X5" i="7"/>
  <c r="V7" i="7"/>
  <c r="W8" i="7"/>
  <c r="X9" i="7"/>
  <c r="V11" i="7"/>
  <c r="X34" i="7"/>
  <c r="V36" i="7"/>
  <c r="W37" i="7"/>
  <c r="V5" i="7"/>
  <c r="W6" i="7"/>
  <c r="X7" i="7"/>
  <c r="V9" i="7"/>
  <c r="W10" i="7"/>
  <c r="X11" i="7"/>
  <c r="V34" i="7"/>
  <c r="W35" i="7"/>
  <c r="X36" i="7"/>
  <c r="X40" i="7"/>
  <c r="W42" i="7"/>
  <c r="X43" i="7"/>
  <c r="V45" i="7"/>
  <c r="W46" i="7"/>
  <c r="X47" i="7"/>
  <c r="V49" i="7"/>
  <c r="W50" i="7"/>
  <c r="X51" i="7"/>
  <c r="V53" i="7"/>
  <c r="W54" i="7"/>
  <c r="X55" i="7"/>
  <c r="Q40" i="7"/>
  <c r="W40" i="7"/>
  <c r="Q43" i="7"/>
  <c r="W43" i="7"/>
  <c r="Q47" i="7"/>
  <c r="W47" i="7"/>
  <c r="P50" i="7"/>
  <c r="V50" i="7"/>
  <c r="Q51" i="7"/>
  <c r="W51" i="7"/>
  <c r="P54" i="7"/>
  <c r="V54" i="7"/>
  <c r="R56" i="7"/>
  <c r="X56" i="7"/>
  <c r="P4" i="7"/>
  <c r="V4" i="7"/>
  <c r="R6" i="7"/>
  <c r="X6" i="7"/>
  <c r="Q9" i="7"/>
  <c r="W9" i="7"/>
  <c r="R30" i="7"/>
  <c r="X30" i="7"/>
  <c r="P35" i="7"/>
  <c r="V35" i="7"/>
  <c r="R37" i="7"/>
  <c r="X37" i="7"/>
  <c r="P42" i="7"/>
  <c r="V42" i="7"/>
  <c r="R44" i="7"/>
  <c r="X44" i="7"/>
  <c r="P46" i="7"/>
  <c r="V46" i="7"/>
  <c r="R48" i="7"/>
  <c r="X48" i="7"/>
  <c r="R52" i="7"/>
  <c r="X52" i="7"/>
  <c r="Q55" i="7"/>
  <c r="W55" i="7"/>
  <c r="P58" i="7"/>
  <c r="V58" i="7"/>
  <c r="Q5" i="7"/>
  <c r="W5" i="7"/>
  <c r="P8" i="7"/>
  <c r="V8" i="7"/>
  <c r="R10" i="7"/>
  <c r="X10" i="7"/>
  <c r="Q29" i="7"/>
  <c r="W29" i="7"/>
  <c r="P32" i="7"/>
  <c r="V32" i="7"/>
  <c r="Q36" i="7"/>
  <c r="W36" i="7"/>
  <c r="P39" i="7"/>
  <c r="V39" i="7"/>
  <c r="R4" i="7"/>
  <c r="X4" i="7"/>
  <c r="P6" i="7"/>
  <c r="V6" i="7"/>
  <c r="Q7" i="7"/>
  <c r="W7" i="7"/>
  <c r="R8" i="7"/>
  <c r="X8" i="7"/>
  <c r="P10" i="7"/>
  <c r="V10" i="7"/>
  <c r="Q11" i="7"/>
  <c r="W11" i="7"/>
  <c r="P30" i="7"/>
  <c r="V30" i="7"/>
  <c r="Q31" i="7"/>
  <c r="W31" i="7"/>
  <c r="R32" i="7"/>
  <c r="X32" i="7"/>
  <c r="Q34" i="7"/>
  <c r="W34" i="7"/>
  <c r="R35" i="7"/>
  <c r="X35" i="7"/>
  <c r="P37" i="7"/>
  <c r="V37" i="7"/>
  <c r="R39" i="7"/>
  <c r="X39" i="7"/>
  <c r="R41" i="7"/>
  <c r="X41" i="7"/>
  <c r="P43" i="7"/>
  <c r="V43" i="7"/>
  <c r="Q44" i="7"/>
  <c r="W44" i="7"/>
  <c r="R45" i="7"/>
  <c r="X45" i="7"/>
  <c r="P47" i="7"/>
  <c r="V47" i="7"/>
  <c r="Q48" i="7"/>
  <c r="W48" i="7"/>
  <c r="R49" i="7"/>
  <c r="X49" i="7"/>
  <c r="P51" i="7"/>
  <c r="V51" i="7"/>
  <c r="Q52" i="7"/>
  <c r="W52" i="7"/>
  <c r="R53" i="7"/>
  <c r="X53" i="7"/>
  <c r="P55" i="7"/>
  <c r="V55" i="7"/>
  <c r="Q56" i="7"/>
  <c r="W56" i="7"/>
  <c r="P40" i="7"/>
  <c r="P41" i="7"/>
  <c r="P5" i="7"/>
  <c r="Q6" i="7"/>
  <c r="R7" i="7"/>
  <c r="P9" i="7"/>
  <c r="Q10" i="7"/>
  <c r="R11" i="7"/>
  <c r="P29" i="7"/>
  <c r="Q30" i="7"/>
  <c r="R31" i="7"/>
  <c r="R34" i="7"/>
  <c r="P36" i="7"/>
  <c r="Q37" i="7"/>
  <c r="R40" i="7"/>
  <c r="Q42" i="7"/>
  <c r="R43" i="7"/>
  <c r="P45" i="7"/>
  <c r="Q46" i="7"/>
  <c r="R47" i="7"/>
  <c r="P49" i="7"/>
  <c r="Q50" i="7"/>
  <c r="R51" i="7"/>
  <c r="P53" i="7"/>
  <c r="Q54" i="7"/>
  <c r="R55" i="7"/>
  <c r="Q58" i="7"/>
  <c r="Q4" i="7"/>
  <c r="R5" i="7"/>
  <c r="P7" i="7"/>
  <c r="Q8" i="7"/>
  <c r="R9" i="7"/>
  <c r="P11" i="7"/>
  <c r="R29" i="7"/>
  <c r="P31" i="7"/>
  <c r="Q32" i="7"/>
  <c r="P34" i="7"/>
  <c r="Q35" i="7"/>
  <c r="R36" i="7"/>
  <c r="Q39" i="7"/>
  <c r="Q41" i="7"/>
  <c r="R42" i="7"/>
  <c r="P44" i="7"/>
  <c r="Q45" i="7"/>
  <c r="R46" i="7"/>
  <c r="P48" i="7"/>
  <c r="Q49" i="7"/>
  <c r="R50" i="7"/>
  <c r="P52" i="7"/>
  <c r="Q53" i="7"/>
  <c r="R54" i="7"/>
  <c r="P56" i="7"/>
  <c r="R58" i="7"/>
  <c r="M58" i="7"/>
  <c r="N58" i="7"/>
  <c r="M54" i="7"/>
  <c r="N54" i="7"/>
  <c r="M50" i="7"/>
  <c r="N50" i="7"/>
  <c r="M46" i="7"/>
  <c r="N46" i="7"/>
  <c r="M42" i="7"/>
  <c r="N42" i="7"/>
  <c r="M34" i="7"/>
  <c r="N34" i="7"/>
  <c r="M31" i="7"/>
  <c r="N31" i="7"/>
  <c r="M11" i="7"/>
  <c r="N11" i="7"/>
  <c r="M7" i="7"/>
  <c r="N7" i="7"/>
  <c r="H4" i="7"/>
  <c r="G4" i="7"/>
  <c r="H8" i="7"/>
  <c r="G8" i="7"/>
  <c r="H32" i="7"/>
  <c r="G32" i="7"/>
  <c r="H35" i="7"/>
  <c r="G35" i="7"/>
  <c r="H39" i="7"/>
  <c r="G39" i="7"/>
  <c r="H43" i="7"/>
  <c r="G43" i="7"/>
  <c r="H47" i="7"/>
  <c r="G47" i="7"/>
  <c r="H51" i="7"/>
  <c r="G51" i="7"/>
  <c r="H55" i="7"/>
  <c r="G55" i="7"/>
  <c r="N55" i="7"/>
  <c r="M55" i="7"/>
  <c r="N51" i="7"/>
  <c r="M51" i="7"/>
  <c r="N47" i="7"/>
  <c r="M47" i="7"/>
  <c r="N43" i="7"/>
  <c r="M43" i="7"/>
  <c r="N39" i="7"/>
  <c r="M39" i="7"/>
  <c r="N35" i="7"/>
  <c r="M35" i="7"/>
  <c r="N32" i="7"/>
  <c r="M32" i="7"/>
  <c r="N8" i="7"/>
  <c r="M8" i="7"/>
  <c r="N4" i="7"/>
  <c r="M4" i="7"/>
  <c r="G7" i="7"/>
  <c r="H7" i="7"/>
  <c r="G11" i="7"/>
  <c r="H11" i="7"/>
  <c r="G31" i="7"/>
  <c r="H31" i="7"/>
  <c r="G34" i="7"/>
  <c r="H34" i="7"/>
  <c r="G42" i="7"/>
  <c r="H42" i="7"/>
  <c r="G46" i="7"/>
  <c r="H46" i="7"/>
  <c r="G50" i="7"/>
  <c r="H50" i="7"/>
  <c r="G54" i="7"/>
  <c r="H54" i="7"/>
  <c r="G58" i="7"/>
  <c r="H58" i="7"/>
  <c r="M56" i="7"/>
  <c r="N56" i="7"/>
  <c r="M52" i="7"/>
  <c r="N52" i="7"/>
  <c r="M48" i="7"/>
  <c r="N48" i="7"/>
  <c r="M44" i="7"/>
  <c r="N44" i="7"/>
  <c r="M40" i="7"/>
  <c r="N40" i="7"/>
  <c r="M36" i="7"/>
  <c r="N36" i="7"/>
  <c r="M29" i="7"/>
  <c r="N29" i="7"/>
  <c r="M9" i="7"/>
  <c r="N9" i="7"/>
  <c r="M5" i="7"/>
  <c r="N5" i="7"/>
  <c r="H6" i="7"/>
  <c r="G6" i="7"/>
  <c r="H10" i="7"/>
  <c r="G10" i="7"/>
  <c r="H30" i="7"/>
  <c r="G30" i="7"/>
  <c r="H37" i="7"/>
  <c r="G37" i="7"/>
  <c r="H41" i="7"/>
  <c r="G41" i="7"/>
  <c r="H45" i="7"/>
  <c r="G45" i="7"/>
  <c r="H49" i="7"/>
  <c r="G49" i="7"/>
  <c r="H53" i="7"/>
  <c r="G53" i="7"/>
  <c r="N53" i="7"/>
  <c r="M53" i="7"/>
  <c r="N49" i="7"/>
  <c r="M49" i="7"/>
  <c r="N45" i="7"/>
  <c r="M45" i="7"/>
  <c r="N41" i="7"/>
  <c r="M41" i="7"/>
  <c r="N37" i="7"/>
  <c r="M37" i="7"/>
  <c r="N30" i="7"/>
  <c r="M30" i="7"/>
  <c r="N10" i="7"/>
  <c r="M10" i="7"/>
  <c r="M6" i="7"/>
  <c r="N6" i="7"/>
  <c r="G5" i="7"/>
  <c r="H5" i="7"/>
  <c r="H9" i="7"/>
  <c r="G9" i="7"/>
  <c r="G29" i="7"/>
  <c r="H29" i="7"/>
  <c r="G36" i="7"/>
  <c r="H36" i="7"/>
  <c r="H40" i="7"/>
  <c r="G40" i="7"/>
  <c r="G44" i="7"/>
  <c r="H44" i="7"/>
  <c r="H48" i="7"/>
  <c r="G48" i="7"/>
  <c r="G52" i="7"/>
  <c r="H52" i="7"/>
  <c r="H56" i="7"/>
  <c r="G56" i="7"/>
  <c r="G249" i="9" l="1"/>
  <c r="G253" i="9"/>
  <c r="G257" i="9"/>
  <c r="G261" i="9"/>
  <c r="G265" i="9"/>
  <c r="G269" i="9"/>
  <c r="G260" i="9"/>
  <c r="G254" i="9"/>
  <c r="G258" i="9"/>
  <c r="G256" i="9"/>
  <c r="G264" i="9"/>
  <c r="G262" i="9"/>
  <c r="G267" i="9"/>
  <c r="G266" i="9"/>
  <c r="G263" i="9"/>
  <c r="G255" i="9"/>
  <c r="G271" i="9"/>
  <c r="G248" i="9"/>
  <c r="G270" i="9"/>
  <c r="G252" i="9"/>
  <c r="G268" i="9"/>
  <c r="G250" i="9"/>
  <c r="G251" i="9"/>
  <c r="G259" i="9"/>
  <c r="J263" i="2"/>
  <c r="J271" i="2"/>
  <c r="J259" i="2"/>
  <c r="J255" i="2"/>
  <c r="J267" i="2"/>
  <c r="J251" i="2"/>
  <c r="J265" i="2"/>
  <c r="J249" i="2"/>
  <c r="J253" i="2"/>
  <c r="J257" i="2"/>
  <c r="J254" i="2"/>
  <c r="J256" i="2"/>
  <c r="J250" i="2"/>
  <c r="J268" i="2"/>
  <c r="J264" i="2"/>
  <c r="J260" i="2"/>
  <c r="J258" i="2"/>
  <c r="J270" i="2"/>
  <c r="J262" i="2"/>
  <c r="J252" i="2"/>
  <c r="J261" i="2"/>
  <c r="J272" i="2"/>
  <c r="J21" i="10" s="1"/>
  <c r="J269" i="2"/>
  <c r="J266" i="2"/>
  <c r="U250" i="2"/>
  <c r="U266" i="2"/>
  <c r="U262" i="2"/>
  <c r="U270" i="2"/>
  <c r="U254" i="2"/>
  <c r="U258" i="2"/>
  <c r="U271" i="2"/>
  <c r="U265" i="2"/>
  <c r="U260" i="2"/>
  <c r="U255" i="2"/>
  <c r="U267" i="2"/>
  <c r="U261" i="2"/>
  <c r="U253" i="2"/>
  <c r="U257" i="2"/>
  <c r="U268" i="2"/>
  <c r="U272" i="2"/>
  <c r="J30" i="10" s="1"/>
  <c r="U259" i="2"/>
  <c r="U252" i="2"/>
  <c r="U269" i="2"/>
  <c r="U264" i="2"/>
  <c r="U251" i="2"/>
  <c r="U256" i="2"/>
  <c r="U263" i="2"/>
  <c r="U249" i="2"/>
  <c r="W259" i="2"/>
  <c r="W255" i="2"/>
  <c r="W263" i="2"/>
  <c r="W267" i="2"/>
  <c r="W251" i="2"/>
  <c r="W270" i="2"/>
  <c r="W271" i="2"/>
  <c r="W268" i="2"/>
  <c r="W250" i="2"/>
  <c r="W265" i="2"/>
  <c r="W257" i="2"/>
  <c r="W249" i="2"/>
  <c r="W258" i="2"/>
  <c r="W266" i="2"/>
  <c r="W260" i="2"/>
  <c r="W272" i="2"/>
  <c r="J41" i="10" s="1"/>
  <c r="W254" i="2"/>
  <c r="W252" i="2"/>
  <c r="W256" i="2"/>
  <c r="W264" i="2"/>
  <c r="W262" i="2"/>
  <c r="W253" i="2"/>
  <c r="W261" i="2"/>
  <c r="W269" i="2"/>
  <c r="F248" i="9"/>
  <c r="F264" i="9"/>
  <c r="F260" i="9"/>
  <c r="F268" i="9"/>
  <c r="F252" i="9"/>
  <c r="F256" i="9"/>
  <c r="F249" i="9"/>
  <c r="F267" i="9"/>
  <c r="F263" i="9"/>
  <c r="F261" i="9"/>
  <c r="F259" i="9"/>
  <c r="F250" i="9"/>
  <c r="F266" i="9"/>
  <c r="F269" i="9"/>
  <c r="F251" i="9"/>
  <c r="F254" i="9"/>
  <c r="F258" i="9"/>
  <c r="F262" i="9"/>
  <c r="F253" i="9"/>
  <c r="F257" i="9"/>
  <c r="F265" i="9"/>
  <c r="F271" i="9"/>
  <c r="F255" i="9"/>
  <c r="F270" i="9"/>
  <c r="AX272" i="2"/>
  <c r="J67" i="10" s="1"/>
  <c r="AX252" i="2"/>
  <c r="AX259" i="2"/>
  <c r="AX268" i="2"/>
  <c r="AX255" i="2"/>
  <c r="AX264" i="2"/>
  <c r="AX256" i="2"/>
  <c r="AX263" i="2"/>
  <c r="AX267" i="2"/>
  <c r="AX251" i="2"/>
  <c r="AX260" i="2"/>
  <c r="AX271" i="2"/>
  <c r="AX253" i="2"/>
  <c r="AX249" i="2"/>
  <c r="AX257" i="2"/>
  <c r="AX258" i="2"/>
  <c r="AX269" i="2"/>
  <c r="AX265" i="2"/>
  <c r="AX262" i="2"/>
  <c r="AX250" i="2"/>
  <c r="AX261" i="2"/>
  <c r="AX270" i="2"/>
  <c r="AX266" i="2"/>
  <c r="AX254" i="2"/>
  <c r="Z262" i="2"/>
  <c r="Z258" i="2"/>
  <c r="Z270" i="2"/>
  <c r="Z254" i="2"/>
  <c r="Z266" i="2"/>
  <c r="Z250" i="2"/>
  <c r="Z251" i="2"/>
  <c r="Z256" i="2"/>
  <c r="Z269" i="2"/>
  <c r="Z253" i="2"/>
  <c r="Z252" i="2"/>
  <c r="Z255" i="2"/>
  <c r="Z261" i="2"/>
  <c r="Z271" i="2"/>
  <c r="Z268" i="2"/>
  <c r="Z264" i="2"/>
  <c r="Z257" i="2"/>
  <c r="Z265" i="2"/>
  <c r="Z260" i="2"/>
  <c r="Z249" i="2"/>
  <c r="Z267" i="2"/>
  <c r="Z272" i="2"/>
  <c r="J43" i="10" s="1"/>
  <c r="Z263" i="2"/>
  <c r="Z259" i="2"/>
  <c r="J220" i="2"/>
  <c r="J224" i="2"/>
  <c r="J228" i="2"/>
  <c r="J231" i="2"/>
  <c r="J232" i="2"/>
  <c r="J239" i="2"/>
  <c r="J240" i="2"/>
  <c r="J243" i="2"/>
  <c r="J244" i="2"/>
  <c r="J247" i="2"/>
  <c r="J248" i="2"/>
  <c r="J216" i="2"/>
  <c r="J214" i="2"/>
  <c r="J229" i="2"/>
  <c r="J242" i="2"/>
  <c r="J234" i="2"/>
  <c r="J246" i="2"/>
  <c r="J223" i="2"/>
  <c r="J225" i="2"/>
  <c r="J227" i="2"/>
  <c r="J221" i="2"/>
  <c r="J233" i="2"/>
  <c r="J238" i="2"/>
  <c r="J226" i="2"/>
  <c r="J245" i="2"/>
  <c r="J219" i="2"/>
  <c r="J230" i="2"/>
  <c r="J222" i="2"/>
  <c r="J218" i="2"/>
  <c r="J217" i="2"/>
  <c r="J241" i="2"/>
  <c r="J215" i="2"/>
  <c r="U246" i="2"/>
  <c r="U228" i="2"/>
  <c r="U235" i="2"/>
  <c r="U229" i="2"/>
  <c r="U216" i="2"/>
  <c r="U248" i="2"/>
  <c r="U240" i="2"/>
  <c r="U232" i="2"/>
  <c r="U245" i="2"/>
  <c r="U237" i="2"/>
  <c r="U230" i="2"/>
  <c r="U222" i="2"/>
  <c r="U220" i="2"/>
  <c r="U227" i="2"/>
  <c r="U219" i="2"/>
  <c r="U247" i="2"/>
  <c r="U231" i="2"/>
  <c r="U244" i="2"/>
  <c r="U236" i="2"/>
  <c r="U217" i="2"/>
  <c r="U241" i="2"/>
  <c r="U233" i="2"/>
  <c r="U223" i="2"/>
  <c r="U243" i="2"/>
  <c r="U214" i="2"/>
  <c r="U215" i="2"/>
  <c r="U242" i="2"/>
  <c r="U226" i="2"/>
  <c r="U221" i="2"/>
  <c r="U224" i="2"/>
  <c r="U225" i="2"/>
  <c r="U238" i="2"/>
  <c r="U239" i="2"/>
  <c r="U234" i="2"/>
  <c r="W216" i="2"/>
  <c r="W223" i="2"/>
  <c r="W227" i="2"/>
  <c r="W228" i="2"/>
  <c r="W235" i="2"/>
  <c r="W239" i="2"/>
  <c r="W224" i="2"/>
  <c r="W231" i="2"/>
  <c r="W240" i="2"/>
  <c r="W244" i="2"/>
  <c r="W248" i="2"/>
  <c r="W220" i="2"/>
  <c r="W236" i="2"/>
  <c r="W243" i="2"/>
  <c r="W247" i="2"/>
  <c r="W232" i="2"/>
  <c r="W245" i="2"/>
  <c r="W225" i="2"/>
  <c r="W214" i="2"/>
  <c r="W217" i="2"/>
  <c r="W221" i="2"/>
  <c r="W246" i="2"/>
  <c r="W242" i="2"/>
  <c r="W234" i="2"/>
  <c r="W226" i="2"/>
  <c r="W241" i="2"/>
  <c r="W229" i="2"/>
  <c r="W222" i="2"/>
  <c r="W219" i="2"/>
  <c r="W237" i="2"/>
  <c r="W238" i="2"/>
  <c r="W230" i="2"/>
  <c r="W215" i="2"/>
  <c r="W233" i="2"/>
  <c r="AX216" i="2"/>
  <c r="AX221" i="2"/>
  <c r="AX225" i="2"/>
  <c r="AX229" i="2"/>
  <c r="AX233" i="2"/>
  <c r="AX237" i="2"/>
  <c r="AX241" i="2"/>
  <c r="AX245" i="2"/>
  <c r="AX217" i="2"/>
  <c r="AX228" i="2"/>
  <c r="AX224" i="2"/>
  <c r="AX240" i="2"/>
  <c r="AX244" i="2"/>
  <c r="AX248" i="2"/>
  <c r="AX220" i="2"/>
  <c r="AX236" i="2"/>
  <c r="AX232" i="2"/>
  <c r="AX246" i="2"/>
  <c r="AX247" i="2"/>
  <c r="AX239" i="2"/>
  <c r="AX242" i="2"/>
  <c r="AX215" i="2"/>
  <c r="AX235" i="2"/>
  <c r="AX223" i="2"/>
  <c r="AX214" i="2"/>
  <c r="AX227" i="2"/>
  <c r="AX238" i="2"/>
  <c r="AX222" i="2"/>
  <c r="AX218" i="2"/>
  <c r="AX226" i="2"/>
  <c r="AX243" i="2"/>
  <c r="AX230" i="2"/>
  <c r="AX219" i="2"/>
  <c r="AX234" i="2"/>
  <c r="AX231" i="2"/>
  <c r="Z215" i="2"/>
  <c r="Z219" i="2"/>
  <c r="Z227" i="2"/>
  <c r="Z223" i="2"/>
  <c r="Z231" i="2"/>
  <c r="Z217" i="2"/>
  <c r="Z225" i="2"/>
  <c r="Z229" i="2"/>
  <c r="Z224" i="2"/>
  <c r="Z221" i="2"/>
  <c r="Z243" i="2"/>
  <c r="Z214" i="2"/>
  <c r="Z234" i="2"/>
  <c r="Z228" i="2"/>
  <c r="Z248" i="2"/>
  <c r="Z240" i="2"/>
  <c r="Z233" i="2"/>
  <c r="Z247" i="2"/>
  <c r="Z220" i="2"/>
  <c r="Z218" i="2"/>
  <c r="Z246" i="2"/>
  <c r="Z238" i="2"/>
  <c r="Z230" i="2"/>
  <c r="Z222" i="2"/>
  <c r="Z216" i="2"/>
  <c r="Z245" i="2"/>
  <c r="Z244" i="2"/>
  <c r="Z236" i="2"/>
  <c r="Z239" i="2"/>
  <c r="Z241" i="2"/>
  <c r="Z235" i="2"/>
  <c r="Z237" i="2"/>
  <c r="Z242" i="2"/>
  <c r="Z226" i="2"/>
  <c r="Z232" i="2"/>
  <c r="AU219" i="2"/>
  <c r="AU223" i="2"/>
  <c r="AU227" i="2"/>
  <c r="AU231" i="2"/>
  <c r="AU235" i="2"/>
  <c r="AU215" i="2"/>
  <c r="AU218" i="2"/>
  <c r="AU221" i="2"/>
  <c r="AU214" i="2"/>
  <c r="AU217" i="2"/>
  <c r="AU222" i="2"/>
  <c r="AU230" i="2"/>
  <c r="AU237" i="2"/>
  <c r="AU232" i="2"/>
  <c r="AU234" i="2"/>
  <c r="AU216" i="2"/>
  <c r="AU233" i="2"/>
  <c r="AU229" i="2"/>
  <c r="AU226" i="2"/>
  <c r="AU236" i="2"/>
  <c r="AU224" i="2"/>
  <c r="AU225" i="2"/>
  <c r="AU228" i="2"/>
  <c r="AU220" i="2"/>
  <c r="AE222" i="2"/>
  <c r="AE226" i="2"/>
  <c r="AE230" i="2"/>
  <c r="AE234" i="2"/>
  <c r="AE218" i="2"/>
  <c r="AE214" i="2"/>
  <c r="AE233" i="2"/>
  <c r="AE221" i="2"/>
  <c r="AE229" i="2"/>
  <c r="AE235" i="2"/>
  <c r="AE232" i="2"/>
  <c r="AE224" i="2"/>
  <c r="AE227" i="2"/>
  <c r="AE220" i="2"/>
  <c r="AE228" i="2"/>
  <c r="AE216" i="2"/>
  <c r="AE217" i="2"/>
  <c r="AE237" i="2"/>
  <c r="AE225" i="2"/>
  <c r="AE219" i="2"/>
  <c r="AE231" i="2"/>
  <c r="AE236" i="2"/>
  <c r="AE215" i="2"/>
  <c r="AE223" i="2"/>
  <c r="T30" i="7"/>
  <c r="S6" i="7"/>
  <c r="S4" i="7"/>
  <c r="T56" i="7"/>
  <c r="S52" i="7"/>
  <c r="T41" i="7"/>
  <c r="S41" i="7"/>
  <c r="S39" i="7"/>
  <c r="S10" i="7"/>
  <c r="S8" i="7"/>
  <c r="T44" i="7"/>
  <c r="S37" i="7"/>
  <c r="T48" i="7"/>
  <c r="T36" i="7"/>
  <c r="T32" i="7"/>
  <c r="T4" i="7"/>
  <c r="T53" i="7"/>
  <c r="S48" i="7"/>
  <c r="T35" i="7"/>
  <c r="T37" i="7"/>
  <c r="T40" i="7"/>
  <c r="S56" i="7"/>
  <c r="T45" i="7"/>
  <c r="S45" i="7"/>
  <c r="S32" i="7"/>
  <c r="T52" i="7"/>
  <c r="S35" i="7"/>
  <c r="S30" i="7"/>
  <c r="S49" i="7"/>
  <c r="T6" i="7"/>
  <c r="T5" i="7"/>
  <c r="T10" i="7"/>
  <c r="S36" i="7"/>
  <c r="S5" i="7"/>
  <c r="S46" i="7"/>
  <c r="T46" i="7"/>
  <c r="T9" i="7"/>
  <c r="S9" i="7"/>
  <c r="T47" i="7"/>
  <c r="S47" i="7"/>
  <c r="S7" i="7"/>
  <c r="T7" i="7"/>
  <c r="S53" i="7"/>
  <c r="T50" i="7"/>
  <c r="S50" i="7"/>
  <c r="S29" i="7"/>
  <c r="T29" i="7"/>
  <c r="T51" i="7"/>
  <c r="S51" i="7"/>
  <c r="S11" i="7"/>
  <c r="T11" i="7"/>
  <c r="T39" i="7"/>
  <c r="T8" i="7"/>
  <c r="S54" i="7"/>
  <c r="T54" i="7"/>
  <c r="T55" i="7"/>
  <c r="S55" i="7"/>
  <c r="S31" i="7"/>
  <c r="T31" i="7"/>
  <c r="T49" i="7"/>
  <c r="T58" i="7"/>
  <c r="S58" i="7"/>
  <c r="S42" i="7"/>
  <c r="T42" i="7"/>
  <c r="T43" i="7"/>
  <c r="S43" i="7"/>
  <c r="S44" i="7"/>
  <c r="T34" i="7"/>
  <c r="S34" i="7"/>
  <c r="S40" i="7"/>
  <c r="J18" i="16"/>
  <c r="J19" i="16"/>
  <c r="J20" i="16"/>
  <c r="J21" i="16"/>
  <c r="J22" i="16"/>
  <c r="J23" i="16"/>
  <c r="J24" i="16"/>
  <c r="J25" i="16"/>
  <c r="J26" i="16"/>
  <c r="J27" i="16"/>
  <c r="J28" i="16"/>
  <c r="J29" i="16"/>
  <c r="D271" i="9" l="1"/>
  <c r="M27" i="12"/>
  <c r="N27" i="12"/>
  <c r="C271" i="9"/>
  <c r="N16" i="12"/>
  <c r="E271" i="9"/>
  <c r="Q24" i="8"/>
  <c r="B271" i="9"/>
  <c r="N7" i="12"/>
  <c r="M7" i="12"/>
  <c r="H271" i="9"/>
  <c r="N53" i="12"/>
  <c r="H270" i="9"/>
  <c r="D270" i="9"/>
  <c r="C270" i="9"/>
  <c r="E270" i="9"/>
  <c r="H269" i="9"/>
  <c r="D269" i="9"/>
  <c r="C269" i="9"/>
  <c r="E269" i="9"/>
  <c r="L7" i="12"/>
  <c r="D268" i="9"/>
  <c r="C268" i="9"/>
  <c r="E268" i="9"/>
  <c r="H268" i="9"/>
  <c r="C267" i="9"/>
  <c r="D267" i="9"/>
  <c r="H267" i="9"/>
  <c r="E267" i="9"/>
  <c r="E266" i="9"/>
  <c r="D266" i="9"/>
  <c r="C266" i="9"/>
  <c r="H266" i="9"/>
  <c r="C264" i="9"/>
  <c r="H265" i="9"/>
  <c r="E265" i="9"/>
  <c r="D265" i="9"/>
  <c r="H264" i="9"/>
  <c r="D264" i="9"/>
  <c r="C265" i="9"/>
  <c r="E264" i="9"/>
  <c r="H263" i="9"/>
  <c r="E263" i="9"/>
  <c r="D263" i="9"/>
  <c r="C263" i="9"/>
  <c r="E262" i="9"/>
  <c r="C262" i="9"/>
  <c r="H262" i="9"/>
  <c r="D262" i="9"/>
  <c r="D260" i="9"/>
  <c r="E260" i="9"/>
  <c r="H260" i="9"/>
  <c r="D261" i="9"/>
  <c r="C260" i="9"/>
  <c r="H261" i="9"/>
  <c r="C261" i="9"/>
  <c r="E261" i="9"/>
  <c r="D259" i="9"/>
  <c r="E259" i="9"/>
  <c r="H259" i="9"/>
  <c r="C259" i="9"/>
  <c r="H258" i="9"/>
  <c r="E258" i="9"/>
  <c r="D258" i="9"/>
  <c r="C258" i="9"/>
  <c r="H257" i="9"/>
  <c r="E257" i="9"/>
  <c r="C257" i="9"/>
  <c r="D257" i="9"/>
  <c r="E256" i="9"/>
  <c r="H256" i="9"/>
  <c r="D256" i="9"/>
  <c r="C256" i="9"/>
  <c r="B255" i="9"/>
  <c r="E255" i="9"/>
  <c r="H255" i="9"/>
  <c r="D255" i="9"/>
  <c r="C255" i="9"/>
  <c r="E254" i="9"/>
  <c r="D254" i="9"/>
  <c r="C254" i="9"/>
  <c r="H254" i="9"/>
  <c r="E253" i="9"/>
  <c r="H253" i="9"/>
  <c r="D253" i="9"/>
  <c r="C253" i="9"/>
  <c r="E252" i="9"/>
  <c r="D252" i="9"/>
  <c r="H252" i="9"/>
  <c r="C252" i="9"/>
  <c r="E251" i="9"/>
  <c r="H251" i="9"/>
  <c r="D251" i="9"/>
  <c r="C251" i="9"/>
  <c r="E250" i="9"/>
  <c r="H250" i="9"/>
  <c r="D250" i="9"/>
  <c r="C250" i="9"/>
  <c r="E249" i="9"/>
  <c r="H249" i="9"/>
  <c r="D249" i="9"/>
  <c r="C249" i="9"/>
  <c r="E248" i="9"/>
  <c r="D248" i="9"/>
  <c r="C248" i="9"/>
  <c r="H248" i="9"/>
  <c r="K30" i="16"/>
  <c r="K40" i="16"/>
  <c r="K56" i="16"/>
  <c r="K17" i="16"/>
  <c r="K8" i="16"/>
  <c r="K32" i="16"/>
  <c r="K35" i="16"/>
  <c r="M16" i="12"/>
  <c r="M29" i="12"/>
  <c r="N37" i="12"/>
  <c r="N32" i="12"/>
  <c r="L19" i="12"/>
  <c r="L17" i="12"/>
  <c r="L25" i="12"/>
  <c r="L23" i="12"/>
  <c r="L26" i="12"/>
  <c r="L22" i="12"/>
  <c r="L21" i="12"/>
  <c r="L24" i="12"/>
  <c r="L20" i="12"/>
  <c r="L18" i="12"/>
  <c r="M32" i="12"/>
  <c r="M53" i="12"/>
  <c r="M37" i="12"/>
  <c r="AY235" i="2"/>
  <c r="AY252" i="2"/>
  <c r="B251" i="9"/>
  <c r="AY249" i="2"/>
  <c r="B248" i="9"/>
  <c r="AY255" i="2"/>
  <c r="B254" i="9"/>
  <c r="AY269" i="2"/>
  <c r="B268" i="9"/>
  <c r="AY264" i="2"/>
  <c r="B263" i="9"/>
  <c r="AY265" i="2"/>
  <c r="B264" i="9"/>
  <c r="AY272" i="2"/>
  <c r="J69" i="10" s="1"/>
  <c r="AY270" i="2"/>
  <c r="B269" i="9"/>
  <c r="B267" i="9"/>
  <c r="AY268" i="2"/>
  <c r="AY257" i="2"/>
  <c r="B256" i="9"/>
  <c r="AY251" i="2"/>
  <c r="B250" i="9"/>
  <c r="AY271" i="2"/>
  <c r="B270" i="9"/>
  <c r="AY266" i="2"/>
  <c r="B265" i="9"/>
  <c r="AY260" i="2"/>
  <c r="B259" i="9"/>
  <c r="AY256" i="2"/>
  <c r="AY262" i="2"/>
  <c r="B261" i="9"/>
  <c r="AY254" i="2"/>
  <c r="B253" i="9"/>
  <c r="AY259" i="2"/>
  <c r="B258" i="9"/>
  <c r="AY261" i="2"/>
  <c r="B260" i="9"/>
  <c r="AY258" i="2"/>
  <c r="B257" i="9"/>
  <c r="AY250" i="2"/>
  <c r="B249" i="9"/>
  <c r="AY253" i="2"/>
  <c r="B252" i="9"/>
  <c r="AY267" i="2"/>
  <c r="B266" i="9"/>
  <c r="B262" i="9"/>
  <c r="AY263" i="2"/>
  <c r="H28" i="12"/>
  <c r="F28" i="12"/>
  <c r="G28" i="12"/>
  <c r="AY218" i="2"/>
  <c r="AY233" i="2"/>
  <c r="AY229" i="2"/>
  <c r="AY222" i="2"/>
  <c r="AY221" i="2"/>
  <c r="AY214" i="2"/>
  <c r="AY228" i="2"/>
  <c r="AY241" i="2"/>
  <c r="AY230" i="2"/>
  <c r="AY226" i="2"/>
  <c r="AY227" i="2"/>
  <c r="AY234" i="2"/>
  <c r="AY216" i="2"/>
  <c r="AY224" i="2"/>
  <c r="AY231" i="2"/>
  <c r="AY237" i="2"/>
  <c r="AY223" i="2"/>
  <c r="AY243" i="2"/>
  <c r="AY247" i="2"/>
  <c r="AY215" i="2"/>
  <c r="AY245" i="2"/>
  <c r="AY246" i="2"/>
  <c r="AY244" i="2"/>
  <c r="AY236" i="2"/>
  <c r="AY239" i="2"/>
  <c r="AY217" i="2"/>
  <c r="AY219" i="2"/>
  <c r="AY238" i="2"/>
  <c r="AY225" i="2"/>
  <c r="AY242" i="2"/>
  <c r="AY248" i="2"/>
  <c r="AY240" i="2"/>
  <c r="AY232" i="2"/>
  <c r="AY220" i="2"/>
  <c r="L27" i="7"/>
  <c r="E27" i="7"/>
  <c r="L18" i="7"/>
  <c r="K22" i="7"/>
  <c r="K14" i="7"/>
  <c r="J18" i="7"/>
  <c r="F27" i="7"/>
  <c r="D27" i="7"/>
  <c r="L24" i="7"/>
  <c r="L16" i="7"/>
  <c r="K24" i="7"/>
  <c r="K20" i="7"/>
  <c r="J24" i="7"/>
  <c r="J20" i="7"/>
  <c r="J16" i="7"/>
  <c r="J26" i="7"/>
  <c r="L26" i="7"/>
  <c r="F26" i="7"/>
  <c r="D26" i="7"/>
  <c r="L23" i="7"/>
  <c r="L19" i="7"/>
  <c r="L15" i="7"/>
  <c r="K23" i="7"/>
  <c r="K19" i="7"/>
  <c r="K15" i="7"/>
  <c r="J23" i="7"/>
  <c r="J19" i="7"/>
  <c r="J15" i="7"/>
  <c r="J27" i="7"/>
  <c r="L14" i="7"/>
  <c r="J22" i="7"/>
  <c r="K26" i="7"/>
  <c r="E26" i="7"/>
  <c r="L21" i="7"/>
  <c r="L17" i="7"/>
  <c r="L13" i="7"/>
  <c r="K21" i="7"/>
  <c r="K17" i="7"/>
  <c r="K13" i="7"/>
  <c r="J21" i="7"/>
  <c r="J17" i="7"/>
  <c r="J13" i="7"/>
  <c r="L22" i="7"/>
  <c r="K18" i="7"/>
  <c r="J14" i="7"/>
  <c r="K27" i="7"/>
  <c r="L20" i="7"/>
  <c r="K16" i="7"/>
  <c r="U140" i="2"/>
  <c r="U151" i="2"/>
  <c r="U147" i="2"/>
  <c r="U128" i="2"/>
  <c r="U152" i="2"/>
  <c r="U148" i="2"/>
  <c r="U144" i="2"/>
  <c r="U143" i="2"/>
  <c r="U139" i="2"/>
  <c r="U136" i="2"/>
  <c r="U135" i="2"/>
  <c r="U132" i="2"/>
  <c r="U131" i="2"/>
  <c r="U127" i="2"/>
  <c r="U124" i="2"/>
  <c r="U123" i="2"/>
  <c r="U119" i="2"/>
  <c r="U120" i="2"/>
  <c r="U150" i="2"/>
  <c r="U146" i="2"/>
  <c r="U142" i="2"/>
  <c r="U138" i="2"/>
  <c r="U134" i="2"/>
  <c r="U130" i="2"/>
  <c r="U126" i="2"/>
  <c r="U122" i="2"/>
  <c r="U118" i="2"/>
  <c r="U149" i="2"/>
  <c r="U145" i="2"/>
  <c r="U141" i="2"/>
  <c r="U137" i="2"/>
  <c r="U133" i="2"/>
  <c r="U129" i="2"/>
  <c r="U125" i="2"/>
  <c r="U121" i="2"/>
  <c r="U117" i="2"/>
  <c r="N29" i="12" l="1"/>
  <c r="K58" i="16"/>
  <c r="N55" i="12"/>
  <c r="M55" i="12"/>
  <c r="J271" i="9"/>
  <c r="I271" i="9"/>
  <c r="H31" i="16"/>
  <c r="L22" i="16"/>
  <c r="O31" i="16"/>
  <c r="S31" i="16"/>
  <c r="L31" i="16"/>
  <c r="L26" i="16"/>
  <c r="L19" i="16"/>
  <c r="L20" i="16"/>
  <c r="N31" i="16"/>
  <c r="R31" i="16"/>
  <c r="L21" i="16"/>
  <c r="L23" i="16"/>
  <c r="L24" i="16"/>
  <c r="L25" i="16"/>
  <c r="L18" i="16"/>
  <c r="L27" i="16"/>
  <c r="L28" i="16"/>
  <c r="L29" i="16"/>
  <c r="Q27" i="8"/>
  <c r="I252" i="9"/>
  <c r="J252" i="9"/>
  <c r="I257" i="9"/>
  <c r="J257" i="9"/>
  <c r="J258" i="9"/>
  <c r="I258" i="9"/>
  <c r="I261" i="9"/>
  <c r="J261" i="9"/>
  <c r="J259" i="9"/>
  <c r="I259" i="9"/>
  <c r="I270" i="9"/>
  <c r="J270" i="9"/>
  <c r="J256" i="9"/>
  <c r="I256" i="9"/>
  <c r="I269" i="9"/>
  <c r="J269" i="9"/>
  <c r="J264" i="9"/>
  <c r="I264" i="9"/>
  <c r="I268" i="9"/>
  <c r="J268" i="9"/>
  <c r="I248" i="9"/>
  <c r="J248" i="9"/>
  <c r="I255" i="9"/>
  <c r="J255" i="9"/>
  <c r="I267" i="9"/>
  <c r="J267" i="9"/>
  <c r="J262" i="9"/>
  <c r="I262" i="9"/>
  <c r="I266" i="9"/>
  <c r="J266" i="9"/>
  <c r="I249" i="9"/>
  <c r="J249" i="9"/>
  <c r="J260" i="9"/>
  <c r="I260" i="9"/>
  <c r="I253" i="9"/>
  <c r="J253" i="9"/>
  <c r="I265" i="9"/>
  <c r="J265" i="9"/>
  <c r="I250" i="9"/>
  <c r="J250" i="9"/>
  <c r="I263" i="9"/>
  <c r="J263" i="9"/>
  <c r="I254" i="9"/>
  <c r="J254" i="9"/>
  <c r="I251" i="9"/>
  <c r="J251" i="9"/>
  <c r="V42" i="10"/>
  <c r="W42" i="10"/>
  <c r="Q26" i="8"/>
  <c r="Q28" i="8"/>
  <c r="X42" i="10"/>
  <c r="Q30" i="8"/>
  <c r="Q29" i="8"/>
  <c r="Q25" i="8"/>
  <c r="V26" i="7"/>
  <c r="W27" i="7"/>
  <c r="H27" i="7"/>
  <c r="X27" i="7"/>
  <c r="W26" i="7"/>
  <c r="P27" i="7"/>
  <c r="R26" i="7"/>
  <c r="N31" i="10"/>
  <c r="P17" i="12" s="1"/>
  <c r="M31" i="10"/>
  <c r="O17" i="12" s="1"/>
  <c r="N37" i="10"/>
  <c r="P23" i="12" s="1"/>
  <c r="M37" i="10"/>
  <c r="O23" i="12" s="1"/>
  <c r="N32" i="10"/>
  <c r="P18" i="12" s="1"/>
  <c r="M32" i="10"/>
  <c r="O18" i="12" s="1"/>
  <c r="N39" i="10"/>
  <c r="P25" i="12" s="1"/>
  <c r="M39" i="10"/>
  <c r="O25" i="12" s="1"/>
  <c r="H42" i="10"/>
  <c r="G42" i="10"/>
  <c r="I28" i="12" s="1"/>
  <c r="N36" i="10"/>
  <c r="P22" i="12" s="1"/>
  <c r="M36" i="10"/>
  <c r="O22" i="12" s="1"/>
  <c r="N38" i="10"/>
  <c r="P24" i="12" s="1"/>
  <c r="M38" i="10"/>
  <c r="O24" i="12" s="1"/>
  <c r="N33" i="10"/>
  <c r="P19" i="12" s="1"/>
  <c r="M33" i="10"/>
  <c r="O19" i="12" s="1"/>
  <c r="N35" i="10"/>
  <c r="P21" i="12" s="1"/>
  <c r="M35" i="10"/>
  <c r="O21" i="12" s="1"/>
  <c r="N42" i="10"/>
  <c r="P28" i="12" s="1"/>
  <c r="M42" i="10"/>
  <c r="O28" i="12" s="1"/>
  <c r="N40" i="10"/>
  <c r="P26" i="12" s="1"/>
  <c r="M40" i="10"/>
  <c r="O26" i="12" s="1"/>
  <c r="N34" i="10"/>
  <c r="P20" i="12" s="1"/>
  <c r="M34" i="10"/>
  <c r="O20" i="12" s="1"/>
  <c r="G27" i="7"/>
  <c r="G26" i="7"/>
  <c r="Q26" i="7"/>
  <c r="Q27" i="7"/>
  <c r="V27" i="7"/>
  <c r="R42" i="10"/>
  <c r="H26" i="7"/>
  <c r="P26" i="7"/>
  <c r="Q42" i="10"/>
  <c r="P42" i="10"/>
  <c r="X26" i="7"/>
  <c r="R27" i="7"/>
  <c r="N20" i="7"/>
  <c r="M20" i="7"/>
  <c r="M21" i="7"/>
  <c r="N21" i="7"/>
  <c r="M15" i="7"/>
  <c r="N15" i="7"/>
  <c r="M27" i="7"/>
  <c r="N27" i="7"/>
  <c r="N16" i="7"/>
  <c r="M16" i="7"/>
  <c r="N24" i="7"/>
  <c r="M24" i="7"/>
  <c r="M17" i="7"/>
  <c r="N17" i="7"/>
  <c r="M19" i="7"/>
  <c r="N19" i="7"/>
  <c r="M13" i="7"/>
  <c r="N13" i="7"/>
  <c r="N18" i="7"/>
  <c r="M18" i="7"/>
  <c r="M23" i="7"/>
  <c r="N23" i="7"/>
  <c r="N26" i="7"/>
  <c r="M26" i="7"/>
  <c r="N14" i="7"/>
  <c r="M14" i="7"/>
  <c r="N22" i="7"/>
  <c r="M22" i="7"/>
  <c r="AU152" i="2"/>
  <c r="AE152" i="2"/>
  <c r="W152" i="2"/>
  <c r="J152" i="2"/>
  <c r="AU151" i="2"/>
  <c r="AE151" i="2"/>
  <c r="W151" i="2"/>
  <c r="J151" i="2"/>
  <c r="AU150" i="2"/>
  <c r="AE150" i="2"/>
  <c r="W150" i="2"/>
  <c r="J150" i="2"/>
  <c r="AU149" i="2"/>
  <c r="AE149" i="2"/>
  <c r="W149" i="2"/>
  <c r="J149" i="2"/>
  <c r="AU148" i="2"/>
  <c r="AE148" i="2"/>
  <c r="W148" i="2"/>
  <c r="J148" i="2"/>
  <c r="AU147" i="2"/>
  <c r="AE147" i="2"/>
  <c r="W147" i="2"/>
  <c r="J147" i="2"/>
  <c r="AU146" i="2"/>
  <c r="AE146" i="2"/>
  <c r="W146" i="2"/>
  <c r="J146" i="2"/>
  <c r="AU145" i="2"/>
  <c r="AE145" i="2"/>
  <c r="W145" i="2"/>
  <c r="J145" i="2"/>
  <c r="AU144" i="2"/>
  <c r="AE144" i="2"/>
  <c r="W144" i="2"/>
  <c r="J144" i="2"/>
  <c r="AU143" i="2"/>
  <c r="AE143" i="2"/>
  <c r="W143" i="2"/>
  <c r="J143" i="2"/>
  <c r="AU142" i="2"/>
  <c r="AE142" i="2"/>
  <c r="W142" i="2"/>
  <c r="J142" i="2"/>
  <c r="AU141" i="2"/>
  <c r="AE141" i="2"/>
  <c r="W141" i="2"/>
  <c r="J141" i="2"/>
  <c r="AU140" i="2"/>
  <c r="AE140" i="2"/>
  <c r="W140" i="2"/>
  <c r="J140" i="2"/>
  <c r="AU139" i="2"/>
  <c r="AE139" i="2"/>
  <c r="W139" i="2"/>
  <c r="J139" i="2"/>
  <c r="AU138" i="2"/>
  <c r="AE138" i="2"/>
  <c r="W138" i="2"/>
  <c r="J138" i="2"/>
  <c r="AU137" i="2"/>
  <c r="AE137" i="2"/>
  <c r="W137" i="2"/>
  <c r="J137" i="2"/>
  <c r="AU136" i="2"/>
  <c r="AE136" i="2"/>
  <c r="W136" i="2"/>
  <c r="J136" i="2"/>
  <c r="AU135" i="2"/>
  <c r="AE135" i="2"/>
  <c r="W135" i="2"/>
  <c r="J135" i="2"/>
  <c r="AU134" i="2"/>
  <c r="AE134" i="2"/>
  <c r="W134" i="2"/>
  <c r="J134" i="2"/>
  <c r="AU133" i="2"/>
  <c r="AE133" i="2"/>
  <c r="W133" i="2"/>
  <c r="J133" i="2"/>
  <c r="AU132" i="2"/>
  <c r="AE132" i="2"/>
  <c r="W132" i="2"/>
  <c r="J132" i="2"/>
  <c r="AU131" i="2"/>
  <c r="AE131" i="2"/>
  <c r="W131" i="2"/>
  <c r="J131" i="2"/>
  <c r="AU130" i="2"/>
  <c r="AE130" i="2"/>
  <c r="W130" i="2"/>
  <c r="J130" i="2"/>
  <c r="AU129" i="2"/>
  <c r="AE129" i="2"/>
  <c r="W129" i="2"/>
  <c r="J129" i="2"/>
  <c r="AU128" i="2"/>
  <c r="AE128" i="2"/>
  <c r="W128" i="2"/>
  <c r="J128" i="2"/>
  <c r="AU127" i="2"/>
  <c r="AE127" i="2"/>
  <c r="W127" i="2"/>
  <c r="J127" i="2"/>
  <c r="AU126" i="2"/>
  <c r="AE126" i="2"/>
  <c r="W126" i="2"/>
  <c r="J126" i="2"/>
  <c r="AU125" i="2"/>
  <c r="AE125" i="2"/>
  <c r="W125" i="2"/>
  <c r="J125" i="2"/>
  <c r="AU124" i="2"/>
  <c r="AE124" i="2"/>
  <c r="W124" i="2"/>
  <c r="J124" i="2"/>
  <c r="AU123" i="2"/>
  <c r="AE123" i="2"/>
  <c r="W123" i="2"/>
  <c r="J123" i="2"/>
  <c r="AU122" i="2"/>
  <c r="AE122" i="2"/>
  <c r="W122" i="2"/>
  <c r="J122" i="2"/>
  <c r="AU121" i="2"/>
  <c r="AE121" i="2"/>
  <c r="W121" i="2"/>
  <c r="J121" i="2"/>
  <c r="AU120" i="2"/>
  <c r="AE120" i="2"/>
  <c r="W120" i="2"/>
  <c r="J120" i="2"/>
  <c r="AU119" i="2"/>
  <c r="AE119" i="2"/>
  <c r="W119" i="2"/>
  <c r="J119" i="2"/>
  <c r="AU118" i="2"/>
  <c r="AE118" i="2"/>
  <c r="W118" i="2"/>
  <c r="J118" i="2"/>
  <c r="AU117" i="2"/>
  <c r="AE117" i="2"/>
  <c r="W117" i="2"/>
  <c r="J117" i="2"/>
  <c r="AU116" i="2"/>
  <c r="AE116" i="2"/>
  <c r="W116" i="2"/>
  <c r="AU115" i="2"/>
  <c r="AE115" i="2"/>
  <c r="W115" i="2"/>
  <c r="AU114" i="2"/>
  <c r="AE114" i="2"/>
  <c r="W114" i="2"/>
  <c r="AU113" i="2"/>
  <c r="AE113" i="2"/>
  <c r="W113" i="2"/>
  <c r="AU112" i="2"/>
  <c r="AE112" i="2"/>
  <c r="W112" i="2"/>
  <c r="AU111" i="2"/>
  <c r="AE111" i="2"/>
  <c r="W111" i="2"/>
  <c r="AU110" i="2"/>
  <c r="AE110" i="2"/>
  <c r="W110" i="2"/>
  <c r="AU109" i="2"/>
  <c r="AE109" i="2"/>
  <c r="W109" i="2"/>
  <c r="AU108" i="2"/>
  <c r="AE108" i="2"/>
  <c r="W108" i="2"/>
  <c r="AU107" i="2"/>
  <c r="AE107" i="2"/>
  <c r="W107" i="2"/>
  <c r="AU106" i="2"/>
  <c r="AE106" i="2"/>
  <c r="W106" i="2"/>
  <c r="AU105" i="2"/>
  <c r="AE105" i="2"/>
  <c r="W105" i="2"/>
  <c r="AU104" i="2"/>
  <c r="AE104" i="2"/>
  <c r="W104" i="2"/>
  <c r="AU103" i="2"/>
  <c r="AE103" i="2"/>
  <c r="W103" i="2"/>
  <c r="AU102" i="2"/>
  <c r="AE102" i="2"/>
  <c r="W102" i="2"/>
  <c r="AU101" i="2"/>
  <c r="AE101" i="2"/>
  <c r="W101" i="2"/>
  <c r="AU100" i="2"/>
  <c r="AE100" i="2"/>
  <c r="W100" i="2"/>
  <c r="AU99" i="2"/>
  <c r="AE99" i="2"/>
  <c r="W99" i="2"/>
  <c r="AU98" i="2"/>
  <c r="AE98" i="2"/>
  <c r="W98" i="2"/>
  <c r="AU97" i="2"/>
  <c r="AE97" i="2"/>
  <c r="W97" i="2"/>
  <c r="AU96" i="2"/>
  <c r="AE96" i="2"/>
  <c r="W96" i="2"/>
  <c r="AU95" i="2"/>
  <c r="AE95" i="2"/>
  <c r="W95" i="2"/>
  <c r="AU94" i="2"/>
  <c r="AE94" i="2"/>
  <c r="W94" i="2"/>
  <c r="AU93" i="2"/>
  <c r="AE93" i="2"/>
  <c r="W93" i="2"/>
  <c r="AU92" i="2"/>
  <c r="AE92" i="2"/>
  <c r="W92" i="2"/>
  <c r="AU91" i="2"/>
  <c r="AE91" i="2"/>
  <c r="W91" i="2"/>
  <c r="AU90" i="2"/>
  <c r="AE90" i="2"/>
  <c r="W90" i="2"/>
  <c r="AU89" i="2"/>
  <c r="AE89" i="2"/>
  <c r="W89" i="2"/>
  <c r="AU88" i="2"/>
  <c r="AE88" i="2"/>
  <c r="W88" i="2"/>
  <c r="AU87" i="2"/>
  <c r="AE87" i="2"/>
  <c r="W87" i="2"/>
  <c r="AU86" i="2"/>
  <c r="AE86" i="2"/>
  <c r="W86" i="2"/>
  <c r="AU85" i="2"/>
  <c r="AE85" i="2"/>
  <c r="W85" i="2"/>
  <c r="AU84" i="2"/>
  <c r="AE84" i="2"/>
  <c r="W84" i="2"/>
  <c r="AU83" i="2"/>
  <c r="AE83" i="2"/>
  <c r="W83" i="2"/>
  <c r="AU82" i="2"/>
  <c r="AE82" i="2"/>
  <c r="W82" i="2"/>
  <c r="AU81" i="2"/>
  <c r="AE81" i="2"/>
  <c r="W81" i="2"/>
  <c r="AU80" i="2"/>
  <c r="AE80" i="2"/>
  <c r="W80" i="2"/>
  <c r="AU79" i="2"/>
  <c r="AE79" i="2"/>
  <c r="W79" i="2"/>
  <c r="AU78" i="2"/>
  <c r="AE78" i="2"/>
  <c r="W78" i="2"/>
  <c r="AU77" i="2"/>
  <c r="AE77" i="2"/>
  <c r="W77" i="2"/>
  <c r="AU76" i="2"/>
  <c r="AE76" i="2"/>
  <c r="W76" i="2"/>
  <c r="AU75" i="2"/>
  <c r="AE75" i="2"/>
  <c r="W75" i="2"/>
  <c r="AU74" i="2"/>
  <c r="AE74" i="2"/>
  <c r="W74" i="2"/>
  <c r="AU73" i="2"/>
  <c r="AE73" i="2"/>
  <c r="W73" i="2"/>
  <c r="AU72" i="2"/>
  <c r="AE72" i="2"/>
  <c r="W72" i="2"/>
  <c r="AU71" i="2"/>
  <c r="AE71" i="2"/>
  <c r="W71" i="2"/>
  <c r="AU70" i="2"/>
  <c r="AE70" i="2"/>
  <c r="W70" i="2"/>
  <c r="AU69" i="2"/>
  <c r="AE69" i="2"/>
  <c r="W69" i="2"/>
  <c r="AU68" i="2"/>
  <c r="AE68" i="2"/>
  <c r="W68" i="2"/>
  <c r="AU67" i="2"/>
  <c r="AE67" i="2"/>
  <c r="W67" i="2"/>
  <c r="AU66" i="2"/>
  <c r="AE66" i="2"/>
  <c r="W66" i="2"/>
  <c r="AU65" i="2"/>
  <c r="AE65" i="2"/>
  <c r="W65" i="2"/>
  <c r="AU64" i="2"/>
  <c r="AE64" i="2"/>
  <c r="W64" i="2"/>
  <c r="AE63" i="2"/>
  <c r="W63" i="2"/>
  <c r="AE62" i="2"/>
  <c r="W62" i="2"/>
  <c r="AE61" i="2"/>
  <c r="W61" i="2"/>
  <c r="AE60" i="2"/>
  <c r="W60" i="2"/>
  <c r="AE59" i="2"/>
  <c r="W59" i="2"/>
  <c r="AE58" i="2"/>
  <c r="W58" i="2"/>
  <c r="AE57" i="2"/>
  <c r="W57" i="2"/>
  <c r="AE56" i="2"/>
  <c r="W56" i="2"/>
  <c r="AE55" i="2"/>
  <c r="W55" i="2"/>
  <c r="AE54" i="2"/>
  <c r="W54" i="2"/>
  <c r="AE53" i="2"/>
  <c r="W53" i="2"/>
  <c r="AE52" i="2"/>
  <c r="W52" i="2"/>
  <c r="AE51" i="2"/>
  <c r="W51" i="2"/>
  <c r="AE50" i="2"/>
  <c r="W50" i="2"/>
  <c r="AE49" i="2"/>
  <c r="W49" i="2"/>
  <c r="AE48" i="2"/>
  <c r="W48" i="2"/>
  <c r="AE47" i="2"/>
  <c r="W47" i="2"/>
  <c r="AE46" i="2"/>
  <c r="W46" i="2"/>
  <c r="AE45" i="2"/>
  <c r="W45" i="2"/>
  <c r="AE44" i="2"/>
  <c r="AE43" i="2"/>
  <c r="AE42" i="2"/>
  <c r="AE41" i="2"/>
  <c r="AE40" i="2"/>
  <c r="AE39" i="2"/>
  <c r="AE38" i="2"/>
  <c r="AE37" i="2"/>
  <c r="AE36" i="2"/>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J117" i="1"/>
  <c r="Z117" i="1"/>
  <c r="J118" i="1"/>
  <c r="Z118" i="1"/>
  <c r="J119" i="1"/>
  <c r="Z119" i="1"/>
  <c r="J120" i="1"/>
  <c r="Z120" i="1"/>
  <c r="J121" i="1"/>
  <c r="Z121" i="1"/>
  <c r="J122" i="1"/>
  <c r="Z122" i="1"/>
  <c r="J123" i="1"/>
  <c r="Z123" i="1"/>
  <c r="J124" i="1"/>
  <c r="Z124" i="1"/>
  <c r="J125" i="1"/>
  <c r="Z125" i="1"/>
  <c r="J126" i="1"/>
  <c r="Z126" i="1"/>
  <c r="J127" i="1"/>
  <c r="Z127" i="1"/>
  <c r="J128" i="1"/>
  <c r="Z128" i="1"/>
  <c r="J129" i="1"/>
  <c r="Z129" i="1"/>
  <c r="J130" i="1"/>
  <c r="Z130" i="1"/>
  <c r="J131" i="1"/>
  <c r="Z131" i="1"/>
  <c r="J132" i="1"/>
  <c r="Z132" i="1"/>
  <c r="J133" i="1"/>
  <c r="Z133" i="1"/>
  <c r="J134" i="1"/>
  <c r="Z134" i="1"/>
  <c r="J135" i="1"/>
  <c r="Z135" i="1"/>
  <c r="J136" i="1"/>
  <c r="Z136" i="1"/>
  <c r="J137" i="1"/>
  <c r="Z137" i="1"/>
  <c r="J138" i="1"/>
  <c r="Z138" i="1"/>
  <c r="J139" i="1"/>
  <c r="Z139" i="1"/>
  <c r="J140" i="1"/>
  <c r="Z140" i="1"/>
  <c r="J141" i="1"/>
  <c r="Z141" i="1"/>
  <c r="J142" i="1"/>
  <c r="Z142" i="1"/>
  <c r="J143" i="1"/>
  <c r="Z143" i="1"/>
  <c r="J144" i="1"/>
  <c r="Z144" i="1"/>
  <c r="J145" i="1"/>
  <c r="Z145" i="1"/>
  <c r="J146" i="1"/>
  <c r="Z146" i="1"/>
  <c r="J147" i="1"/>
  <c r="Z147" i="1"/>
  <c r="J148" i="1"/>
  <c r="Z148" i="1"/>
  <c r="J149" i="1"/>
  <c r="Z149" i="1"/>
  <c r="J150" i="1"/>
  <c r="Z150" i="1"/>
  <c r="J151" i="1"/>
  <c r="Z151" i="1"/>
  <c r="J152" i="1"/>
  <c r="Z152" i="1"/>
  <c r="F26" i="16" l="1"/>
  <c r="F28" i="16"/>
  <c r="F24" i="16"/>
  <c r="F20" i="16"/>
  <c r="F22" i="16"/>
  <c r="F27" i="16"/>
  <c r="F23" i="16"/>
  <c r="F19" i="16"/>
  <c r="F18" i="16"/>
  <c r="F29" i="16"/>
  <c r="F25" i="16"/>
  <c r="F21" i="16"/>
  <c r="F22" i="12"/>
  <c r="F19" i="12"/>
  <c r="P31" i="16"/>
  <c r="S28" i="12"/>
  <c r="Z28" i="12"/>
  <c r="T28" i="12"/>
  <c r="R28" i="12"/>
  <c r="Y28" i="12"/>
  <c r="X28" i="12"/>
  <c r="J28" i="12"/>
  <c r="Q32" i="8"/>
  <c r="G17" i="12"/>
  <c r="H22" i="12"/>
  <c r="G21" i="12"/>
  <c r="T26" i="7"/>
  <c r="S26" i="7"/>
  <c r="T42" i="10"/>
  <c r="S42" i="10"/>
  <c r="F17" i="7"/>
  <c r="X17" i="7" s="1"/>
  <c r="E13" i="7"/>
  <c r="Q13" i="7" s="1"/>
  <c r="D13" i="7"/>
  <c r="P13" i="7" s="1"/>
  <c r="F22" i="7"/>
  <c r="X22" i="7" s="1"/>
  <c r="F18" i="7"/>
  <c r="R18" i="7" s="1"/>
  <c r="F14" i="7"/>
  <c r="X14" i="7" s="1"/>
  <c r="E22" i="7"/>
  <c r="Q22" i="7" s="1"/>
  <c r="E18" i="7"/>
  <c r="W18" i="7" s="1"/>
  <c r="E14" i="7"/>
  <c r="W14" i="7" s="1"/>
  <c r="D22" i="7"/>
  <c r="V22" i="7" s="1"/>
  <c r="D18" i="7"/>
  <c r="D14" i="7"/>
  <c r="V14" i="7" s="1"/>
  <c r="F21" i="7"/>
  <c r="X21" i="7" s="1"/>
  <c r="E21" i="7"/>
  <c r="W21" i="7" s="1"/>
  <c r="D21" i="7"/>
  <c r="P21" i="7" s="1"/>
  <c r="F20" i="7"/>
  <c r="R20" i="7" s="1"/>
  <c r="E20" i="7"/>
  <c r="Q20" i="7" s="1"/>
  <c r="D20" i="7"/>
  <c r="V20" i="7" s="1"/>
  <c r="F13" i="7"/>
  <c r="X13" i="7" s="1"/>
  <c r="E17" i="7"/>
  <c r="Q17" i="7" s="1"/>
  <c r="D17" i="7"/>
  <c r="P17" i="7" s="1"/>
  <c r="F24" i="7"/>
  <c r="X24" i="7" s="1"/>
  <c r="F16" i="7"/>
  <c r="E24" i="7"/>
  <c r="Q24" i="7" s="1"/>
  <c r="E16" i="7"/>
  <c r="Q16" i="7" s="1"/>
  <c r="D24" i="7"/>
  <c r="P24" i="7" s="1"/>
  <c r="D16" i="7"/>
  <c r="P16" i="7" s="1"/>
  <c r="F23" i="7"/>
  <c r="R23" i="7" s="1"/>
  <c r="F19" i="7"/>
  <c r="R19" i="7" s="1"/>
  <c r="F15" i="7"/>
  <c r="R15" i="7" s="1"/>
  <c r="E23" i="7"/>
  <c r="Q23" i="7" s="1"/>
  <c r="E19" i="7"/>
  <c r="Q19" i="7" s="1"/>
  <c r="E15" i="7"/>
  <c r="Q15" i="7" s="1"/>
  <c r="D23" i="7"/>
  <c r="P23" i="7" s="1"/>
  <c r="D19" i="7"/>
  <c r="P19" i="7" s="1"/>
  <c r="D15" i="7"/>
  <c r="P15" i="7" s="1"/>
  <c r="S27" i="7"/>
  <c r="T27" i="7"/>
  <c r="U162" i="1"/>
  <c r="U163" i="1"/>
  <c r="U216" i="1"/>
  <c r="U215" i="1"/>
  <c r="U212" i="1"/>
  <c r="U211" i="1"/>
  <c r="U208" i="1"/>
  <c r="U207" i="1"/>
  <c r="U204" i="1"/>
  <c r="U203" i="1"/>
  <c r="U200" i="1"/>
  <c r="U199" i="1"/>
  <c r="U196" i="1"/>
  <c r="U195" i="1"/>
  <c r="U192" i="1"/>
  <c r="U191" i="1"/>
  <c r="U188" i="1"/>
  <c r="U187" i="1"/>
  <c r="U184" i="1"/>
  <c r="U183" i="1"/>
  <c r="U180" i="1"/>
  <c r="U179" i="1"/>
  <c r="U176" i="1"/>
  <c r="U175" i="1"/>
  <c r="U172" i="1"/>
  <c r="U171" i="1"/>
  <c r="U168" i="1"/>
  <c r="U167" i="1"/>
  <c r="U164" i="1"/>
  <c r="U214" i="1"/>
  <c r="U210" i="1"/>
  <c r="U206" i="1"/>
  <c r="U202" i="1"/>
  <c r="U198" i="1"/>
  <c r="U194" i="1"/>
  <c r="U190" i="1"/>
  <c r="U186" i="1"/>
  <c r="U182" i="1"/>
  <c r="U178" i="1"/>
  <c r="U174" i="1"/>
  <c r="U170" i="1"/>
  <c r="U166" i="1"/>
  <c r="U217" i="1"/>
  <c r="U213" i="1"/>
  <c r="U209" i="1"/>
  <c r="U205" i="1"/>
  <c r="U201" i="1"/>
  <c r="U197" i="1"/>
  <c r="U193" i="1"/>
  <c r="U189" i="1"/>
  <c r="U185" i="1"/>
  <c r="U181" i="1"/>
  <c r="U177" i="1"/>
  <c r="U173" i="1"/>
  <c r="U169" i="1"/>
  <c r="U165" i="1"/>
  <c r="F17" i="16" l="1"/>
  <c r="U18" i="8"/>
  <c r="U11" i="8"/>
  <c r="U20" i="8"/>
  <c r="U15" i="8"/>
  <c r="U19" i="8"/>
  <c r="U17" i="8"/>
  <c r="U13" i="8"/>
  <c r="U10" i="8"/>
  <c r="F16" i="12"/>
  <c r="U21" i="8"/>
  <c r="U14" i="8"/>
  <c r="U16" i="8"/>
  <c r="U12" i="8"/>
  <c r="H25" i="16"/>
  <c r="S25" i="16"/>
  <c r="O25" i="16"/>
  <c r="H18" i="16"/>
  <c r="O18" i="16"/>
  <c r="S18" i="16"/>
  <c r="N29" i="16"/>
  <c r="R29" i="16"/>
  <c r="N19" i="16"/>
  <c r="R19" i="16"/>
  <c r="R28" i="16"/>
  <c r="N28" i="16"/>
  <c r="N22" i="16"/>
  <c r="R22" i="16"/>
  <c r="H26" i="16"/>
  <c r="O26" i="16"/>
  <c r="S26" i="16"/>
  <c r="N24" i="16"/>
  <c r="R24" i="16"/>
  <c r="N21" i="16"/>
  <c r="R21" i="16"/>
  <c r="H23" i="16"/>
  <c r="O23" i="16"/>
  <c r="S23" i="16"/>
  <c r="H28" i="16"/>
  <c r="O28" i="16"/>
  <c r="S28" i="16"/>
  <c r="H19" i="16"/>
  <c r="S19" i="16"/>
  <c r="O19" i="16"/>
  <c r="N25" i="16"/>
  <c r="R25" i="16"/>
  <c r="H29" i="16"/>
  <c r="O29" i="16"/>
  <c r="S29" i="16"/>
  <c r="N20" i="16"/>
  <c r="R20" i="16"/>
  <c r="N18" i="16"/>
  <c r="R18" i="16"/>
  <c r="H22" i="16"/>
  <c r="O22" i="16"/>
  <c r="S22" i="16"/>
  <c r="H27" i="16"/>
  <c r="S27" i="16"/>
  <c r="O27" i="16"/>
  <c r="H21" i="16"/>
  <c r="O21" i="16"/>
  <c r="S21" i="16"/>
  <c r="R27" i="16"/>
  <c r="N27" i="16"/>
  <c r="H20" i="16"/>
  <c r="S20" i="16"/>
  <c r="O20" i="16"/>
  <c r="N26" i="16"/>
  <c r="R26" i="16"/>
  <c r="R23" i="16"/>
  <c r="N23" i="16"/>
  <c r="H24" i="16"/>
  <c r="S24" i="16"/>
  <c r="O24" i="16"/>
  <c r="V28" i="12"/>
  <c r="U28" i="12"/>
  <c r="J18" i="8"/>
  <c r="K18" i="8"/>
  <c r="W35" i="10"/>
  <c r="L18" i="8"/>
  <c r="W31" i="10"/>
  <c r="X36" i="10"/>
  <c r="W33" i="10"/>
  <c r="G19" i="12"/>
  <c r="Q21" i="7"/>
  <c r="V33" i="10"/>
  <c r="V36" i="10"/>
  <c r="G18" i="7"/>
  <c r="V38" i="10"/>
  <c r="F24" i="12"/>
  <c r="X32" i="10"/>
  <c r="H18" i="12"/>
  <c r="V35" i="10"/>
  <c r="F21" i="12"/>
  <c r="W39" i="10"/>
  <c r="G25" i="12"/>
  <c r="X40" i="10"/>
  <c r="H26" i="12"/>
  <c r="X33" i="10"/>
  <c r="H19" i="12"/>
  <c r="W32" i="10"/>
  <c r="G18" i="12"/>
  <c r="X34" i="10"/>
  <c r="H20" i="12"/>
  <c r="V39" i="10"/>
  <c r="F25" i="12"/>
  <c r="V40" i="10"/>
  <c r="F26" i="12"/>
  <c r="V31" i="10"/>
  <c r="F17" i="12"/>
  <c r="X37" i="10"/>
  <c r="H23" i="12"/>
  <c r="V32" i="10"/>
  <c r="F18" i="12"/>
  <c r="W34" i="10"/>
  <c r="G20" i="12"/>
  <c r="X38" i="10"/>
  <c r="H24" i="12"/>
  <c r="X35" i="10"/>
  <c r="H21" i="12"/>
  <c r="W36" i="10"/>
  <c r="G22" i="12"/>
  <c r="W37" i="10"/>
  <c r="G23" i="12"/>
  <c r="X20" i="7"/>
  <c r="V34" i="10"/>
  <c r="F20" i="12"/>
  <c r="W38" i="10"/>
  <c r="G24" i="12"/>
  <c r="X39" i="10"/>
  <c r="H25" i="12"/>
  <c r="W40" i="10"/>
  <c r="G26" i="12"/>
  <c r="V37" i="10"/>
  <c r="F23" i="12"/>
  <c r="X31" i="10"/>
  <c r="H17" i="12"/>
  <c r="P14" i="7"/>
  <c r="Q18" i="7"/>
  <c r="T18" i="7" s="1"/>
  <c r="H24" i="7"/>
  <c r="V15" i="7"/>
  <c r="W24" i="7"/>
  <c r="R24" i="7"/>
  <c r="S24" i="7" s="1"/>
  <c r="G24" i="7"/>
  <c r="W17" i="7"/>
  <c r="X23" i="7"/>
  <c r="P22" i="7"/>
  <c r="G15" i="7"/>
  <c r="V24" i="7"/>
  <c r="X15" i="7"/>
  <c r="P20" i="7"/>
  <c r="S20" i="7" s="1"/>
  <c r="G16" i="12"/>
  <c r="W19" i="7"/>
  <c r="H17" i="7"/>
  <c r="V18" i="7"/>
  <c r="X18" i="7"/>
  <c r="G23" i="7"/>
  <c r="Q14" i="7"/>
  <c r="V23" i="7"/>
  <c r="V16" i="7"/>
  <c r="V13" i="7"/>
  <c r="W22" i="7"/>
  <c r="R17" i="7"/>
  <c r="S17" i="7" s="1"/>
  <c r="P18" i="7"/>
  <c r="S18" i="7" s="1"/>
  <c r="W23" i="7"/>
  <c r="V21" i="7"/>
  <c r="H16" i="7"/>
  <c r="H39" i="10"/>
  <c r="G39" i="10"/>
  <c r="I25" i="12" s="1"/>
  <c r="H36" i="10"/>
  <c r="G36" i="10"/>
  <c r="I22" i="12" s="1"/>
  <c r="H38" i="10"/>
  <c r="G38" i="10"/>
  <c r="I24" i="12" s="1"/>
  <c r="H40" i="10"/>
  <c r="G40" i="10"/>
  <c r="I26" i="12" s="1"/>
  <c r="H32" i="10"/>
  <c r="G32" i="10"/>
  <c r="I18" i="12" s="1"/>
  <c r="H35" i="10"/>
  <c r="G35" i="10"/>
  <c r="I21" i="12" s="1"/>
  <c r="G31" i="10"/>
  <c r="I17" i="12" s="1"/>
  <c r="H31" i="10"/>
  <c r="G37" i="10"/>
  <c r="I23" i="12" s="1"/>
  <c r="H37" i="10"/>
  <c r="H34" i="10"/>
  <c r="G34" i="10"/>
  <c r="I20" i="12" s="1"/>
  <c r="G33" i="10"/>
  <c r="I19" i="12" s="1"/>
  <c r="H33" i="10"/>
  <c r="W20" i="7"/>
  <c r="W15" i="7"/>
  <c r="W16" i="7"/>
  <c r="H20" i="7"/>
  <c r="R22" i="7"/>
  <c r="T22" i="7" s="1"/>
  <c r="V19" i="7"/>
  <c r="V17" i="7"/>
  <c r="W13" i="7"/>
  <c r="R21" i="7"/>
  <c r="S21" i="7" s="1"/>
  <c r="G20" i="7"/>
  <c r="S19" i="7"/>
  <c r="G16" i="7"/>
  <c r="H18" i="7"/>
  <c r="G17" i="7"/>
  <c r="H19" i="7"/>
  <c r="R14" i="7"/>
  <c r="R13" i="7"/>
  <c r="T13" i="7" s="1"/>
  <c r="H13" i="7"/>
  <c r="G21" i="7"/>
  <c r="G22" i="7"/>
  <c r="G19" i="7"/>
  <c r="X19" i="7"/>
  <c r="X16" i="7"/>
  <c r="G13" i="7"/>
  <c r="G14" i="7"/>
  <c r="H22" i="7"/>
  <c r="R16" i="7"/>
  <c r="T16" i="7" s="1"/>
  <c r="H21" i="7"/>
  <c r="H14" i="7"/>
  <c r="R32" i="10"/>
  <c r="D25" i="7"/>
  <c r="H15" i="7"/>
  <c r="H23" i="7"/>
  <c r="R35" i="10"/>
  <c r="R31" i="10"/>
  <c r="P37" i="10"/>
  <c r="P32" i="10"/>
  <c r="P38" i="10"/>
  <c r="R38" i="10"/>
  <c r="F25" i="7"/>
  <c r="E25" i="7"/>
  <c r="P35" i="10"/>
  <c r="Q39" i="10"/>
  <c r="P33" i="10"/>
  <c r="Q36" i="10"/>
  <c r="R37" i="10"/>
  <c r="Q34" i="10"/>
  <c r="Q31" i="10"/>
  <c r="P39" i="10"/>
  <c r="Q35" i="10"/>
  <c r="R39" i="10"/>
  <c r="P40" i="10"/>
  <c r="Q40" i="10"/>
  <c r="R40" i="10"/>
  <c r="Q33" i="10"/>
  <c r="P36" i="10"/>
  <c r="R36" i="10"/>
  <c r="Q37" i="10"/>
  <c r="P34" i="10"/>
  <c r="Q32" i="10"/>
  <c r="Q38" i="10"/>
  <c r="R34" i="10"/>
  <c r="P31" i="10"/>
  <c r="R33" i="10"/>
  <c r="T20" i="7"/>
  <c r="T19" i="7"/>
  <c r="T23" i="7"/>
  <c r="S15" i="7"/>
  <c r="T15" i="7"/>
  <c r="S23" i="7"/>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AX213" i="2"/>
  <c r="J56" i="16" s="1"/>
  <c r="AU213" i="2"/>
  <c r="J40" i="16" s="1"/>
  <c r="AE213" i="2"/>
  <c r="J35" i="16" s="1"/>
  <c r="Z213" i="2"/>
  <c r="J32" i="16" s="1"/>
  <c r="W213" i="2"/>
  <c r="J30" i="16" s="1"/>
  <c r="U213" i="2"/>
  <c r="J17" i="16" s="1"/>
  <c r="J213" i="2"/>
  <c r="J8" i="16" s="1"/>
  <c r="AX212" i="2"/>
  <c r="AU212" i="2"/>
  <c r="AE212" i="2"/>
  <c r="Z212" i="2"/>
  <c r="W212" i="2"/>
  <c r="U212" i="2"/>
  <c r="J212" i="2"/>
  <c r="AX211" i="2"/>
  <c r="AU211" i="2"/>
  <c r="AE211" i="2"/>
  <c r="Z211" i="2"/>
  <c r="W211" i="2"/>
  <c r="U211" i="2"/>
  <c r="J211" i="2"/>
  <c r="AX210" i="2"/>
  <c r="AU210" i="2"/>
  <c r="AE210" i="2"/>
  <c r="Z210" i="2"/>
  <c r="W210" i="2"/>
  <c r="U210" i="2"/>
  <c r="J210" i="2"/>
  <c r="AX209" i="2"/>
  <c r="AU209" i="2"/>
  <c r="AE209" i="2"/>
  <c r="Z209" i="2"/>
  <c r="W209" i="2"/>
  <c r="U209" i="2"/>
  <c r="J209" i="2"/>
  <c r="AX208" i="2"/>
  <c r="AU208" i="2"/>
  <c r="AE208" i="2"/>
  <c r="Z208" i="2"/>
  <c r="W208" i="2"/>
  <c r="U208" i="2"/>
  <c r="J208" i="2"/>
  <c r="AX207" i="2"/>
  <c r="AU207" i="2"/>
  <c r="AE207" i="2"/>
  <c r="Z207" i="2"/>
  <c r="W207" i="2"/>
  <c r="U207" i="2"/>
  <c r="J207" i="2"/>
  <c r="AX206" i="2"/>
  <c r="AU206" i="2"/>
  <c r="AE206" i="2"/>
  <c r="Z206" i="2"/>
  <c r="W206" i="2"/>
  <c r="U206" i="2"/>
  <c r="J206" i="2"/>
  <c r="AX205" i="2"/>
  <c r="AU205" i="2"/>
  <c r="AE205" i="2"/>
  <c r="Z205" i="2"/>
  <c r="W205" i="2"/>
  <c r="U205" i="2"/>
  <c r="J205" i="2"/>
  <c r="AX204" i="2"/>
  <c r="AU204" i="2"/>
  <c r="AE204" i="2"/>
  <c r="Z204" i="2"/>
  <c r="W204" i="2"/>
  <c r="U204" i="2"/>
  <c r="J204" i="2"/>
  <c r="AX203" i="2"/>
  <c r="AU203" i="2"/>
  <c r="AE203" i="2"/>
  <c r="Z203" i="2"/>
  <c r="W203" i="2"/>
  <c r="U203" i="2"/>
  <c r="J203" i="2"/>
  <c r="AX202" i="2"/>
  <c r="AU202" i="2"/>
  <c r="AE202" i="2"/>
  <c r="Z202" i="2"/>
  <c r="W202" i="2"/>
  <c r="U202" i="2"/>
  <c r="J202" i="2"/>
  <c r="AX201" i="2"/>
  <c r="AU201" i="2"/>
  <c r="AE201" i="2"/>
  <c r="Z201" i="2"/>
  <c r="W201" i="2"/>
  <c r="U201" i="2"/>
  <c r="J201" i="2"/>
  <c r="AX200" i="2"/>
  <c r="AU200" i="2"/>
  <c r="AE200" i="2"/>
  <c r="Z200" i="2"/>
  <c r="W200" i="2"/>
  <c r="U200" i="2"/>
  <c r="J200" i="2"/>
  <c r="AX199" i="2"/>
  <c r="AU199" i="2"/>
  <c r="AE199" i="2"/>
  <c r="F198" i="9" s="1"/>
  <c r="Z199" i="2"/>
  <c r="W199" i="2"/>
  <c r="U199" i="2"/>
  <c r="C198" i="9" s="1"/>
  <c r="J199" i="2"/>
  <c r="AX198" i="2"/>
  <c r="AU198" i="2"/>
  <c r="AE198" i="2"/>
  <c r="F197" i="9" s="1"/>
  <c r="Z198" i="2"/>
  <c r="W198" i="2"/>
  <c r="U198" i="2"/>
  <c r="C197" i="9" s="1"/>
  <c r="J198" i="2"/>
  <c r="AX197" i="2"/>
  <c r="AU197" i="2"/>
  <c r="AE197" i="2"/>
  <c r="F196" i="9" s="1"/>
  <c r="Z197" i="2"/>
  <c r="W197" i="2"/>
  <c r="U197" i="2"/>
  <c r="C196" i="9" s="1"/>
  <c r="J197" i="2"/>
  <c r="AX196" i="2"/>
  <c r="AU196" i="2"/>
  <c r="AE196" i="2"/>
  <c r="F195" i="9" s="1"/>
  <c r="Z196" i="2"/>
  <c r="W196" i="2"/>
  <c r="U196" i="2"/>
  <c r="C195" i="9" s="1"/>
  <c r="J196" i="2"/>
  <c r="AX195" i="2"/>
  <c r="AU195" i="2"/>
  <c r="AE195" i="2"/>
  <c r="F194" i="9" s="1"/>
  <c r="Z195" i="2"/>
  <c r="W195" i="2"/>
  <c r="U195" i="2"/>
  <c r="C194" i="9" s="1"/>
  <c r="J195" i="2"/>
  <c r="AX194" i="2"/>
  <c r="AU194" i="2"/>
  <c r="AE194" i="2"/>
  <c r="F193" i="9" s="1"/>
  <c r="Z194" i="2"/>
  <c r="W194" i="2"/>
  <c r="U194" i="2"/>
  <c r="C193" i="9" s="1"/>
  <c r="J194" i="2"/>
  <c r="AX193" i="2"/>
  <c r="AU193" i="2"/>
  <c r="AE193" i="2"/>
  <c r="F192" i="9" s="1"/>
  <c r="Z193" i="2"/>
  <c r="W193" i="2"/>
  <c r="U193" i="2"/>
  <c r="C192" i="9" s="1"/>
  <c r="J193" i="2"/>
  <c r="AX192" i="2"/>
  <c r="AU192" i="2"/>
  <c r="AE192" i="2"/>
  <c r="F191" i="9" s="1"/>
  <c r="Z192" i="2"/>
  <c r="W192" i="2"/>
  <c r="U192" i="2"/>
  <c r="C191" i="9" s="1"/>
  <c r="J192" i="2"/>
  <c r="AX191" i="2"/>
  <c r="AU191" i="2"/>
  <c r="AE191" i="2"/>
  <c r="F190" i="9" s="1"/>
  <c r="Z191" i="2"/>
  <c r="W191" i="2"/>
  <c r="U191" i="2"/>
  <c r="C190" i="9" s="1"/>
  <c r="J191" i="2"/>
  <c r="AX190" i="2"/>
  <c r="AU190" i="2"/>
  <c r="AE190" i="2"/>
  <c r="F189" i="9" s="1"/>
  <c r="Z190" i="2"/>
  <c r="W190" i="2"/>
  <c r="U190" i="2"/>
  <c r="C189" i="9" s="1"/>
  <c r="J190" i="2"/>
  <c r="AX189" i="2"/>
  <c r="AU189" i="2"/>
  <c r="AE189" i="2"/>
  <c r="Z189" i="2"/>
  <c r="W189" i="2"/>
  <c r="U189" i="2"/>
  <c r="J189" i="2"/>
  <c r="AU188" i="2"/>
  <c r="AE188" i="2"/>
  <c r="Z188" i="2"/>
  <c r="W188" i="2"/>
  <c r="U188" i="2"/>
  <c r="J188" i="2"/>
  <c r="AU187" i="2"/>
  <c r="AE187" i="2"/>
  <c r="Z187" i="2"/>
  <c r="W187" i="2"/>
  <c r="U187" i="2"/>
  <c r="J187" i="2"/>
  <c r="AU186" i="2"/>
  <c r="AE186" i="2"/>
  <c r="Z186" i="2"/>
  <c r="W186" i="2"/>
  <c r="U186" i="2"/>
  <c r="J186" i="2"/>
  <c r="AU185" i="2"/>
  <c r="AE185" i="2"/>
  <c r="Z185" i="2"/>
  <c r="W185" i="2"/>
  <c r="U185" i="2"/>
  <c r="J185" i="2"/>
  <c r="AU184" i="2"/>
  <c r="AE184" i="2"/>
  <c r="Z184" i="2"/>
  <c r="W184" i="2"/>
  <c r="U184" i="2"/>
  <c r="J184" i="2"/>
  <c r="AU183" i="2"/>
  <c r="AE183" i="2"/>
  <c r="Z183" i="2"/>
  <c r="W183" i="2"/>
  <c r="U183" i="2"/>
  <c r="J183" i="2"/>
  <c r="AU182" i="2"/>
  <c r="AE182" i="2"/>
  <c r="Z182" i="2"/>
  <c r="W182" i="2"/>
  <c r="U182" i="2"/>
  <c r="J182" i="2"/>
  <c r="AU181" i="2"/>
  <c r="AE181" i="2"/>
  <c r="Z181" i="2"/>
  <c r="W181" i="2"/>
  <c r="U181" i="2"/>
  <c r="J181" i="2"/>
  <c r="AU180" i="2"/>
  <c r="AE180" i="2"/>
  <c r="Z180" i="2"/>
  <c r="W180" i="2"/>
  <c r="U180" i="2"/>
  <c r="J180" i="2"/>
  <c r="AU179" i="2"/>
  <c r="AE179" i="2"/>
  <c r="Z179" i="2"/>
  <c r="W179" i="2"/>
  <c r="U179" i="2"/>
  <c r="J179" i="2"/>
  <c r="AU178" i="2"/>
  <c r="AE178" i="2"/>
  <c r="Z178" i="2"/>
  <c r="W178" i="2"/>
  <c r="U178" i="2"/>
  <c r="J178" i="2"/>
  <c r="AU177" i="2"/>
  <c r="AE177" i="2"/>
  <c r="Z177" i="2"/>
  <c r="W177" i="2"/>
  <c r="U177" i="2"/>
  <c r="J177" i="2"/>
  <c r="AU176" i="2"/>
  <c r="AE176" i="2"/>
  <c r="Z176" i="2"/>
  <c r="W176" i="2"/>
  <c r="U176" i="2"/>
  <c r="J176" i="2"/>
  <c r="AU175" i="2"/>
  <c r="AE175" i="2"/>
  <c r="Z175" i="2"/>
  <c r="W175" i="2"/>
  <c r="U175" i="2"/>
  <c r="J175" i="2"/>
  <c r="AU174" i="2"/>
  <c r="AE174" i="2"/>
  <c r="Z174" i="2"/>
  <c r="W174" i="2"/>
  <c r="U174" i="2"/>
  <c r="J174" i="2"/>
  <c r="AU173" i="2"/>
  <c r="AE173" i="2"/>
  <c r="Z173" i="2"/>
  <c r="W173" i="2"/>
  <c r="U173" i="2"/>
  <c r="J173" i="2"/>
  <c r="AU172" i="2"/>
  <c r="AE172" i="2"/>
  <c r="Z172" i="2"/>
  <c r="W172" i="2"/>
  <c r="U172" i="2"/>
  <c r="J172" i="2"/>
  <c r="AU171" i="2"/>
  <c r="AE171" i="2"/>
  <c r="W171" i="2"/>
  <c r="U171" i="2"/>
  <c r="J171" i="2"/>
  <c r="AU170" i="2"/>
  <c r="AE170" i="2"/>
  <c r="W170" i="2"/>
  <c r="U170" i="2"/>
  <c r="J170" i="2"/>
  <c r="AU169" i="2"/>
  <c r="AE169" i="2"/>
  <c r="W169" i="2"/>
  <c r="U169" i="2"/>
  <c r="J169" i="2"/>
  <c r="AU168" i="2"/>
  <c r="AE168" i="2"/>
  <c r="W168" i="2"/>
  <c r="U168" i="2"/>
  <c r="J168" i="2"/>
  <c r="AU167" i="2"/>
  <c r="AE167" i="2"/>
  <c r="W167" i="2"/>
  <c r="U167" i="2"/>
  <c r="J167" i="2"/>
  <c r="AU166" i="2"/>
  <c r="AE166" i="2"/>
  <c r="W166" i="2"/>
  <c r="U166" i="2"/>
  <c r="J166" i="2"/>
  <c r="AU165" i="2"/>
  <c r="AE165" i="2"/>
  <c r="W165" i="2"/>
  <c r="U165" i="2"/>
  <c r="J165" i="2"/>
  <c r="AU164" i="2"/>
  <c r="AE164" i="2"/>
  <c r="U164" i="2"/>
  <c r="J164" i="2"/>
  <c r="AU163" i="2"/>
  <c r="AE163" i="2"/>
  <c r="W163" i="2"/>
  <c r="U163" i="2"/>
  <c r="J163" i="2"/>
  <c r="AU162" i="2"/>
  <c r="AE162" i="2"/>
  <c r="W162" i="2"/>
  <c r="U162" i="2"/>
  <c r="J162" i="2"/>
  <c r="AU161" i="2"/>
  <c r="AE161" i="2"/>
  <c r="W161" i="2"/>
  <c r="J161" i="2"/>
  <c r="AU160" i="2"/>
  <c r="AE160" i="2"/>
  <c r="W160" i="2"/>
  <c r="U160" i="2"/>
  <c r="J160" i="2"/>
  <c r="AU159" i="2"/>
  <c r="AE159" i="2"/>
  <c r="W159" i="2"/>
  <c r="U159" i="2"/>
  <c r="J159" i="2"/>
  <c r="AU158" i="2"/>
  <c r="AE158" i="2"/>
  <c r="W158" i="2"/>
  <c r="U158" i="2"/>
  <c r="J158" i="2"/>
  <c r="AU157" i="2"/>
  <c r="AE157" i="2"/>
  <c r="W157" i="2"/>
  <c r="U157" i="2"/>
  <c r="J157" i="2"/>
  <c r="AU156" i="2"/>
  <c r="AE156" i="2"/>
  <c r="W156" i="2"/>
  <c r="U156" i="2"/>
  <c r="J156" i="2"/>
  <c r="AU155" i="2"/>
  <c r="AE155" i="2"/>
  <c r="W155" i="2"/>
  <c r="U155" i="2"/>
  <c r="J155" i="2"/>
  <c r="AU154" i="2"/>
  <c r="AE154" i="2"/>
  <c r="W154" i="2"/>
  <c r="U154" i="2"/>
  <c r="J154" i="2"/>
  <c r="AU153" i="2"/>
  <c r="AE153" i="2"/>
  <c r="W153" i="2"/>
  <c r="U153" i="2"/>
  <c r="J153" i="2"/>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U184" i="1"/>
  <c r="AU185" i="1"/>
  <c r="AU186" i="1"/>
  <c r="AU187" i="1"/>
  <c r="AU188" i="1"/>
  <c r="AU189" i="1"/>
  <c r="AU190" i="1"/>
  <c r="AU191" i="1"/>
  <c r="AU192" i="1"/>
  <c r="AU193" i="1"/>
  <c r="AU194" i="1"/>
  <c r="AU195" i="1"/>
  <c r="AU196" i="1"/>
  <c r="AU197" i="1"/>
  <c r="AU198" i="1"/>
  <c r="AU199" i="1"/>
  <c r="AU200" i="1"/>
  <c r="AU201" i="1"/>
  <c r="AU202" i="1"/>
  <c r="AU203" i="1"/>
  <c r="AU204" i="1"/>
  <c r="AU205" i="1"/>
  <c r="AU206" i="1"/>
  <c r="AU207" i="1"/>
  <c r="AU208" i="1"/>
  <c r="AU209" i="1"/>
  <c r="AU210" i="1"/>
  <c r="AU211" i="1"/>
  <c r="AG20" i="8" s="1"/>
  <c r="AU212" i="1"/>
  <c r="AG21" i="8" s="1"/>
  <c r="AU213" i="1"/>
  <c r="AU214" i="1"/>
  <c r="AU215" i="1"/>
  <c r="AU216" i="1"/>
  <c r="AU217" i="1"/>
  <c r="AE204" i="1"/>
  <c r="AE205" i="1"/>
  <c r="AE206" i="1"/>
  <c r="AD15" i="8" s="1"/>
  <c r="AE207" i="1"/>
  <c r="AD16" i="8" s="1"/>
  <c r="AE208" i="1"/>
  <c r="AD17" i="8" s="1"/>
  <c r="AE209" i="1"/>
  <c r="AD18" i="8" s="1"/>
  <c r="AE210" i="1"/>
  <c r="AD19" i="8" s="1"/>
  <c r="AE211" i="1"/>
  <c r="AD20" i="8" s="1"/>
  <c r="AE212" i="1"/>
  <c r="AD21" i="8" s="1"/>
  <c r="AE213" i="1"/>
  <c r="AE214" i="1"/>
  <c r="AE215" i="1"/>
  <c r="AE216" i="1"/>
  <c r="AE217" i="1"/>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AA16" i="8" s="1"/>
  <c r="Z208" i="1"/>
  <c r="Z209" i="1"/>
  <c r="Z210" i="1"/>
  <c r="Z211" i="1"/>
  <c r="Z212" i="1"/>
  <c r="Z213" i="1"/>
  <c r="Z214" i="1"/>
  <c r="Z215" i="1"/>
  <c r="Z216" i="1"/>
  <c r="Z217" i="1"/>
  <c r="Z153"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153" i="1"/>
  <c r="AG19" i="8" l="1"/>
  <c r="P22" i="16"/>
  <c r="AG16" i="8"/>
  <c r="AJ15" i="8"/>
  <c r="X15" i="8"/>
  <c r="AA17" i="8"/>
  <c r="AJ16" i="8"/>
  <c r="R15" i="8"/>
  <c r="F40" i="16"/>
  <c r="F32" i="16"/>
  <c r="F8" i="16"/>
  <c r="F30" i="16"/>
  <c r="F35" i="16"/>
  <c r="F56" i="16"/>
  <c r="R21" i="8"/>
  <c r="X21" i="8"/>
  <c r="AA15" i="8"/>
  <c r="AG17" i="8"/>
  <c r="AG18" i="8"/>
  <c r="AG15" i="8"/>
  <c r="R16" i="8"/>
  <c r="X16" i="8"/>
  <c r="AA18" i="8"/>
  <c r="AJ17" i="8"/>
  <c r="R20" i="8"/>
  <c r="X20" i="8"/>
  <c r="AJ21" i="8"/>
  <c r="R19" i="8"/>
  <c r="X19" i="8"/>
  <c r="AA21" i="8"/>
  <c r="AJ20" i="8"/>
  <c r="X18" i="8"/>
  <c r="AA20" i="8"/>
  <c r="R17" i="8"/>
  <c r="X17" i="8"/>
  <c r="AA19" i="8"/>
  <c r="AJ18" i="8"/>
  <c r="R18" i="8"/>
  <c r="AJ19" i="8"/>
  <c r="R14" i="8"/>
  <c r="X14" i="8"/>
  <c r="AD14" i="8"/>
  <c r="AG14" i="8"/>
  <c r="F37" i="12"/>
  <c r="AJ14" i="8"/>
  <c r="AA14" i="8"/>
  <c r="R13" i="8"/>
  <c r="F7" i="12"/>
  <c r="X13" i="8"/>
  <c r="AA13" i="8"/>
  <c r="AG13" i="8"/>
  <c r="AD13" i="8"/>
  <c r="AJ13" i="8"/>
  <c r="AD12" i="8"/>
  <c r="F32" i="12"/>
  <c r="AA12" i="8"/>
  <c r="AJ12" i="8"/>
  <c r="AG12" i="8"/>
  <c r="R12" i="8"/>
  <c r="X12" i="8"/>
  <c r="X11" i="8"/>
  <c r="AD11" i="8"/>
  <c r="AJ11" i="8"/>
  <c r="R11" i="8"/>
  <c r="AA11" i="8"/>
  <c r="AG11" i="8"/>
  <c r="AJ10" i="8"/>
  <c r="R10" i="8"/>
  <c r="X10" i="8"/>
  <c r="AB11" i="8"/>
  <c r="S12" i="8"/>
  <c r="AE12" i="8"/>
  <c r="V13" i="8"/>
  <c r="W13" i="8" s="1"/>
  <c r="AH13" i="8"/>
  <c r="Y14" i="8"/>
  <c r="AK14" i="8"/>
  <c r="AB15" i="8"/>
  <c r="S16" i="8"/>
  <c r="AE16" i="8"/>
  <c r="V17" i="8"/>
  <c r="W17" i="8" s="1"/>
  <c r="AH17" i="8"/>
  <c r="Y18" i="8"/>
  <c r="AK18" i="8"/>
  <c r="AB19" i="8"/>
  <c r="S20" i="8"/>
  <c r="AE20" i="8"/>
  <c r="V21" i="8"/>
  <c r="W21" i="8" s="1"/>
  <c r="AH21" i="8"/>
  <c r="AI21" i="8" s="1"/>
  <c r="Y10" i="8"/>
  <c r="L27" i="12"/>
  <c r="AK10" i="8"/>
  <c r="L53" i="12"/>
  <c r="AD10" i="8"/>
  <c r="AH12" i="8"/>
  <c r="AB14" i="8"/>
  <c r="V16" i="8"/>
  <c r="W16" i="8" s="1"/>
  <c r="Y17" i="8"/>
  <c r="S19" i="8"/>
  <c r="AH20" i="8"/>
  <c r="AB10" i="8"/>
  <c r="L29" i="12"/>
  <c r="AA10" i="8"/>
  <c r="V11" i="8"/>
  <c r="W11" i="8" s="1"/>
  <c r="AH11" i="8"/>
  <c r="Y12" i="8"/>
  <c r="AK12" i="8"/>
  <c r="AB13" i="8"/>
  <c r="S14" i="8"/>
  <c r="AE14" i="8"/>
  <c r="V15" i="8"/>
  <c r="W15" i="8" s="1"/>
  <c r="AH15" i="8"/>
  <c r="Y16" i="8"/>
  <c r="AK16" i="8"/>
  <c r="AB17" i="8"/>
  <c r="S18" i="8"/>
  <c r="AE18" i="8"/>
  <c r="V19" i="8"/>
  <c r="W19" i="8" s="1"/>
  <c r="AH19" i="8"/>
  <c r="Y20" i="8"/>
  <c r="AK20" i="8"/>
  <c r="AB21" i="8"/>
  <c r="S10" i="8"/>
  <c r="AE10" i="8"/>
  <c r="L32" i="12"/>
  <c r="S11" i="8"/>
  <c r="AE11" i="8"/>
  <c r="V12" i="8"/>
  <c r="W12" i="8" s="1"/>
  <c r="Y13" i="8"/>
  <c r="AK13" i="8"/>
  <c r="S15" i="8"/>
  <c r="AE15" i="8"/>
  <c r="AH16" i="8"/>
  <c r="AK17" i="8"/>
  <c r="AB18" i="8"/>
  <c r="AE19" i="8"/>
  <c r="V20" i="8"/>
  <c r="W20" i="8" s="1"/>
  <c r="Y21" i="8"/>
  <c r="AK21" i="8"/>
  <c r="AG10" i="8"/>
  <c r="Y11" i="8"/>
  <c r="AK11" i="8"/>
  <c r="AB12" i="8"/>
  <c r="S13" i="8"/>
  <c r="AE13" i="8"/>
  <c r="V14" i="8"/>
  <c r="W14" i="8" s="1"/>
  <c r="AH14" i="8"/>
  <c r="Y15" i="8"/>
  <c r="AK15" i="8"/>
  <c r="AB16" i="8"/>
  <c r="AC16" i="8" s="1"/>
  <c r="S17" i="8"/>
  <c r="AE17" i="8"/>
  <c r="V18" i="8"/>
  <c r="W18" i="8" s="1"/>
  <c r="AH18" i="8"/>
  <c r="Y19" i="8"/>
  <c r="AK19" i="8"/>
  <c r="AB20" i="8"/>
  <c r="S21" i="8"/>
  <c r="AE21" i="8"/>
  <c r="AF21" i="8" s="1"/>
  <c r="V10" i="8"/>
  <c r="W10" i="8" s="1"/>
  <c r="L16" i="12"/>
  <c r="AH10" i="8"/>
  <c r="L37" i="12"/>
  <c r="P29" i="16"/>
  <c r="P24" i="16"/>
  <c r="H17" i="16"/>
  <c r="P25" i="16"/>
  <c r="P19" i="16"/>
  <c r="P20" i="16"/>
  <c r="P27" i="16"/>
  <c r="O17" i="16"/>
  <c r="P21" i="16"/>
  <c r="P23" i="16"/>
  <c r="P26" i="16"/>
  <c r="P28" i="16"/>
  <c r="P18" i="16"/>
  <c r="C188" i="9"/>
  <c r="F188" i="9"/>
  <c r="R17" i="12"/>
  <c r="T25" i="12"/>
  <c r="S22" i="12"/>
  <c r="T24" i="12"/>
  <c r="J20" i="12"/>
  <c r="J26" i="12"/>
  <c r="J24" i="12"/>
  <c r="Y20" i="12"/>
  <c r="X26" i="12"/>
  <c r="Y18" i="12"/>
  <c r="Y25" i="12"/>
  <c r="X22" i="12"/>
  <c r="T20" i="12"/>
  <c r="T26" i="12"/>
  <c r="S17" i="12"/>
  <c r="R21" i="12"/>
  <c r="J23" i="12"/>
  <c r="Y26" i="12"/>
  <c r="X19" i="12"/>
  <c r="Z22" i="12"/>
  <c r="Y21" i="12"/>
  <c r="S24" i="12"/>
  <c r="T22" i="12"/>
  <c r="S26" i="12"/>
  <c r="S21" i="12"/>
  <c r="S20" i="12"/>
  <c r="R18" i="12"/>
  <c r="T21" i="12"/>
  <c r="J18" i="12"/>
  <c r="J22" i="12"/>
  <c r="Y22" i="12"/>
  <c r="Z21" i="12"/>
  <c r="Z24" i="12"/>
  <c r="X18" i="12"/>
  <c r="X17" i="12"/>
  <c r="Z20" i="12"/>
  <c r="Z19" i="12"/>
  <c r="X21" i="12"/>
  <c r="X24" i="12"/>
  <c r="Y17" i="12"/>
  <c r="R20" i="12"/>
  <c r="S19" i="12"/>
  <c r="S25" i="12"/>
  <c r="T17" i="12"/>
  <c r="J21" i="12"/>
  <c r="J25" i="12"/>
  <c r="Y23" i="12"/>
  <c r="Z23" i="12"/>
  <c r="X25" i="12"/>
  <c r="Z26" i="12"/>
  <c r="Z18" i="12"/>
  <c r="Y19" i="12"/>
  <c r="S23" i="12"/>
  <c r="R19" i="12"/>
  <c r="R24" i="12"/>
  <c r="J19" i="12"/>
  <c r="Z17" i="12"/>
  <c r="X20" i="12"/>
  <c r="T19" i="12"/>
  <c r="S18" i="12"/>
  <c r="R22" i="12"/>
  <c r="R26" i="12"/>
  <c r="R25" i="12"/>
  <c r="T23" i="12"/>
  <c r="R23" i="12"/>
  <c r="T18" i="12"/>
  <c r="J17" i="12"/>
  <c r="X23" i="12"/>
  <c r="Z25" i="12"/>
  <c r="Y24" i="12"/>
  <c r="I18" i="8"/>
  <c r="F216" i="9"/>
  <c r="P24" i="8"/>
  <c r="R24" i="8" s="1"/>
  <c r="B196" i="9"/>
  <c r="B192" i="9"/>
  <c r="B188" i="9"/>
  <c r="T24" i="7"/>
  <c r="S16" i="7"/>
  <c r="S22" i="7"/>
  <c r="P27" i="8"/>
  <c r="R27" i="8" s="1"/>
  <c r="H16" i="12"/>
  <c r="G7" i="12"/>
  <c r="W21" i="10"/>
  <c r="F215" i="9"/>
  <c r="F214" i="9"/>
  <c r="S13" i="7"/>
  <c r="T21" i="7"/>
  <c r="T14" i="7"/>
  <c r="B208" i="9"/>
  <c r="F209" i="9"/>
  <c r="G209" i="9"/>
  <c r="F208" i="9"/>
  <c r="C209" i="9"/>
  <c r="F207" i="9"/>
  <c r="F203" i="9"/>
  <c r="C204" i="9"/>
  <c r="C208" i="9"/>
  <c r="B204" i="9"/>
  <c r="F205" i="9"/>
  <c r="G205" i="9"/>
  <c r="C202" i="9"/>
  <c r="C206" i="9"/>
  <c r="F204" i="9"/>
  <c r="C205" i="9"/>
  <c r="T17" i="7"/>
  <c r="F206" i="9"/>
  <c r="F202" i="9"/>
  <c r="C203" i="9"/>
  <c r="C207" i="9"/>
  <c r="F213" i="9"/>
  <c r="F201" i="9"/>
  <c r="C201" i="9"/>
  <c r="W30" i="10"/>
  <c r="X30" i="10"/>
  <c r="H30" i="10"/>
  <c r="G30" i="10"/>
  <c r="I16" i="12" s="1"/>
  <c r="N30" i="10"/>
  <c r="P16" i="12" s="1"/>
  <c r="S33" i="10"/>
  <c r="T33" i="10"/>
  <c r="T34" i="10"/>
  <c r="S34" i="10"/>
  <c r="T40" i="10"/>
  <c r="S40" i="10"/>
  <c r="S37" i="10"/>
  <c r="T37" i="10"/>
  <c r="S39" i="10"/>
  <c r="T39" i="10"/>
  <c r="T38" i="10"/>
  <c r="S38" i="10"/>
  <c r="S31" i="10"/>
  <c r="T31" i="10"/>
  <c r="T36" i="10"/>
  <c r="S36" i="10"/>
  <c r="S35" i="10"/>
  <c r="T35" i="10"/>
  <c r="T32" i="10"/>
  <c r="S32" i="10"/>
  <c r="S14" i="7"/>
  <c r="F12" i="7"/>
  <c r="D28" i="7"/>
  <c r="J28" i="7"/>
  <c r="J60" i="7"/>
  <c r="K57" i="7"/>
  <c r="L28" i="7"/>
  <c r="L60" i="7"/>
  <c r="L33" i="7"/>
  <c r="R30" i="10"/>
  <c r="E12" i="7"/>
  <c r="E28" i="7"/>
  <c r="F33" i="7"/>
  <c r="D33" i="7"/>
  <c r="F212" i="9"/>
  <c r="F38" i="7"/>
  <c r="F200" i="9"/>
  <c r="D38" i="7"/>
  <c r="F57" i="7"/>
  <c r="D57" i="7"/>
  <c r="F60" i="7"/>
  <c r="D60" i="7"/>
  <c r="J12" i="7"/>
  <c r="J38" i="7"/>
  <c r="K33" i="7"/>
  <c r="L12" i="7"/>
  <c r="L38" i="7"/>
  <c r="B200" i="9"/>
  <c r="D12" i="7"/>
  <c r="F28" i="7"/>
  <c r="J33" i="7"/>
  <c r="K28" i="7"/>
  <c r="K60" i="7"/>
  <c r="E33" i="7"/>
  <c r="E38" i="7"/>
  <c r="E57" i="7"/>
  <c r="E60" i="7"/>
  <c r="J57" i="7"/>
  <c r="K12" i="7"/>
  <c r="K38" i="7"/>
  <c r="L57" i="7"/>
  <c r="Q30" i="10"/>
  <c r="C211" i="9"/>
  <c r="K25" i="7"/>
  <c r="W25" i="7" s="1"/>
  <c r="B206" i="9"/>
  <c r="B202" i="9"/>
  <c r="B198" i="9"/>
  <c r="B194" i="9"/>
  <c r="B190" i="9"/>
  <c r="G207" i="9"/>
  <c r="G203" i="9"/>
  <c r="G195" i="9"/>
  <c r="G191" i="9"/>
  <c r="C200" i="9"/>
  <c r="J25" i="7"/>
  <c r="P25" i="7" s="1"/>
  <c r="C212" i="9"/>
  <c r="L25" i="7"/>
  <c r="X25" i="7" s="1"/>
  <c r="B244" i="9"/>
  <c r="B240" i="9"/>
  <c r="B236" i="9"/>
  <c r="B232" i="9"/>
  <c r="B228" i="9"/>
  <c r="B224" i="9"/>
  <c r="B220" i="9"/>
  <c r="B216" i="9"/>
  <c r="G245" i="9"/>
  <c r="G241" i="9"/>
  <c r="G237" i="9"/>
  <c r="G233" i="9"/>
  <c r="G229" i="9"/>
  <c r="G225" i="9"/>
  <c r="G221" i="9"/>
  <c r="B246" i="9"/>
  <c r="B242" i="9"/>
  <c r="B238" i="9"/>
  <c r="B234" i="9"/>
  <c r="B230" i="9"/>
  <c r="B226" i="9"/>
  <c r="B218" i="9"/>
  <c r="B214" i="9"/>
  <c r="G247" i="9"/>
  <c r="G243" i="9"/>
  <c r="G239" i="9"/>
  <c r="G235" i="9"/>
  <c r="G231" i="9"/>
  <c r="G227" i="9"/>
  <c r="G223" i="9"/>
  <c r="G219" i="9"/>
  <c r="G215" i="9"/>
  <c r="B213" i="9"/>
  <c r="H189" i="9"/>
  <c r="G200" i="9"/>
  <c r="G196" i="9"/>
  <c r="G192" i="9"/>
  <c r="G188" i="9"/>
  <c r="D244" i="9"/>
  <c r="D240" i="9"/>
  <c r="D236" i="9"/>
  <c r="D232" i="9"/>
  <c r="D228" i="9"/>
  <c r="D224" i="9"/>
  <c r="D220" i="9"/>
  <c r="D216" i="9"/>
  <c r="D212" i="9"/>
  <c r="D208" i="9"/>
  <c r="D204" i="9"/>
  <c r="D200" i="9"/>
  <c r="D196" i="9"/>
  <c r="D192" i="9"/>
  <c r="D188" i="9"/>
  <c r="D245" i="9"/>
  <c r="D241" i="9"/>
  <c r="D237" i="9"/>
  <c r="D233" i="9"/>
  <c r="D229" i="9"/>
  <c r="D225" i="9"/>
  <c r="D221" i="9"/>
  <c r="D217" i="9"/>
  <c r="D213" i="9"/>
  <c r="D209" i="9"/>
  <c r="D205" i="9"/>
  <c r="D201" i="9"/>
  <c r="D197" i="9"/>
  <c r="D193" i="9"/>
  <c r="D189" i="9"/>
  <c r="H188" i="9"/>
  <c r="H192" i="9"/>
  <c r="H209" i="9"/>
  <c r="H205" i="9"/>
  <c r="H201" i="9"/>
  <c r="H197" i="9"/>
  <c r="H193" i="9"/>
  <c r="H212" i="9"/>
  <c r="H208" i="9"/>
  <c r="H204" i="9"/>
  <c r="H200" i="9"/>
  <c r="H196" i="9"/>
  <c r="H245" i="9"/>
  <c r="H241" i="9"/>
  <c r="H237" i="9"/>
  <c r="H233" i="9"/>
  <c r="H229" i="9"/>
  <c r="H225" i="9"/>
  <c r="H221" i="9"/>
  <c r="H217" i="9"/>
  <c r="H244" i="9"/>
  <c r="H240" i="9"/>
  <c r="H236" i="9"/>
  <c r="H232" i="9"/>
  <c r="H228" i="9"/>
  <c r="H224" i="9"/>
  <c r="H220" i="9"/>
  <c r="H216" i="9"/>
  <c r="H213" i="9"/>
  <c r="B209" i="9"/>
  <c r="B205" i="9"/>
  <c r="B201" i="9"/>
  <c r="B197" i="9"/>
  <c r="B193" i="9"/>
  <c r="B189" i="9"/>
  <c r="B212" i="9"/>
  <c r="B247" i="9"/>
  <c r="B243" i="9"/>
  <c r="B239" i="9"/>
  <c r="B235" i="9"/>
  <c r="B231" i="9"/>
  <c r="B227" i="9"/>
  <c r="B223" i="9"/>
  <c r="B219" i="9"/>
  <c r="B215" i="9"/>
  <c r="B207" i="9"/>
  <c r="B203" i="9"/>
  <c r="B195" i="9"/>
  <c r="B191" i="9"/>
  <c r="G217" i="9"/>
  <c r="G244" i="9"/>
  <c r="G240" i="9"/>
  <c r="G236" i="9"/>
  <c r="G232" i="9"/>
  <c r="G228" i="9"/>
  <c r="G224" i="9"/>
  <c r="G220" i="9"/>
  <c r="G216" i="9"/>
  <c r="G201" i="9"/>
  <c r="G197" i="9"/>
  <c r="G193" i="9"/>
  <c r="G189" i="9"/>
  <c r="G212" i="9"/>
  <c r="G208" i="9"/>
  <c r="G204" i="9"/>
  <c r="G213" i="9"/>
  <c r="E238" i="9"/>
  <c r="E234" i="9"/>
  <c r="E230" i="9"/>
  <c r="E226" i="9"/>
  <c r="E222" i="9"/>
  <c r="E218" i="9"/>
  <c r="E214" i="9"/>
  <c r="E237" i="9"/>
  <c r="E233" i="9"/>
  <c r="E229" i="9"/>
  <c r="E225" i="9"/>
  <c r="E221" i="9"/>
  <c r="E217" i="9"/>
  <c r="E206" i="9"/>
  <c r="E202" i="9"/>
  <c r="E198" i="9"/>
  <c r="E194" i="9"/>
  <c r="E190" i="9"/>
  <c r="E209" i="9"/>
  <c r="E205" i="9"/>
  <c r="E201" i="9"/>
  <c r="E197" i="9"/>
  <c r="E193" i="9"/>
  <c r="E189" i="9"/>
  <c r="E213" i="9"/>
  <c r="H25" i="7"/>
  <c r="E240" i="9"/>
  <c r="E236" i="9"/>
  <c r="E228" i="9"/>
  <c r="E220" i="9"/>
  <c r="E212" i="9"/>
  <c r="E204" i="9"/>
  <c r="E196" i="9"/>
  <c r="E188" i="9"/>
  <c r="E239" i="9"/>
  <c r="E235" i="9"/>
  <c r="E231" i="9"/>
  <c r="E227" i="9"/>
  <c r="E223" i="9"/>
  <c r="E219" i="9"/>
  <c r="E215" i="9"/>
  <c r="E207" i="9"/>
  <c r="E203" i="9"/>
  <c r="E195" i="9"/>
  <c r="E191" i="9"/>
  <c r="H247" i="9"/>
  <c r="H243" i="9"/>
  <c r="H239" i="9"/>
  <c r="H235" i="9"/>
  <c r="H231" i="9"/>
  <c r="H227" i="9"/>
  <c r="H223" i="9"/>
  <c r="H219" i="9"/>
  <c r="H215" i="9"/>
  <c r="H207" i="9"/>
  <c r="H203" i="9"/>
  <c r="H195" i="9"/>
  <c r="H191" i="9"/>
  <c r="E232" i="9"/>
  <c r="E224" i="9"/>
  <c r="E216" i="9"/>
  <c r="E208" i="9"/>
  <c r="E200" i="9"/>
  <c r="E192" i="9"/>
  <c r="D246" i="9"/>
  <c r="D242" i="9"/>
  <c r="D238" i="9"/>
  <c r="D234" i="9"/>
  <c r="D230" i="9"/>
  <c r="D226" i="9"/>
  <c r="D222" i="9"/>
  <c r="D218" i="9"/>
  <c r="D214" i="9"/>
  <c r="D206" i="9"/>
  <c r="D202" i="9"/>
  <c r="D198" i="9"/>
  <c r="D194" i="9"/>
  <c r="D190" i="9"/>
  <c r="G246" i="9"/>
  <c r="G242" i="9"/>
  <c r="G238" i="9"/>
  <c r="G234" i="9"/>
  <c r="G230" i="9"/>
  <c r="G226" i="9"/>
  <c r="G222" i="9"/>
  <c r="G218" i="9"/>
  <c r="G214" i="9"/>
  <c r="G206" i="9"/>
  <c r="G202" i="9"/>
  <c r="G198" i="9"/>
  <c r="G194" i="9"/>
  <c r="G190" i="9"/>
  <c r="H246" i="9"/>
  <c r="H242" i="9"/>
  <c r="H238" i="9"/>
  <c r="H234" i="9"/>
  <c r="H230" i="9"/>
  <c r="H226" i="9"/>
  <c r="H222" i="9"/>
  <c r="H218" i="9"/>
  <c r="H214" i="9"/>
  <c r="H206" i="9"/>
  <c r="H202" i="9"/>
  <c r="H198" i="9"/>
  <c r="H194" i="9"/>
  <c r="H190" i="9"/>
  <c r="B211" i="9"/>
  <c r="B199" i="9"/>
  <c r="E211" i="9"/>
  <c r="E199" i="9"/>
  <c r="F211" i="9"/>
  <c r="F199" i="9"/>
  <c r="G211" i="9"/>
  <c r="G199" i="9"/>
  <c r="H211" i="9"/>
  <c r="H199" i="9"/>
  <c r="J222" i="9"/>
  <c r="B222" i="9"/>
  <c r="B210" i="9"/>
  <c r="E210" i="9"/>
  <c r="F210" i="9"/>
  <c r="G210" i="9"/>
  <c r="H210" i="9"/>
  <c r="B245" i="9"/>
  <c r="B241" i="9"/>
  <c r="B237" i="9"/>
  <c r="B233" i="9"/>
  <c r="B229" i="9"/>
  <c r="B225" i="9"/>
  <c r="B221" i="9"/>
  <c r="B217" i="9"/>
  <c r="G25" i="7"/>
  <c r="C210" i="9"/>
  <c r="D243" i="9"/>
  <c r="D231" i="9"/>
  <c r="D219" i="9"/>
  <c r="D207" i="9"/>
  <c r="D199" i="9"/>
  <c r="D191" i="9"/>
  <c r="D247" i="9"/>
  <c r="D239" i="9"/>
  <c r="D235" i="9"/>
  <c r="D227" i="9"/>
  <c r="D223" i="9"/>
  <c r="D215" i="9"/>
  <c r="D211" i="9"/>
  <c r="D203" i="9"/>
  <c r="D195" i="9"/>
  <c r="D210" i="9"/>
  <c r="C199" i="9"/>
  <c r="AY215" i="1"/>
  <c r="AY207" i="1"/>
  <c r="AY199" i="1"/>
  <c r="AY191" i="1"/>
  <c r="AY214" i="1"/>
  <c r="AY210" i="1"/>
  <c r="AY206" i="1"/>
  <c r="AY202" i="1"/>
  <c r="AY198" i="1"/>
  <c r="AY194" i="1"/>
  <c r="AY190" i="1"/>
  <c r="AY203" i="1"/>
  <c r="AY189" i="2"/>
  <c r="AY193" i="2"/>
  <c r="AY197" i="2"/>
  <c r="AY201" i="2"/>
  <c r="AY205" i="2"/>
  <c r="AY209" i="2"/>
  <c r="AY213" i="2"/>
  <c r="J58" i="16" s="1"/>
  <c r="J239" i="9"/>
  <c r="J223" i="9"/>
  <c r="AY216" i="1"/>
  <c r="AY212" i="1"/>
  <c r="AY208" i="1"/>
  <c r="AY204" i="1"/>
  <c r="AY200" i="1"/>
  <c r="AY196" i="1"/>
  <c r="AY192" i="1"/>
  <c r="AY191" i="2"/>
  <c r="AY195" i="2"/>
  <c r="AY199" i="2"/>
  <c r="AY203" i="2"/>
  <c r="AY207" i="2"/>
  <c r="AY211" i="2"/>
  <c r="AY190" i="2"/>
  <c r="AY194" i="2"/>
  <c r="AY198" i="2"/>
  <c r="AY202" i="2"/>
  <c r="AY206" i="2"/>
  <c r="AY210" i="2"/>
  <c r="AY192" i="2"/>
  <c r="AY196" i="2"/>
  <c r="AY200" i="2"/>
  <c r="AY204" i="2"/>
  <c r="AY208" i="2"/>
  <c r="AY212" i="2"/>
  <c r="AY211" i="1"/>
  <c r="AY195" i="1"/>
  <c r="AY217" i="1"/>
  <c r="AY213" i="1"/>
  <c r="AY209" i="1"/>
  <c r="AY205" i="1"/>
  <c r="AY201" i="1"/>
  <c r="AY197" i="1"/>
  <c r="AY193" i="1"/>
  <c r="AY189" i="1"/>
  <c r="AC17" i="8" l="1"/>
  <c r="Z20" i="8"/>
  <c r="T21" i="8"/>
  <c r="Z21" i="8"/>
  <c r="F58" i="16"/>
  <c r="AC21" i="8"/>
  <c r="AC19" i="8"/>
  <c r="AL12" i="8"/>
  <c r="O20" i="8"/>
  <c r="Z19" i="8"/>
  <c r="AL21" i="8"/>
  <c r="AC12" i="8"/>
  <c r="T12" i="8"/>
  <c r="AI12" i="8"/>
  <c r="Z12" i="8"/>
  <c r="O17" i="8"/>
  <c r="P13" i="8"/>
  <c r="P12" i="8"/>
  <c r="O18" i="8"/>
  <c r="O21" i="8"/>
  <c r="P19" i="8"/>
  <c r="O19" i="8"/>
  <c r="O15" i="8"/>
  <c r="F55" i="12"/>
  <c r="O10" i="8"/>
  <c r="P21" i="8"/>
  <c r="P20" i="8"/>
  <c r="P18" i="8"/>
  <c r="O16" i="8"/>
  <c r="O14" i="8"/>
  <c r="P17" i="8"/>
  <c r="P16" i="8"/>
  <c r="P14" i="8"/>
  <c r="O11" i="8"/>
  <c r="O12" i="8"/>
  <c r="P15" i="8"/>
  <c r="L55" i="12"/>
  <c r="P10" i="8"/>
  <c r="P11" i="8"/>
  <c r="O13" i="8"/>
  <c r="AI18" i="8"/>
  <c r="T20" i="8"/>
  <c r="Z17" i="8"/>
  <c r="AC20" i="8"/>
  <c r="AC18" i="8"/>
  <c r="T19" i="8"/>
  <c r="AL20" i="8"/>
  <c r="AL19" i="8"/>
  <c r="AI20" i="8"/>
  <c r="AF20" i="8"/>
  <c r="AL17" i="8"/>
  <c r="L32" i="16"/>
  <c r="Z18" i="8"/>
  <c r="AL18" i="8"/>
  <c r="S32" i="16"/>
  <c r="R32" i="16"/>
  <c r="AI17" i="8"/>
  <c r="T16" i="8"/>
  <c r="Z16" i="8"/>
  <c r="T17" i="8"/>
  <c r="AI16" i="8"/>
  <c r="Z15" i="8"/>
  <c r="AL16" i="8"/>
  <c r="L17" i="16"/>
  <c r="S17" i="16"/>
  <c r="L35" i="16"/>
  <c r="T15" i="8"/>
  <c r="O32" i="16"/>
  <c r="N32" i="16"/>
  <c r="H30" i="16"/>
  <c r="AL15" i="8"/>
  <c r="AC15" i="8"/>
  <c r="H56" i="16"/>
  <c r="H8" i="16"/>
  <c r="H32" i="16"/>
  <c r="O30" i="16"/>
  <c r="S30" i="16"/>
  <c r="L30" i="16"/>
  <c r="N30" i="16"/>
  <c r="R30" i="16"/>
  <c r="N17" i="16"/>
  <c r="P17" i="16" s="1"/>
  <c r="R17" i="16"/>
  <c r="S8" i="16"/>
  <c r="O8" i="16"/>
  <c r="L8" i="16"/>
  <c r="N8" i="16"/>
  <c r="R8" i="16"/>
  <c r="N56" i="16"/>
  <c r="R56" i="16"/>
  <c r="S56" i="16"/>
  <c r="O56" i="16"/>
  <c r="L56" i="16"/>
  <c r="L40" i="16"/>
  <c r="N40" i="16"/>
  <c r="R40" i="16"/>
  <c r="N35" i="16"/>
  <c r="R35" i="16"/>
  <c r="S40" i="16"/>
  <c r="O40" i="16"/>
  <c r="H40" i="16"/>
  <c r="O35" i="16"/>
  <c r="S35" i="16"/>
  <c r="H35" i="16"/>
  <c r="AI10" i="8"/>
  <c r="AL10" i="8"/>
  <c r="AF10" i="8"/>
  <c r="T10" i="8"/>
  <c r="AC10" i="8"/>
  <c r="V18" i="12"/>
  <c r="V24" i="12"/>
  <c r="V26" i="12"/>
  <c r="Z16" i="12"/>
  <c r="G29" i="12"/>
  <c r="V21" i="12"/>
  <c r="U20" i="12"/>
  <c r="Y16" i="12"/>
  <c r="U21" i="12"/>
  <c r="U17" i="12"/>
  <c r="U23" i="12"/>
  <c r="V20" i="12"/>
  <c r="F53" i="12"/>
  <c r="F29" i="12"/>
  <c r="V22" i="12"/>
  <c r="U25" i="12"/>
  <c r="U19" i="12"/>
  <c r="V17" i="12"/>
  <c r="V23" i="12"/>
  <c r="Y7" i="12"/>
  <c r="S16" i="12"/>
  <c r="T16" i="12"/>
  <c r="U18" i="12"/>
  <c r="U22" i="12"/>
  <c r="U24" i="12"/>
  <c r="V25" i="12"/>
  <c r="U26" i="12"/>
  <c r="V19" i="12"/>
  <c r="J16" i="12"/>
  <c r="AL14" i="8"/>
  <c r="AI14" i="8"/>
  <c r="AC14" i="8"/>
  <c r="Z14" i="8"/>
  <c r="W43" i="10"/>
  <c r="X43" i="10"/>
  <c r="H29" i="12"/>
  <c r="J190" i="9"/>
  <c r="Z10" i="8"/>
  <c r="P25" i="8"/>
  <c r="R25" i="8" s="1"/>
  <c r="H53" i="12"/>
  <c r="W46" i="10"/>
  <c r="G32" i="12"/>
  <c r="P30" i="10"/>
  <c r="W67" i="10"/>
  <c r="G53" i="12"/>
  <c r="W41" i="10"/>
  <c r="G27" i="12"/>
  <c r="X21" i="10"/>
  <c r="H7" i="12"/>
  <c r="P26" i="8"/>
  <c r="R26" i="8" s="1"/>
  <c r="H37" i="12"/>
  <c r="X51" i="10"/>
  <c r="P28" i="8"/>
  <c r="R28" i="8" s="1"/>
  <c r="H32" i="12"/>
  <c r="V41" i="10"/>
  <c r="F27" i="12"/>
  <c r="P30" i="8"/>
  <c r="R30" i="8" s="1"/>
  <c r="W51" i="10"/>
  <c r="G37" i="12"/>
  <c r="P29" i="8"/>
  <c r="R29" i="8" s="1"/>
  <c r="H27" i="12"/>
  <c r="T13" i="8"/>
  <c r="X41" i="10"/>
  <c r="H55" i="12"/>
  <c r="AI13" i="8"/>
  <c r="X67" i="10"/>
  <c r="AC13" i="8"/>
  <c r="J191" i="9"/>
  <c r="AL13" i="8"/>
  <c r="N38" i="7"/>
  <c r="Z13" i="8"/>
  <c r="AF11" i="8"/>
  <c r="J193" i="9"/>
  <c r="AL11" i="8"/>
  <c r="AI15" i="8"/>
  <c r="Q25" i="7"/>
  <c r="N60" i="7"/>
  <c r="AF16" i="8"/>
  <c r="AI19" i="8"/>
  <c r="T11" i="8"/>
  <c r="AF14" i="8"/>
  <c r="AF18" i="8"/>
  <c r="AF17" i="8"/>
  <c r="V46" i="10"/>
  <c r="V43" i="10"/>
  <c r="V67" i="10"/>
  <c r="V21" i="10"/>
  <c r="X46" i="10"/>
  <c r="AF12" i="8"/>
  <c r="Z11" i="8"/>
  <c r="AF15" i="8"/>
  <c r="AF13" i="8"/>
  <c r="AI11" i="8"/>
  <c r="T18" i="8"/>
  <c r="AC11" i="8"/>
  <c r="T14" i="8"/>
  <c r="V51" i="10"/>
  <c r="AF19" i="8"/>
  <c r="M38" i="7"/>
  <c r="M57" i="7"/>
  <c r="I194" i="9"/>
  <c r="M12" i="7"/>
  <c r="N57" i="7"/>
  <c r="M60" i="7"/>
  <c r="J198" i="9"/>
  <c r="M30" i="10"/>
  <c r="O16" i="12" s="1"/>
  <c r="V30" i="10"/>
  <c r="V28" i="7"/>
  <c r="N33" i="7"/>
  <c r="H43" i="10"/>
  <c r="G43" i="10"/>
  <c r="I29" i="12" s="1"/>
  <c r="G41" i="10"/>
  <c r="I27" i="12" s="1"/>
  <c r="H41" i="10"/>
  <c r="N46" i="10"/>
  <c r="P32" i="12" s="1"/>
  <c r="M46" i="10"/>
  <c r="O32" i="12" s="1"/>
  <c r="N67" i="10"/>
  <c r="P53" i="12" s="1"/>
  <c r="M67" i="10"/>
  <c r="O53" i="12" s="1"/>
  <c r="N51" i="10"/>
  <c r="P37" i="12" s="1"/>
  <c r="M51" i="10"/>
  <c r="O37" i="12" s="1"/>
  <c r="H67" i="10"/>
  <c r="G67" i="10"/>
  <c r="I53" i="12" s="1"/>
  <c r="H51" i="10"/>
  <c r="G51" i="10"/>
  <c r="I37" i="12" s="1"/>
  <c r="H21" i="10"/>
  <c r="G21" i="10"/>
  <c r="I7" i="12" s="1"/>
  <c r="N21" i="10"/>
  <c r="P7" i="12" s="1"/>
  <c r="M21" i="10"/>
  <c r="O7" i="12" s="1"/>
  <c r="H46" i="10"/>
  <c r="G46" i="10"/>
  <c r="I32" i="12" s="1"/>
  <c r="N43" i="10"/>
  <c r="P29" i="12" s="1"/>
  <c r="M43" i="10"/>
  <c r="O29" i="12" s="1"/>
  <c r="N41" i="10"/>
  <c r="P27" i="12" s="1"/>
  <c r="M41" i="10"/>
  <c r="O27" i="12" s="1"/>
  <c r="T30" i="10"/>
  <c r="Q46" i="10"/>
  <c r="N12" i="7"/>
  <c r="M33" i="7"/>
  <c r="J237" i="9"/>
  <c r="J221" i="9"/>
  <c r="Q28" i="7"/>
  <c r="J231" i="9"/>
  <c r="J215" i="9"/>
  <c r="J199" i="9"/>
  <c r="J214" i="9"/>
  <c r="J229" i="9"/>
  <c r="J197" i="9"/>
  <c r="J226" i="9"/>
  <c r="J240" i="9"/>
  <c r="J224" i="9"/>
  <c r="J192" i="9"/>
  <c r="F61" i="7"/>
  <c r="J230" i="9"/>
  <c r="J196" i="9"/>
  <c r="P41" i="10"/>
  <c r="J227" i="9"/>
  <c r="N69" i="10"/>
  <c r="P55" i="12" s="1"/>
  <c r="J225" i="9"/>
  <c r="J236" i="9"/>
  <c r="J220" i="9"/>
  <c r="J188" i="9"/>
  <c r="J235" i="9"/>
  <c r="J219" i="9"/>
  <c r="J233" i="9"/>
  <c r="J217" i="9"/>
  <c r="J234" i="9"/>
  <c r="J218" i="9"/>
  <c r="J232" i="9"/>
  <c r="J216" i="9"/>
  <c r="P67" i="10"/>
  <c r="P51" i="10"/>
  <c r="P46" i="10"/>
  <c r="R43" i="10"/>
  <c r="Q21" i="10"/>
  <c r="E61" i="7"/>
  <c r="J228" i="9"/>
  <c r="Q67" i="10"/>
  <c r="D61" i="7"/>
  <c r="J195" i="9"/>
  <c r="J194" i="9"/>
  <c r="R67" i="10"/>
  <c r="R51" i="10"/>
  <c r="P43" i="10"/>
  <c r="Q41" i="10"/>
  <c r="P21" i="10"/>
  <c r="J189" i="9"/>
  <c r="J238" i="9"/>
  <c r="J213" i="9"/>
  <c r="Q51" i="10"/>
  <c r="Q43" i="10"/>
  <c r="R41" i="10"/>
  <c r="R46" i="10"/>
  <c r="R21" i="10"/>
  <c r="J211" i="9"/>
  <c r="K61" i="7"/>
  <c r="J207" i="9"/>
  <c r="J204" i="9"/>
  <c r="J203" i="9"/>
  <c r="J201" i="9"/>
  <c r="J202" i="9"/>
  <c r="J200" i="9"/>
  <c r="J61" i="7"/>
  <c r="V25" i="7"/>
  <c r="J209" i="9"/>
  <c r="J210" i="9"/>
  <c r="J208" i="9"/>
  <c r="J205" i="9"/>
  <c r="J206" i="9"/>
  <c r="J212" i="9"/>
  <c r="L61" i="7"/>
  <c r="W28" i="7"/>
  <c r="I234" i="9"/>
  <c r="E242" i="9"/>
  <c r="I242" i="9"/>
  <c r="E241" i="9"/>
  <c r="I241" i="9"/>
  <c r="E243" i="9"/>
  <c r="I237" i="9"/>
  <c r="I221" i="9"/>
  <c r="I233" i="9"/>
  <c r="I225" i="9"/>
  <c r="I222" i="9"/>
  <c r="I217" i="9"/>
  <c r="X28" i="7"/>
  <c r="I188" i="9"/>
  <c r="I204" i="9"/>
  <c r="I220" i="9"/>
  <c r="I236" i="9"/>
  <c r="V60" i="7"/>
  <c r="P60" i="7"/>
  <c r="P33" i="7"/>
  <c r="V33" i="7"/>
  <c r="V38" i="7"/>
  <c r="P38" i="7"/>
  <c r="I229" i="9"/>
  <c r="W57" i="7"/>
  <c r="Q57" i="7"/>
  <c r="W33" i="7"/>
  <c r="Q33" i="7"/>
  <c r="R60" i="7"/>
  <c r="X60" i="7"/>
  <c r="G60" i="7"/>
  <c r="H60" i="7"/>
  <c r="R57" i="7"/>
  <c r="X57" i="7"/>
  <c r="G57" i="7"/>
  <c r="H57" i="7"/>
  <c r="X38" i="7"/>
  <c r="H38" i="7"/>
  <c r="R38" i="7"/>
  <c r="G38" i="7"/>
  <c r="R33" i="7"/>
  <c r="X33" i="7"/>
  <c r="G33" i="7"/>
  <c r="H33" i="7"/>
  <c r="R12" i="7"/>
  <c r="X12" i="7"/>
  <c r="G12" i="7"/>
  <c r="H12" i="7"/>
  <c r="W60" i="7"/>
  <c r="Q60" i="7"/>
  <c r="Q38" i="7"/>
  <c r="W38" i="7"/>
  <c r="W12" i="7"/>
  <c r="Q12" i="7"/>
  <c r="V57" i="7"/>
  <c r="P57" i="7"/>
  <c r="P12" i="7"/>
  <c r="V12" i="7"/>
  <c r="I196" i="9"/>
  <c r="I212" i="9"/>
  <c r="I228" i="9"/>
  <c r="R28" i="7"/>
  <c r="I192" i="9"/>
  <c r="I224" i="9"/>
  <c r="I215" i="9"/>
  <c r="I231" i="9"/>
  <c r="I201" i="9"/>
  <c r="I198" i="9"/>
  <c r="I208" i="9"/>
  <c r="I240" i="9"/>
  <c r="I230" i="9"/>
  <c r="I232" i="9"/>
  <c r="I210" i="9"/>
  <c r="I203" i="9"/>
  <c r="I219" i="9"/>
  <c r="I235" i="9"/>
  <c r="P3" i="8"/>
  <c r="I202" i="9"/>
  <c r="I189" i="9"/>
  <c r="I205" i="9"/>
  <c r="I206" i="9"/>
  <c r="I200" i="9"/>
  <c r="I226" i="9"/>
  <c r="I191" i="9"/>
  <c r="I207" i="9"/>
  <c r="I223" i="9"/>
  <c r="I239" i="9"/>
  <c r="I193" i="9"/>
  <c r="I209" i="9"/>
  <c r="I214" i="9"/>
  <c r="G28" i="7"/>
  <c r="P28" i="7"/>
  <c r="P2" i="8"/>
  <c r="I199" i="9"/>
  <c r="I216" i="9"/>
  <c r="I238" i="9"/>
  <c r="I195" i="9"/>
  <c r="I211" i="9"/>
  <c r="I227" i="9"/>
  <c r="I197" i="9"/>
  <c r="I213" i="9"/>
  <c r="I190" i="9"/>
  <c r="I218" i="9"/>
  <c r="H28" i="7"/>
  <c r="R25" i="7"/>
  <c r="N28" i="7"/>
  <c r="M28" i="7"/>
  <c r="M25" i="7"/>
  <c r="N25" i="7"/>
  <c r="Q21" i="8" l="1"/>
  <c r="P32" i="16"/>
  <c r="P30" i="16"/>
  <c r="L58" i="16"/>
  <c r="N58" i="16"/>
  <c r="P56" i="16"/>
  <c r="P8" i="16"/>
  <c r="P40" i="16"/>
  <c r="R58" i="16"/>
  <c r="S58" i="16"/>
  <c r="O58" i="16"/>
  <c r="H58" i="16"/>
  <c r="P35" i="16"/>
  <c r="T32" i="12"/>
  <c r="J27" i="12"/>
  <c r="X16" i="12"/>
  <c r="X7" i="12"/>
  <c r="Z37" i="12"/>
  <c r="Y53" i="12"/>
  <c r="Y32" i="12"/>
  <c r="T27" i="12"/>
  <c r="T37" i="12"/>
  <c r="R37" i="12"/>
  <c r="J32" i="12"/>
  <c r="J7" i="12"/>
  <c r="J53" i="12"/>
  <c r="X53" i="12"/>
  <c r="Z53" i="12"/>
  <c r="Z27" i="12"/>
  <c r="X27" i="12"/>
  <c r="S29" i="12"/>
  <c r="R7" i="12"/>
  <c r="T53" i="12"/>
  <c r="S53" i="12"/>
  <c r="S7" i="12"/>
  <c r="R53" i="12"/>
  <c r="S32" i="12"/>
  <c r="X37" i="12"/>
  <c r="X29" i="12"/>
  <c r="Y37" i="12"/>
  <c r="Y27" i="12"/>
  <c r="R16" i="12"/>
  <c r="Z29" i="12"/>
  <c r="R29" i="12"/>
  <c r="R32" i="12"/>
  <c r="Z7" i="12"/>
  <c r="T7" i="12"/>
  <c r="S37" i="12"/>
  <c r="S27" i="12"/>
  <c r="T29" i="12"/>
  <c r="R27" i="12"/>
  <c r="V16" i="12"/>
  <c r="J37" i="12"/>
  <c r="J29" i="12"/>
  <c r="Z32" i="12"/>
  <c r="X32" i="12"/>
  <c r="Y29" i="12"/>
  <c r="S30" i="10"/>
  <c r="M69" i="10"/>
  <c r="O55" i="12" s="1"/>
  <c r="X69" i="10"/>
  <c r="P32" i="8"/>
  <c r="L17" i="8" s="1"/>
  <c r="W69" i="10"/>
  <c r="G55" i="12"/>
  <c r="V69" i="10"/>
  <c r="T25" i="7"/>
  <c r="Q16" i="8"/>
  <c r="H69" i="10"/>
  <c r="G69" i="10"/>
  <c r="I55" i="12" s="1"/>
  <c r="S41" i="10"/>
  <c r="T41" i="10"/>
  <c r="S46" i="10"/>
  <c r="T46" i="10"/>
  <c r="T51" i="10"/>
  <c r="S51" i="10"/>
  <c r="T43" i="10"/>
  <c r="S43" i="10"/>
  <c r="S21" i="10"/>
  <c r="T21" i="10"/>
  <c r="S67" i="10"/>
  <c r="T67" i="10"/>
  <c r="Q11" i="8"/>
  <c r="V61" i="7"/>
  <c r="W61" i="7"/>
  <c r="T28" i="7"/>
  <c r="Q17" i="8"/>
  <c r="Q15" i="8"/>
  <c r="Q20" i="8"/>
  <c r="Q19" i="8"/>
  <c r="Q10" i="8"/>
  <c r="Q12" i="8"/>
  <c r="Q13" i="8"/>
  <c r="J241" i="9"/>
  <c r="P69" i="10"/>
  <c r="Q69" i="10"/>
  <c r="Q14" i="8"/>
  <c r="J242" i="9"/>
  <c r="Q18" i="8"/>
  <c r="R69" i="10"/>
  <c r="E244" i="9"/>
  <c r="S33" i="7"/>
  <c r="S12" i="7"/>
  <c r="S57" i="7"/>
  <c r="T33" i="7"/>
  <c r="S38" i="7"/>
  <c r="T38" i="7"/>
  <c r="S60" i="7"/>
  <c r="P61" i="7"/>
  <c r="G61" i="7"/>
  <c r="X61" i="7"/>
  <c r="S28" i="7"/>
  <c r="T12" i="7"/>
  <c r="T60" i="7"/>
  <c r="T57" i="7"/>
  <c r="P4" i="8"/>
  <c r="H61" i="7"/>
  <c r="Q61" i="7"/>
  <c r="R61" i="7"/>
  <c r="S25" i="7"/>
  <c r="M61" i="7"/>
  <c r="N61" i="7"/>
  <c r="P58" i="16" l="1"/>
  <c r="V53" i="12"/>
  <c r="U29" i="12"/>
  <c r="V32" i="12"/>
  <c r="X55" i="12"/>
  <c r="Z55" i="12"/>
  <c r="U53" i="12"/>
  <c r="V29" i="12"/>
  <c r="U32" i="12"/>
  <c r="J55" i="12"/>
  <c r="T55" i="12"/>
  <c r="S55" i="12"/>
  <c r="V7" i="12"/>
  <c r="U37" i="12"/>
  <c r="V27" i="12"/>
  <c r="Y55" i="12"/>
  <c r="R55" i="12"/>
  <c r="U7" i="12"/>
  <c r="V37" i="12"/>
  <c r="U27" i="12"/>
  <c r="U16" i="12"/>
  <c r="R32" i="8"/>
  <c r="K19" i="8" s="1"/>
  <c r="K17" i="8"/>
  <c r="J17" i="8"/>
  <c r="S69" i="10"/>
  <c r="T69" i="10"/>
  <c r="I243" i="9"/>
  <c r="J243" i="9"/>
  <c r="I244" i="9"/>
  <c r="J244" i="9"/>
  <c r="E245" i="9"/>
  <c r="E246" i="9"/>
  <c r="S61" i="7"/>
  <c r="T61" i="7"/>
  <c r="I17" i="8" l="1"/>
  <c r="V55" i="12"/>
  <c r="U55" i="12"/>
  <c r="L19" i="8"/>
  <c r="J19" i="8"/>
  <c r="I246" i="9"/>
  <c r="J246" i="9"/>
  <c r="I245" i="9"/>
  <c r="J245" i="9"/>
  <c r="E247" i="9"/>
  <c r="I19" i="8" l="1"/>
  <c r="I247" i="9"/>
  <c r="J247" i="9"/>
</calcChain>
</file>

<file path=xl/comments1.xml><?xml version="1.0" encoding="utf-8"?>
<comments xmlns="http://schemas.openxmlformats.org/spreadsheetml/2006/main">
  <authors>
    <author>Kuhlgatz Christian BLW</author>
  </authors>
  <commentList>
    <comment ref="B29" authorId="0" shapeId="0">
      <text>
        <r>
          <rPr>
            <b/>
            <sz val="9"/>
            <color indexed="81"/>
            <rFont val="Segoe UI"/>
            <family val="2"/>
          </rPr>
          <t>Kuhlgatz Christian BLW:</t>
        </r>
        <r>
          <rPr>
            <sz val="9"/>
            <color indexed="81"/>
            <rFont val="Segoe UI"/>
            <family val="2"/>
          </rPr>
          <t xml:space="preserve">
Einfacher Mittelwert aus "Charlotte" und "Kartoffeln and. festk." (Eigenerhebung)</t>
        </r>
      </text>
    </comment>
    <comment ref="B30" authorId="0" shapeId="0">
      <text>
        <r>
          <rPr>
            <b/>
            <sz val="9"/>
            <color indexed="81"/>
            <rFont val="Segoe UI"/>
            <family val="2"/>
          </rPr>
          <t>Kuhlgatz Christian BLW:</t>
        </r>
        <r>
          <rPr>
            <sz val="9"/>
            <color indexed="81"/>
            <rFont val="Segoe UI"/>
            <family val="2"/>
          </rPr>
          <t xml:space="preserve">
Einfacher Mittelwert aus "Victoria", "Urgenta" und "Kartoffeln and. mehligk." (Eigenerhebung)</t>
        </r>
      </text>
    </comment>
    <comment ref="B31" authorId="0" shapeId="0">
      <text>
        <r>
          <rPr>
            <b/>
            <sz val="9"/>
            <color indexed="81"/>
            <rFont val="Segoe UI"/>
            <family val="2"/>
          </rPr>
          <t>Kuhlgatz Christian BLW:</t>
        </r>
        <r>
          <rPr>
            <sz val="9"/>
            <color indexed="81"/>
            <rFont val="Segoe UI"/>
            <family val="2"/>
          </rPr>
          <t xml:space="preserve">
Eigenerhebung</t>
        </r>
      </text>
    </comment>
    <comment ref="B32" authorId="0" shapeId="0">
      <text>
        <r>
          <rPr>
            <b/>
            <sz val="9"/>
            <color indexed="81"/>
            <rFont val="Segoe UI"/>
            <family val="2"/>
          </rPr>
          <t>Kuhlgatz Christian BLW:</t>
        </r>
        <r>
          <rPr>
            <sz val="9"/>
            <color indexed="81"/>
            <rFont val="Segoe UI"/>
            <family val="2"/>
          </rPr>
          <t xml:space="preserve">
Einfacher Mittelwert aus 
"Agria", "Jelly" und "Lady Félicia" (Eigenerhebung)</t>
        </r>
      </text>
    </comment>
  </commentList>
</comments>
</file>

<file path=xl/comments2.xml><?xml version="1.0" encoding="utf-8"?>
<comments xmlns="http://schemas.openxmlformats.org/spreadsheetml/2006/main">
  <authors>
    <author>Herrmann Cornel BLW</author>
  </authors>
  <commentList>
    <comment ref="A1" authorId="0" shapeId="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<sst xmlns="http://schemas.openxmlformats.org/spreadsheetml/2006/main" count="1091" uniqueCount="551">
  <si>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</si>
  <si>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</si>
  <si>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</si>
  <si>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</si>
  <si>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</si>
  <si>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</si>
  <si>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</si>
  <si>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</si>
  <si>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</si>
  <si>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</si>
  <si>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</si>
  <si>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</si>
  <si>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</si>
  <si>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</si>
  <si>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</si>
  <si>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Schweinskoteletten</t>
  </si>
  <si>
    <t>Schweinsstotzenplätzli</t>
  </si>
  <si>
    <t>Salami CH</t>
  </si>
  <si>
    <t>Wienerli</t>
  </si>
  <si>
    <t>Kalbsbratwurst</t>
  </si>
  <si>
    <t>Poulet ganz</t>
  </si>
  <si>
    <t>Pouletbrust</t>
  </si>
  <si>
    <t>Eier</t>
  </si>
  <si>
    <t>Kartoffeln</t>
  </si>
  <si>
    <t>Festkochende Speisekartoffeln</t>
  </si>
  <si>
    <t>Mehligkochende Speisekartoffeln</t>
  </si>
  <si>
    <t>Raclette</t>
  </si>
  <si>
    <t>Hochtemperatur Speisekartoffeln</t>
  </si>
  <si>
    <t>kg</t>
  </si>
  <si>
    <t>Früchte</t>
  </si>
  <si>
    <t>Äpfel, Gala, Klasse I</t>
  </si>
  <si>
    <t>Bananen</t>
  </si>
  <si>
    <t>Orangen</t>
  </si>
  <si>
    <t>Kiwi</t>
  </si>
  <si>
    <t>Gemüse</t>
  </si>
  <si>
    <t>Karotten</t>
  </si>
  <si>
    <t>Tomaten gewöhnlich</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</si>
  <si>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</si>
  <si>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</si>
  <si>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</si>
  <si>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</si>
  <si>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</si>
  <si>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</si>
  <si>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</si>
  <si>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</si>
  <si>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</si>
  <si>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</si>
  <si>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</si>
  <si>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</si>
  <si>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</si>
  <si>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</si>
  <si>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</si>
  <si>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</si>
  <si>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Mehl/Brot</t>
  </si>
  <si>
    <t>Weissmehl statt Vollkornmehl</t>
  </si>
  <si>
    <t>Segment:</t>
  </si>
  <si>
    <t>Produkt:</t>
  </si>
  <si>
    <t>Daten verfügbar seit:</t>
  </si>
  <si>
    <t>Einheit der Produktpreise:</t>
  </si>
  <si>
    <t>Produkte BIO</t>
  </si>
  <si>
    <t>Produkte nicht BIO</t>
  </si>
  <si>
    <t>Monatsverbrauch des Referenzhaushalts:</t>
  </si>
  <si>
    <t>Freilandeier frisch 6er-Packung</t>
  </si>
  <si>
    <t>Freilandeier frisch10er-Packung</t>
  </si>
  <si>
    <t>Bio</t>
  </si>
  <si>
    <t>%-∆ Vorjahr</t>
  </si>
  <si>
    <t>%-∆ VM</t>
  </si>
  <si>
    <t>in CHF</t>
  </si>
  <si>
    <t>In CHF / kg</t>
  </si>
  <si>
    <t>In CHF / Liter</t>
  </si>
  <si>
    <t>In CHF / 100g</t>
  </si>
  <si>
    <t>In CHF / Ei</t>
  </si>
  <si>
    <t>In CHF / Stück</t>
  </si>
  <si>
    <t>Total Warenkorb Milch</t>
  </si>
  <si>
    <t>Total Warenkorb Fleisch</t>
  </si>
  <si>
    <t>Total Warenkorb Eier</t>
  </si>
  <si>
    <t>Total Warenkorb Kartoffeln</t>
  </si>
  <si>
    <t>Total Warenkorb Früchte</t>
  </si>
  <si>
    <t>Total Warenkorb Gemüse</t>
  </si>
  <si>
    <t>Total Warenkorb Mehl/Brot</t>
  </si>
  <si>
    <t>∆ Bio / Nicht-Bio absolut</t>
  </si>
  <si>
    <t>∆ Bio / Nicht-Bio relativ in %</t>
  </si>
  <si>
    <t>TOTAL Warenkorb</t>
  </si>
  <si>
    <t>Warenkorb Bio</t>
  </si>
  <si>
    <t>Warenkorb Nicht-Bio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</si>
  <si>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</si>
  <si>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</si>
  <si>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</si>
  <si>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</si>
  <si>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</si>
  <si>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</si>
  <si>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</si>
  <si>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</si>
  <si>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</si>
  <si>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</si>
  <si>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</si>
  <si>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</si>
  <si>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</si>
  <si>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</si>
  <si>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</si>
  <si>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</si>
  <si>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</si>
  <si>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</si>
  <si>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</si>
  <si>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</si>
  <si>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</si>
  <si>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</si>
  <si>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</si>
  <si>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</si>
  <si>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</si>
  <si>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</si>
  <si>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</si>
  <si>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</si>
  <si>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</si>
  <si>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</si>
  <si>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</si>
  <si>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</si>
  <si>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</si>
  <si>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</si>
  <si>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</si>
  <si>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</si>
  <si>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</si>
  <si>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</si>
  <si>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</si>
  <si>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</si>
  <si>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</si>
  <si>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</si>
  <si>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</si>
  <si>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</si>
  <si>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</si>
  <si>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</si>
  <si>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</si>
  <si>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</si>
  <si>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</si>
  <si>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</si>
  <si>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</si>
  <si>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</si>
  <si>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</si>
  <si>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en CHF</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</si>
  <si>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</si>
  <si>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</si>
  <si>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</si>
  <si>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</si>
  <si>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</si>
  <si>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</si>
  <si>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</si>
  <si>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</si>
  <si>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</si>
  <si>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</si>
  <si>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</si>
  <si>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</si>
  <si>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</si>
  <si>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</si>
  <si>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</si>
  <si>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</si>
  <si>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</si>
  <si>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</si>
  <si>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</si>
  <si>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</si>
  <si>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80 g</t>
  </si>
  <si>
    <t>310 g</t>
  </si>
  <si>
    <t>470 g</t>
  </si>
  <si>
    <t>Einheit</t>
  </si>
  <si>
    <t>8.6 l</t>
  </si>
  <si>
    <t>200 g</t>
  </si>
  <si>
    <t>210 g</t>
  </si>
  <si>
    <t>150 g</t>
  </si>
  <si>
    <t>110 g</t>
  </si>
  <si>
    <t>4.5 dl</t>
  </si>
  <si>
    <t>500 g</t>
  </si>
  <si>
    <t>350 g</t>
  </si>
  <si>
    <t>120 g</t>
  </si>
  <si>
    <t>100 g</t>
  </si>
  <si>
    <t>60 g</t>
  </si>
  <si>
    <t>170 g</t>
  </si>
  <si>
    <t>180 g</t>
  </si>
  <si>
    <t>720 g</t>
  </si>
  <si>
    <t>160 g</t>
  </si>
  <si>
    <t>1.5 kg</t>
  </si>
  <si>
    <t>650 g</t>
  </si>
  <si>
    <t>370 g</t>
  </si>
  <si>
    <t>1.2 kg</t>
  </si>
  <si>
    <t>890 g</t>
  </si>
  <si>
    <t>2.5 Stk.</t>
  </si>
  <si>
    <t>1.5 Stk.</t>
  </si>
  <si>
    <t>400 g</t>
  </si>
  <si>
    <t>240 g</t>
  </si>
  <si>
    <t>330 g</t>
  </si>
  <si>
    <t>260 g</t>
  </si>
  <si>
    <t>250 g</t>
  </si>
  <si>
    <t>1.4 kg</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</si>
  <si>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</si>
  <si>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</si>
  <si>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</si>
  <si>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</si>
  <si>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</si>
  <si>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</si>
  <si>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</si>
  <si>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</si>
  <si>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</si>
  <si>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</si>
  <si>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</si>
  <si>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</si>
  <si>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</si>
  <si>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</si>
  <si>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</si>
  <si>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</si>
  <si>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</si>
  <si>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</si>
  <si>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</si>
  <si>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</si>
  <si>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</si>
  <si>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</si>
  <si>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</si>
  <si>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</si>
  <si>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</si>
  <si>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</si>
  <si>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</si>
  <si>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</si>
  <si>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</si>
  <si>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</si>
  <si>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</si>
  <si>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</si>
  <si>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</si>
  <si>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</si>
  <si>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Pomodori a grappolo</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</si>
  <si>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</si>
  <si>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</si>
  <si>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</si>
  <si>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</si>
  <si>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</si>
  <si>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</si>
  <si>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</si>
  <si>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</si>
  <si>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</si>
  <si>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</si>
  <si>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</si>
  <si>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</si>
  <si>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</si>
  <si>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</si>
  <si>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</si>
  <si>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</si>
  <si>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</si>
  <si>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</si>
  <si>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</si>
  <si>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</si>
  <si>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</si>
  <si>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</si>
  <si>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</si>
  <si>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</si>
  <si>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</si>
  <si>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</si>
  <si>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</si>
  <si>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</si>
  <si>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</si>
  <si>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</si>
  <si>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</si>
  <si>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</si>
  <si>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</si>
  <si>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</si>
  <si>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</si>
  <si>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</si>
  <si>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</si>
  <si>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</si>
  <si>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</si>
  <si>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</si>
  <si>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</si>
  <si>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Tomates rondes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</si>
  <si>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</si>
  <si>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</si>
  <si>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</si>
  <si>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</si>
  <si>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</si>
  <si>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</si>
  <si>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</si>
  <si>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</si>
  <si>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</si>
  <si>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</si>
  <si>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</si>
  <si>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</si>
  <si>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</si>
  <si>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</si>
  <si>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</si>
  <si>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</si>
  <si>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</si>
  <si>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</si>
  <si>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</si>
  <si>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Festkochende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</si>
  <si>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</si>
  <si>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</si>
  <si>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</si>
  <si>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</si>
  <si>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</si>
  <si>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</si>
  <si>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</si>
  <si>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</si>
  <si>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</si>
  <si>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</si>
  <si>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</si>
  <si>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</si>
  <si>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</si>
  <si>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</si>
  <si>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</si>
  <si>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</si>
  <si>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</si>
  <si>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</si>
  <si>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</si>
  <si>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</si>
  <si>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</si>
  <si>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</si>
  <si>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</si>
  <si>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</si>
  <si>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</si>
  <si>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</si>
  <si>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</si>
  <si>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</si>
  <si>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</si>
  <si>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</si>
  <si>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</si>
  <si>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</si>
  <si>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</si>
  <si>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</si>
  <si>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Biologico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</si>
  <si>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</si>
  <si>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</si>
  <si>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</si>
  <si>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</si>
  <si>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</si>
  <si>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</si>
  <si>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</si>
  <si>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</si>
  <si>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</si>
  <si>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</si>
  <si>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</si>
  <si>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</si>
  <si>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</si>
  <si>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</si>
  <si>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</si>
  <si>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</si>
  <si>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</si>
  <si>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</si>
  <si>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</si>
  <si>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</si>
  <si>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</si>
  <si>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</si>
  <si>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</si>
  <si>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</si>
  <si>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Pz.</t>
  </si>
  <si>
    <t>in CHF/l</t>
  </si>
  <si>
    <t>in CHF/kg</t>
  </si>
  <si>
    <t>in CHF/100g</t>
  </si>
  <si>
    <t>in CHF/uovo</t>
  </si>
  <si>
    <t>in CHF/pz.</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</si>
  <si>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</si>
  <si>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</si>
  <si>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</si>
  <si>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</si>
  <si>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</si>
  <si>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</si>
  <si>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</si>
  <si>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</si>
  <si>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</si>
  <si>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</si>
  <si>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</si>
  <si>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</si>
  <si>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</si>
  <si>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</si>
  <si>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</si>
  <si>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</si>
  <si>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</si>
  <si>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</si>
  <si>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</si>
  <si>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</si>
  <si>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</si>
  <si>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</si>
  <si>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</si>
  <si>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</si>
  <si>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</si>
  <si>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</si>
  <si>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Œufs</t>
  </si>
  <si>
    <t>Produits non bio</t>
  </si>
  <si>
    <t>Produits bio</t>
  </si>
  <si>
    <t>Produit:</t>
  </si>
  <si>
    <t>Données disponibles depuis:</t>
  </si>
  <si>
    <t>Consommation mensuelle du ménage de référence:</t>
  </si>
  <si>
    <t>Unité des prix du produit:</t>
  </si>
  <si>
    <t>Différence</t>
  </si>
  <si>
    <t>Unité</t>
  </si>
  <si>
    <t>Pondération</t>
  </si>
  <si>
    <t>Pces:</t>
  </si>
  <si>
    <t>en CHF/litre</t>
  </si>
  <si>
    <t>en CHF/kg</t>
  </si>
  <si>
    <t>en CHF/100g</t>
  </si>
  <si>
    <t>en CHF/oeuf</t>
  </si>
  <si>
    <t>en CHF/pièce</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</si>
  <si>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</si>
  <si>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</si>
  <si>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</si>
  <si>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</si>
  <si>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</si>
  <si>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</si>
  <si>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</si>
  <si>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</si>
  <si>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</si>
  <si>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</si>
  <si>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</si>
  <si>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Mattenhofstrasse 5, 3003 Bern</t>
  </si>
  <si>
    <t>Tel. +41 58 462 25 11, Fax +41 58 462 20 90</t>
  </si>
  <si>
    <t>www.marktbeobachtung.admin.ch</t>
  </si>
  <si>
    <t>Inhaltsverzeichnis</t>
  </si>
  <si>
    <t>Table des matières</t>
  </si>
  <si>
    <t>Contenuto</t>
  </si>
  <si>
    <t>Inhaltsverzeichnis:</t>
  </si>
  <si>
    <t>Contenuto:</t>
  </si>
  <si>
    <t>Table des matières:</t>
  </si>
  <si>
    <t>a)</t>
  </si>
  <si>
    <t>b)</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</si>
  <si>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</si>
  <si>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</si>
  <si>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</si>
  <si>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</si>
  <si>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c)</t>
  </si>
  <si>
    <t>d)</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</si>
  <si>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</si>
  <si>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</si>
  <si>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</si>
  <si>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</si>
  <si>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</si>
  <si>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</si>
  <si>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</si>
  <si>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</si>
  <si>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</si>
  <si>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</si>
  <si>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</si>
  <si>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</si>
  <si>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</si>
  <si>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</si>
  <si>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</si>
  <si>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nicht-Bio</t>
  </si>
  <si>
    <t>non bio</t>
  </si>
  <si>
    <t>non biologico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</si>
  <si>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</si>
  <si>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</si>
  <si>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</si>
  <si>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</si>
  <si>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</si>
  <si>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</si>
  <si>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</si>
  <si>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</si>
  <si>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</si>
  <si>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</si>
  <si>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</si>
  <si>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</si>
  <si>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Si tratta di prodotti non biologici, indigeni e se non disponibili esteri.</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</si>
  <si>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</si>
  <si>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</si>
  <si>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</si>
  <si>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</si>
  <si>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</si>
  <si>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</si>
  <si>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</si>
  <si>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</si>
  <si>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</si>
  <si>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</si>
  <si>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</si>
  <si>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</si>
  <si>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</si>
  <si>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</si>
  <si>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</si>
  <si>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</si>
  <si>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</si>
  <si>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</si>
  <si>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</si>
  <si>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</si>
  <si>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</si>
  <si>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</si>
  <si>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</si>
  <si>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</si>
  <si>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</si>
  <si>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</si>
  <si>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</si>
  <si>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</si>
  <si>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</si>
  <si>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</si>
  <si>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</si>
  <si>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</si>
  <si>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</si>
  <si>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</si>
  <si>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</si>
  <si>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</si>
  <si>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</si>
  <si>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</si>
  <si>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</si>
  <si>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</si>
  <si>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</si>
  <si>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</si>
  <si>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</si>
  <si>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</si>
  <si>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</si>
  <si>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</si>
  <si>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</si>
  <si>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</si>
  <si>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</si>
  <si>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</si>
  <si>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</si>
  <si>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**I prezzi medi annuali possono essere composti in parte dal calcolo dei prezzi mensili.</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</si>
  <si>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</si>
  <si>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</si>
  <si>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Quelle: BLW, Fachbereich Marktanalysen; Nielsen Schweiz, BLW Retail-/Konsumentenpanel</t>
  </si>
  <si>
    <t>Quelle: BLW, Fachbereich Marktanalysen</t>
  </si>
  <si>
    <t>Publikationsrecht: Weiterverarbeitung und Publikation unter Quellenangabe "BLW, Fachbereich Marktanalysen" gestattet.</t>
  </si>
  <si>
    <t>Publikationsrecht: Weiterverarbeitung und Publikation unter Quellenangabe "BLW, Fachbereich Marktanalysen; Nielsen Schweiz, BLW Retail-/Konsumentenpanel" gestattet.</t>
  </si>
  <si>
    <t>Fachbereich Marktanalysen</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</si>
  <si>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</si>
  <si>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</si>
  <si>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Source: OFAG, secteur analyses du marché; Nielsen Suisse, OFAG Retail-/Panel de consommateurs</t>
  </si>
  <si>
    <t>Source: OFAG, secteur Analyses du marché</t>
  </si>
  <si>
    <t>Droit de publication: traitement et publication autorisés sous réserve de la mention de la source «OFAG, secteur Analyses du marché».</t>
  </si>
  <si>
    <t>Droit de publication: traitement et publication autorisés sous réserve de la mention de la source «OFAG, secteur Analyses du marché; Nielsen Suisse, OFAG Retail-/Panel de consommateurs».</t>
  </si>
  <si>
    <t>Secteur Analyses du marché</t>
  </si>
  <si>
    <t>Fonte: UFAG, Settore Analisi del mercato; Nielsen Svizzera, UFAG Pannello dei consumatori</t>
  </si>
  <si>
    <t>Fonte: UFAG, Settore Analisi del mercato</t>
  </si>
  <si>
    <t>Diritto di pubblicazione: rielaborazione e pubblicazione consentite citando la fonte “UFAG, Settore Analisi del mercato”</t>
  </si>
  <si>
    <t>Diritto di pubblicazione: rielaborazione e pubblicazione consentite citando la fonte “UFAG, Settore Analisi del mercato; Nielsen Svizzera, UFAG Pannello dei consumatori”</t>
  </si>
  <si>
    <t>Settore Analisi del mercato</t>
  </si>
  <si>
    <t>marktanalysen@blw.admin.ch</t>
  </si>
  <si>
    <t>28 Stk.</t>
  </si>
  <si>
    <t>CH gesamt</t>
  </si>
  <si>
    <t>CH total</t>
  </si>
  <si>
    <t>Totale Svizzera</t>
  </si>
  <si>
    <t>In CHF</t>
  </si>
  <si>
    <t>Ø'14/16</t>
  </si>
  <si>
    <t>900 g</t>
  </si>
  <si>
    <t>2017**</t>
  </si>
  <si>
    <t>Mengenangaben</t>
  </si>
  <si>
    <t>28 pièce</t>
  </si>
  <si>
    <t>2.5 pièce</t>
  </si>
  <si>
    <t>1.5 pièce</t>
  </si>
  <si>
    <t>28 pz.</t>
  </si>
  <si>
    <t>2.5 pz.</t>
  </si>
  <si>
    <t>1.5 Spz.</t>
  </si>
  <si>
    <t>2018..2021</t>
  </si>
  <si>
    <t>Milch und Milch- Produkte</t>
  </si>
  <si>
    <t>Fleisch und Fleisch- Produkte</t>
  </si>
  <si>
    <t>Viande et charcuterie</t>
  </si>
  <si>
    <t>* Les données ne portent pas sur la consommation totale, mais sur un choix spécifique de produits (principalement frais) vendus dans le commerce de détail et qui ont fait l'objet des relevés de prix de l'analyses du marché. Ces relevés ne comprennent pas les prix des discounters, sauf pour le lait et les œufs.</t>
  </si>
  <si>
    <t>* Non si osserva il consumo totale, bensì quello di una specifica gamma di prodotti (prevalentemente freschi) di cui l'Osservazione del mercato rileva i prezzi nel commercio al dettaglio. Tali rilevazioni non includono i prezzi dei discount, tranne che nel caso di latte e uova.</t>
  </si>
  <si>
    <t>* Es wird nicht der Gesamtkonsum angeschaut, sondern eine spezifische Auswahl von (vorwiegend Frisch-)Produkten, bei welchen der FB Marktanalysen Preiserhebungen im Detailhandel durchführt. Die Detailhandelspreiserhebungen enthalten keine Discounterpreise, ausser für Milch und Eier werden auch Discounterpreise einbezogen.</t>
  </si>
  <si>
    <t>1 Stk.</t>
  </si>
  <si>
    <t>1 pièce</t>
  </si>
  <si>
    <t>1 pz.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</si>
</sst>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 #,##0.00_ ;_ * \-#,##0.00_ ;_ * &quot;-&quot;??_ ;_ @_ "/>
    <numFmt numFmtId="164" formatCode="_ &quot;Fr.&quot;\ * #,##0.00_ ;_ &quot;Fr.&quot;\ * \-#,##0.00_ ;_ &quot;Fr.&quot;\ * &quot;-&quot;??_ ;_ @_ "/>
    <numFmt numFmtId="165" formatCode="_ [$Fr.-807]\ * #,##0.00_ ;_ [$Fr.-807]\ * \-#,##0.00_ ;_ [$Fr.-807]\ * &quot;-&quot;??_ ;_ @_ "/>
    <numFmt numFmtId="166" formatCode="#,##0.0;\-#,##0.0"/>
    <numFmt numFmtId="167" formatCode="mmm"/>
    <numFmt numFmtId="168" formatCode=";;;@"/>
    <numFmt numFmtId="169" formatCode="_([$€]* #,##0.00_);_([$€]* \(#,##0.00\);_([$€]* &quot;-&quot;??_);_(@_)"/>
    <numFmt numFmtId="170" formatCode="0.0"/>
    <numFmt numFmtId="171" formatCode="mm/yyyy"/>
    <numFmt numFmtId="172" formatCode="0.0%"/>
    <numFmt numFmtId="173" formatCode="\+0.0;\-0.0;0.0"/>
    <numFmt numFmtId="174" formatCode="0.0\ %"/>
    <numFmt numFmtId="175" formatCode="mm\ yyyy"/>
    <numFmt numFmtId="176" formatCode="\+0.00;\-0.00;0.00"/>
  </numFmts>
  <fonts count="83">
    <font>
      <sz val="11"/>
      <color theme="1"/>
      <name val="Arial"/>
      <family val="2"/>
    </font>
    <font>
      <b/>
      <sz val="11"/>
      <color theme="1"/>
      <name val="Arial"/>
      <family val="2"/>
    </font>
    <font>
      <sz val="11"/>
      <color rgb="FF00B0F0"/>
      <name val="Arial"/>
      <family val="2"/>
    </font>
    <font>
      <b/>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4"/>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0"/>
      <color rgb="FF65D7FF"/>
      <name val="Arial"/>
      <family val="2"/>
    </font>
    <font>
      <sz val="8"/>
      <name val="Arial"/>
      <family val="2"/>
    </font>
    <font>
      <sz val="14"/>
      <name val="Roboto"/>
    </font>
    <font>
      <b/>
      <sz val="11"/>
      <color theme="1"/>
      <name val="Roboto"/>
    </font>
    <font>
      <sz val="11"/>
      <color theme="1"/>
      <name val="Roboto"/>
    </font>
    <font>
      <sz val="11"/>
      <name val="Roboto"/>
    </font>
    <font>
      <sz val="12"/>
      <color rgb="FF3F3F3F"/>
      <name val="Roboto"/>
    </font>
    <font>
      <sz val="10"/>
      <color rgb="FF3F3F3F"/>
      <name val="Roboto"/>
    </font>
    <font>
      <b/>
      <sz val="10"/>
      <color rgb="FF3F3F3F"/>
      <name val="Roboto"/>
    </font>
    <font>
      <sz val="14"/>
      <color rgb="FF3F3F3F"/>
      <name val="Roboto"/>
    </font>
    <font>
      <b/>
      <sz val="12"/>
      <color rgb="FF3F3F3F"/>
      <name val="Roboto"/>
    </font>
    <font>
      <b/>
      <sz val="11"/>
      <color rgb="FF3F3F3F"/>
      <name val="Roboto"/>
    </font>
    <font>
      <sz val="11"/>
      <color rgb="FF3F3F3F"/>
      <name val="Roboto"/>
    </font>
    <font>
      <u/>
      <sz val="11"/>
      <color rgb="FF3F3F3F"/>
      <name val="Roboto"/>
    </font>
    <font>
      <i/>
      <sz val="11"/>
      <color rgb="FF3F3F3F"/>
      <name val="Roboto"/>
    </font>
    <font>
      <u/>
      <sz val="10"/>
      <color rgb="FF3F3F3F"/>
      <name val="Roboto"/>
    </font>
    <font>
      <i/>
      <sz val="10"/>
      <color rgb="FF3F3F3F"/>
      <name val="Roboto"/>
    </font>
    <font>
      <sz val="14"/>
      <color theme="1"/>
      <name val="Roboto"/>
    </font>
    <font>
      <b/>
      <sz val="14"/>
      <color theme="1"/>
      <name val="Roboto"/>
    </font>
    <font>
      <b/>
      <sz val="11"/>
      <name val="Roboto"/>
    </font>
    <font>
      <sz val="8"/>
      <color rgb="FF3F3F3F"/>
      <name val="Roboto"/>
    </font>
    <font>
      <b/>
      <sz val="8"/>
      <color rgb="FF3F3F3F"/>
      <name val="Roboto"/>
    </font>
    <font>
      <b/>
      <sz val="14"/>
      <color rgb="FF3F3F3F"/>
      <name val="Roboto"/>
    </font>
    <font>
      <b/>
      <sz val="11"/>
      <color rgb="FF61775E"/>
      <name val="Roboto"/>
    </font>
    <font>
      <u/>
      <sz val="11"/>
      <color rgb="FF3F3F3F"/>
      <name val="Arial"/>
      <family val="2"/>
    </font>
    <font>
      <sz val="10"/>
      <color rgb="FF3F3F3F"/>
      <name val="Arial"/>
      <family val="2"/>
    </font>
  </fonts>
  <fills count="33">
    <fill>
      <patternFill patternType="none"/>
    </fill>
    <fill>
      <patternFill patternType="gray125"/>
    </fill>
    <fill>
      <patternFill patternType="solid">
        <fgColor rgb="FF92D050"/>
        <bgColor indexed="64"/>
      </patternFill>
    </fill>
    <fill>
      <patternFill patternType="solid">
        <fgColor rgb="FF65D7FF"/>
        <bgColor indexed="64"/>
      </patternFill>
    </fill>
    <fill>
      <patternFill patternType="solid">
        <fgColor rgb="FFFF8585"/>
        <bgColor indexed="64"/>
      </patternFill>
    </fill>
    <fill>
      <patternFill patternType="solid">
        <fgColor rgb="FFFFDF79"/>
        <bgColor indexed="64"/>
      </patternFill>
    </fill>
    <fill>
      <patternFill patternType="solid">
        <fgColor rgb="FFD09A00"/>
        <bgColor indexed="64"/>
      </patternFill>
    </fill>
    <fill>
      <patternFill patternType="solid">
        <fgColor rgb="FFFFFF93"/>
        <bgColor indexed="64"/>
      </patternFill>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rgb="FFFFC9C9"/>
        <bgColor indexed="64"/>
      </patternFill>
    </fill>
    <fill>
      <patternFill patternType="solid">
        <fgColor theme="0" tint="-0.249977111117893"/>
        <bgColor indexed="64"/>
      </patternFill>
    </fill>
    <fill>
      <patternFill patternType="solid">
        <fgColor rgb="FF61775E"/>
        <bgColor indexed="64"/>
      </patternFill>
    </fill>
  </fills>
  <borders count="78">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style="double">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dashed">
        <color auto="1"/>
      </left>
      <right style="thin">
        <color auto="1"/>
      </right>
      <top/>
      <bottom/>
      <diagonal/>
    </border>
    <border>
      <left style="dashed">
        <color auto="1"/>
      </left>
      <right/>
      <top/>
      <bottom/>
      <diagonal/>
    </border>
    <border>
      <left style="thick">
        <color rgb="FF92D050"/>
      </left>
      <right/>
      <top style="thick">
        <color rgb="FF92D050"/>
      </top>
      <bottom/>
      <diagonal/>
    </border>
    <border>
      <left/>
      <right style="thick">
        <color rgb="FF92D050"/>
      </right>
      <top style="thick">
        <color rgb="FF92D050"/>
      </top>
      <bottom/>
      <diagonal/>
    </border>
    <border>
      <left style="thick">
        <color rgb="FF92D050"/>
      </left>
      <right/>
      <top/>
      <bottom/>
      <diagonal/>
    </border>
    <border>
      <left/>
      <right style="thick">
        <color rgb="FF92D050"/>
      </right>
      <top/>
      <bottom/>
      <diagonal/>
    </border>
    <border>
      <left style="thick">
        <color rgb="FF92D050"/>
      </left>
      <right/>
      <top/>
      <bottom style="thick">
        <color rgb="FF92D050"/>
      </bottom>
      <diagonal/>
    </border>
    <border>
      <left/>
      <right style="thick">
        <color rgb="FF92D050"/>
      </right>
      <top/>
      <bottom style="thick">
        <color rgb="FF92D050"/>
      </bottom>
      <diagonal/>
    </border>
    <border>
      <left/>
      <right/>
      <top style="thick">
        <color rgb="FF92D050"/>
      </top>
      <bottom/>
      <diagonal/>
    </border>
    <border>
      <left/>
      <right/>
      <top/>
      <bottom style="thick">
        <color rgb="FF92D05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859">
    <xf numFmtId="0" fontId="0" fillId="0" borderId="0"/>
    <xf numFmtId="0" fontId="5" fillId="0" borderId="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166" fontId="9" fillId="0" borderId="11" applyFill="0" applyBorder="0"/>
    <xf numFmtId="37" fontId="12" fillId="0" borderId="0">
      <alignment horizontal="left" vertical="center"/>
    </xf>
    <xf numFmtId="37" fontId="12" fillId="0" borderId="0">
      <alignment horizontal="left" vertical="center"/>
    </xf>
    <xf numFmtId="166" fontId="6" fillId="0" borderId="1" applyBorder="0" applyAlignment="0"/>
    <xf numFmtId="167" fontId="14" fillId="0" borderId="0" applyBorder="0">
      <alignment horizontal="center" vertical="center"/>
    </xf>
    <xf numFmtId="168" fontId="9" fillId="0" borderId="0" applyBorder="0"/>
    <xf numFmtId="3" fontId="9" fillId="0" borderId="11" applyBorder="0"/>
    <xf numFmtId="0" fontId="19" fillId="18" borderId="12" applyNumberFormat="0" applyAlignment="0" applyProtection="0"/>
    <xf numFmtId="0" fontId="20" fillId="18"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19" borderId="14" applyBorder="0" applyAlignment="0">
      <protection locked="0"/>
    </xf>
    <xf numFmtId="0" fontId="21" fillId="11" borderId="13" applyNumberFormat="0" applyAlignment="0" applyProtection="0"/>
    <xf numFmtId="168" fontId="12" fillId="19" borderId="0" applyBorder="0">
      <alignment horizontal="left" vertical="center"/>
      <protection locked="0"/>
    </xf>
    <xf numFmtId="168" fontId="12" fillId="19" borderId="0" applyBorder="0">
      <alignment vertical="center"/>
      <protection locked="0"/>
    </xf>
    <xf numFmtId="166" fontId="6" fillId="19" borderId="1" applyBorder="0" applyAlignment="0">
      <protection locked="0"/>
    </xf>
    <xf numFmtId="167" fontId="14" fillId="19" borderId="0" applyBorder="0">
      <alignment horizontal="center" vertical="center"/>
      <protection locked="0"/>
    </xf>
    <xf numFmtId="168" fontId="9" fillId="19" borderId="11" applyBorder="0">
      <protection locked="0"/>
    </xf>
    <xf numFmtId="3" fontId="6" fillId="19" borderId="11" applyBorder="0">
      <alignment vertical="center"/>
      <protection locked="0"/>
    </xf>
    <xf numFmtId="0" fontId="22" fillId="0" borderId="15" applyNumberFormat="0" applyFill="0" applyAlignment="0" applyProtection="0"/>
    <xf numFmtId="0" fontId="23" fillId="0" borderId="0" applyNumberFormat="0" applyFill="0" applyBorder="0" applyAlignment="0" applyProtection="0"/>
    <xf numFmtId="16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5" fontId="33" fillId="8" borderId="0" applyNumberFormat="0" applyBorder="0" applyAlignment="0" applyProtection="0"/>
    <xf numFmtId="0" fontId="33" fillId="8" borderId="0" applyNumberFormat="0" applyBorder="0" applyAlignment="0" applyProtection="0"/>
    <xf numFmtId="0" fontId="24" fillId="10" borderId="0" applyNumberFormat="0" applyBorder="0" applyAlignment="0" applyProtection="0"/>
    <xf numFmtId="165"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4"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6" fillId="0" borderId="0" applyFon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165" fontId="35" fillId="0" borderId="0" applyNumberFormat="0" applyFill="0" applyBorder="0" applyAlignment="0" applyProtection="0"/>
    <xf numFmtId="0" fontId="37"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165" fontId="36" fillId="0" borderId="0" applyNumberFormat="0" applyFill="0" applyBorder="0" applyAlignment="0" applyProtection="0"/>
    <xf numFmtId="165" fontId="16" fillId="0" borderId="0" applyNumberFormat="0" applyFill="0" applyBorder="0" applyAlignment="0" applyProtection="0"/>
    <xf numFmtId="165" fontId="34" fillId="0" borderId="0" applyNumberFormat="0" applyFill="0" applyBorder="0" applyAlignment="0" applyProtection="0">
      <alignment vertical="top"/>
      <protection locked="0"/>
    </xf>
    <xf numFmtId="165"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7" fillId="20"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0" fontId="32" fillId="0" borderId="0"/>
    <xf numFmtId="165" fontId="6" fillId="0" borderId="0"/>
    <xf numFmtId="0" fontId="6" fillId="0" borderId="0"/>
    <xf numFmtId="0" fontId="6"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165" fontId="15" fillId="0" borderId="0"/>
    <xf numFmtId="0" fontId="15" fillId="0" borderId="0"/>
    <xf numFmtId="165" fontId="32" fillId="0" borderId="0"/>
    <xf numFmtId="165" fontId="32" fillId="0" borderId="0"/>
    <xf numFmtId="0" fontId="32" fillId="0" borderId="0"/>
    <xf numFmtId="165" fontId="9" fillId="0" borderId="0"/>
    <xf numFmtId="165" fontId="6" fillId="0" borderId="0"/>
    <xf numFmtId="0" fontId="6" fillId="0" borderId="0"/>
    <xf numFmtId="165" fontId="6" fillId="0" borderId="0"/>
    <xf numFmtId="165" fontId="6" fillId="0" borderId="0"/>
    <xf numFmtId="0" fontId="6" fillId="0" borderId="0"/>
    <xf numFmtId="165" fontId="6" fillId="0" borderId="0">
      <alignment horizontal="left"/>
    </xf>
    <xf numFmtId="0" fontId="6" fillId="0" borderId="0">
      <alignment horizontal="left"/>
    </xf>
    <xf numFmtId="0" fontId="38" fillId="0" borderId="0"/>
    <xf numFmtId="0" fontId="38" fillId="0" borderId="0"/>
    <xf numFmtId="0" fontId="6" fillId="21"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5" fillId="9" borderId="0" applyNumberFormat="0" applyBorder="0" applyAlignment="0" applyProtection="0"/>
    <xf numFmtId="165" fontId="32" fillId="0" borderId="0"/>
    <xf numFmtId="165" fontId="32"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9"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2" fillId="0" borderId="0"/>
    <xf numFmtId="165" fontId="32" fillId="0" borderId="0"/>
    <xf numFmtId="165" fontId="32" fillId="0" borderId="0"/>
    <xf numFmtId="0" fontId="32" fillId="0" borderId="0"/>
    <xf numFmtId="165" fontId="9" fillId="0" borderId="0"/>
    <xf numFmtId="165" fontId="32" fillId="0" borderId="0"/>
    <xf numFmtId="165" fontId="32" fillId="0" borderId="0"/>
    <xf numFmtId="165" fontId="32" fillId="0" borderId="0"/>
    <xf numFmtId="0" fontId="32" fillId="0" borderId="0"/>
    <xf numFmtId="165" fontId="9"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9" fillId="0" borderId="0"/>
    <xf numFmtId="0" fontId="38"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165" fontId="38" fillId="0" borderId="0"/>
    <xf numFmtId="0" fontId="38"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165" fontId="38" fillId="0" borderId="0"/>
    <xf numFmtId="165" fontId="38"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0" fontId="6" fillId="0" borderId="0"/>
    <xf numFmtId="0" fontId="32" fillId="0" borderId="0"/>
    <xf numFmtId="0" fontId="38" fillId="0" borderId="0"/>
    <xf numFmtId="165" fontId="32" fillId="0" borderId="0"/>
    <xf numFmtId="165" fontId="32" fillId="0" borderId="0"/>
    <xf numFmtId="0" fontId="32" fillId="0" borderId="0"/>
    <xf numFmtId="0" fontId="6" fillId="0" borderId="0"/>
    <xf numFmtId="165" fontId="6" fillId="0" borderId="0"/>
    <xf numFmtId="0" fontId="6" fillId="0" borderId="0"/>
    <xf numFmtId="0" fontId="32" fillId="0" borderId="0"/>
    <xf numFmtId="165" fontId="32" fillId="0" borderId="0"/>
    <xf numFmtId="0" fontId="32" fillId="0" borderId="0"/>
    <xf numFmtId="165" fontId="32" fillId="0" borderId="0"/>
    <xf numFmtId="165" fontId="9" fillId="0" borderId="0"/>
    <xf numFmtId="165" fontId="13" fillId="0" borderId="0"/>
    <xf numFmtId="0" fontId="13" fillId="0" borderId="0"/>
    <xf numFmtId="165" fontId="32" fillId="0" borderId="0"/>
    <xf numFmtId="165" fontId="32" fillId="0" borderId="0"/>
    <xf numFmtId="0" fontId="32" fillId="0" borderId="0"/>
    <xf numFmtId="165" fontId="9" fillId="0" borderId="0"/>
    <xf numFmtId="165" fontId="38" fillId="0" borderId="0"/>
    <xf numFmtId="0" fontId="38" fillId="0" borderId="0"/>
    <xf numFmtId="165" fontId="32" fillId="0" borderId="0"/>
    <xf numFmtId="0" fontId="32" fillId="0" borderId="0"/>
    <xf numFmtId="0" fontId="32" fillId="0" borderId="0"/>
    <xf numFmtId="0" fontId="32" fillId="0" borderId="0"/>
    <xf numFmtId="0" fontId="32" fillId="0" borderId="0"/>
    <xf numFmtId="165" fontId="6" fillId="0" borderId="0"/>
    <xf numFmtId="165" fontId="6" fillId="0" borderId="0"/>
    <xf numFmtId="0" fontId="6" fillId="0" borderId="0"/>
    <xf numFmtId="165" fontId="6"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6" fillId="0" borderId="0"/>
    <xf numFmtId="165" fontId="6" fillId="0" borderId="0"/>
    <xf numFmtId="0" fontId="6" fillId="0" borderId="0"/>
    <xf numFmtId="165" fontId="6"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165" fontId="6" fillId="0" borderId="0"/>
    <xf numFmtId="0" fontId="6" fillId="0" borderId="0"/>
    <xf numFmtId="0" fontId="6" fillId="0" borderId="0"/>
    <xf numFmtId="0" fontId="6" fillId="0" borderId="0"/>
    <xf numFmtId="165" fontId="6"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0" fontId="38" fillId="0" borderId="0"/>
    <xf numFmtId="0" fontId="32" fillId="0" borderId="0"/>
    <xf numFmtId="0" fontId="32" fillId="0" borderId="0"/>
    <xf numFmtId="0" fontId="6" fillId="0" borderId="0"/>
    <xf numFmtId="165" fontId="6" fillId="0" borderId="0"/>
    <xf numFmtId="0" fontId="6" fillId="0" borderId="0"/>
    <xf numFmtId="165"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6" fillId="0" borderId="0"/>
    <xf numFmtId="165" fontId="32" fillId="0" borderId="0"/>
    <xf numFmtId="0" fontId="32" fillId="0" borderId="0"/>
    <xf numFmtId="165" fontId="9" fillId="0" borderId="0"/>
    <xf numFmtId="165" fontId="38" fillId="0" borderId="0"/>
    <xf numFmtId="0" fontId="38" fillId="0" borderId="0"/>
    <xf numFmtId="165" fontId="32" fillId="0" borderId="0"/>
    <xf numFmtId="0" fontId="32" fillId="0" borderId="0"/>
    <xf numFmtId="0" fontId="32" fillId="0" borderId="0"/>
    <xf numFmtId="165"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0" fontId="32" fillId="0" borderId="0"/>
    <xf numFmtId="0"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0" fontId="32" fillId="0" borderId="0"/>
    <xf numFmtId="165"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2" fillId="0" borderId="0"/>
    <xf numFmtId="0" fontId="6" fillId="0" borderId="0"/>
    <xf numFmtId="165"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6" fillId="0" borderId="0"/>
    <xf numFmtId="0"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8" fontId="8" fillId="0" borderId="0">
      <alignment horizontal="center" vertical="center"/>
    </xf>
    <xf numFmtId="0" fontId="26" fillId="0" borderId="17" applyNumberFormat="0" applyFill="0" applyAlignment="0" applyProtection="0"/>
    <xf numFmtId="0" fontId="27" fillId="0" borderId="18" applyNumberFormat="0" applyFill="0" applyAlignment="0" applyProtection="0"/>
    <xf numFmtId="0" fontId="28" fillId="0" borderId="19"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xf numFmtId="0" fontId="29" fillId="0" borderId="20" applyNumberFormat="0" applyFill="0" applyAlignment="0" applyProtection="0"/>
    <xf numFmtId="166" fontId="6" fillId="22" borderId="0" applyBorder="0" applyAlignment="0"/>
    <xf numFmtId="37" fontId="6" fillId="22" borderId="1" applyBorder="0" applyAlignment="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30" fillId="0" borderId="0" applyNumberFormat="0" applyFill="0" applyBorder="0" applyAlignment="0" applyProtection="0"/>
    <xf numFmtId="0" fontId="31" fillId="23" borderId="2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21"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0" fontId="6" fillId="0" borderId="0"/>
    <xf numFmtId="0" fontId="6" fillId="0" borderId="0"/>
    <xf numFmtId="165" fontId="13" fillId="0" borderId="0"/>
    <xf numFmtId="0" fontId="13" fillId="0" borderId="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5" fillId="0" borderId="0"/>
    <xf numFmtId="0" fontId="5" fillId="0" borderId="0"/>
    <xf numFmtId="0" fontId="5" fillId="0" borderId="0"/>
    <xf numFmtId="0" fontId="36" fillId="0" borderId="0" applyNumberForma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2" fillId="0" borderId="45" applyNumberFormat="0" applyFill="0" applyAlignment="0" applyProtection="0"/>
    <xf numFmtId="0" fontId="21" fillId="11" borderId="44" applyNumberFormat="0" applyAlignment="0" applyProtection="0"/>
    <xf numFmtId="0" fontId="20" fillId="18" borderId="44" applyNumberFormat="0" applyAlignment="0" applyProtection="0"/>
    <xf numFmtId="0" fontId="19" fillId="18" borderId="43" applyNumberFormat="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6" fillId="21" borderId="46" applyNumberFormat="0" applyFont="0" applyAlignment="0" applyProtection="0"/>
    <xf numFmtId="0" fontId="6" fillId="21" borderId="4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cellStyleXfs>
  <cellXfs count="447">
    <xf numFmtId="0" fontId="0" fillId="0" borderId="0" xfId="0"/>
    <xf numFmtId="0" fontId="0" fillId="0" borderId="0" xfId="0" applyBorder="1"/>
    <xf numFmtId="0" fontId="0" fillId="0" borderId="0" xfId="0" applyBorder="1" applyAlignment="1">
      <alignment wrapText="1"/>
    </xf>
    <xf numFmtId="0" fontId="0" fillId="0" borderId="7" xfId="0" applyBorder="1"/>
    <xf numFmtId="0" fontId="0" fillId="0" borderId="2" xfId="0" applyBorder="1" applyAlignment="1">
      <alignment vertical="center" wrapText="1"/>
    </xf>
    <xf numFmtId="0" fontId="0" fillId="0" borderId="0" xfId="0" applyBorder="1" applyAlignment="1">
      <alignment vertical="center" wrapText="1"/>
    </xf>
    <xf numFmtId="0" fontId="0" fillId="0" borderId="0" xfId="0" applyBorder="1" applyAlignment="1">
      <alignment vertical="center"/>
    </xf>
    <xf numFmtId="0" fontId="0" fillId="0" borderId="2" xfId="0" applyBorder="1" applyAlignment="1">
      <alignment vertical="center"/>
    </xf>
    <xf numFmtId="0" fontId="41" fillId="0" borderId="0" xfId="0" applyFont="1"/>
    <xf numFmtId="0" fontId="1" fillId="0" borderId="0" xfId="0" applyFont="1" applyBorder="1" applyAlignment="1">
      <alignment vertical="center" wrapText="1"/>
    </xf>
    <xf numFmtId="2" fontId="2" fillId="0" borderId="0" xfId="0" applyNumberFormat="1" applyFont="1" applyBorder="1"/>
    <xf numFmtId="0" fontId="1" fillId="0" borderId="0" xfId="0" applyFont="1"/>
    <xf numFmtId="0" fontId="43" fillId="0" borderId="0" xfId="0" applyFont="1"/>
    <xf numFmtId="0" fontId="0" fillId="0" borderId="25" xfId="0" applyBorder="1" applyAlignment="1">
      <alignment vertical="center"/>
    </xf>
    <xf numFmtId="2" fontId="2" fillId="0" borderId="26" xfId="0" applyNumberFormat="1" applyFont="1" applyBorder="1"/>
    <xf numFmtId="0" fontId="0" fillId="0" borderId="2" xfId="0" applyFill="1" applyBorder="1" applyAlignment="1">
      <alignment vertical="center"/>
    </xf>
    <xf numFmtId="0" fontId="1" fillId="0" borderId="27" xfId="0" applyFont="1" applyBorder="1" applyAlignment="1">
      <alignment vertical="center" wrapText="1"/>
    </xf>
    <xf numFmtId="0" fontId="0" fillId="0" borderId="25" xfId="0" applyBorder="1" applyAlignment="1">
      <alignment vertical="center" wrapText="1"/>
    </xf>
    <xf numFmtId="0" fontId="0" fillId="0" borderId="28" xfId="0" applyBorder="1"/>
    <xf numFmtId="0" fontId="43" fillId="0" borderId="0" xfId="0" applyFont="1" applyAlignment="1">
      <alignment horizontal="center"/>
    </xf>
    <xf numFmtId="0" fontId="0" fillId="0" borderId="26" xfId="0" applyBorder="1" applyAlignment="1">
      <alignment vertical="center" wrapText="1"/>
    </xf>
    <xf numFmtId="2" fontId="2" fillId="0" borderId="9" xfId="0" applyNumberFormat="1" applyFont="1" applyBorder="1"/>
    <xf numFmtId="2" fontId="2" fillId="0" borderId="30" xfId="0" applyNumberFormat="1" applyFont="1" applyBorder="1"/>
    <xf numFmtId="2" fontId="2" fillId="0" borderId="33" xfId="0" applyNumberFormat="1" applyFont="1" applyBorder="1"/>
    <xf numFmtId="2" fontId="2" fillId="0" borderId="34" xfId="0" applyNumberFormat="1" applyFont="1" applyBorder="1"/>
    <xf numFmtId="171" fontId="1" fillId="0" borderId="36" xfId="0" applyNumberFormat="1" applyFont="1" applyBorder="1"/>
    <xf numFmtId="171" fontId="1" fillId="0" borderId="37" xfId="0" applyNumberFormat="1" applyFont="1" applyBorder="1"/>
    <xf numFmtId="171" fontId="1" fillId="0" borderId="38" xfId="0" applyNumberFormat="1" applyFont="1" applyBorder="1"/>
    <xf numFmtId="171" fontId="1" fillId="0" borderId="37" xfId="0" applyNumberFormat="1" applyFont="1" applyBorder="1" applyAlignment="1">
      <alignment horizontal="right"/>
    </xf>
    <xf numFmtId="171" fontId="1" fillId="0" borderId="38" xfId="0" applyNumberFormat="1" applyFont="1" applyBorder="1" applyAlignment="1">
      <alignment horizontal="right"/>
    </xf>
    <xf numFmtId="171" fontId="1" fillId="0" borderId="0" xfId="0" applyNumberFormat="1" applyFont="1" applyBorder="1" applyAlignment="1">
      <alignment horizontal="right"/>
    </xf>
    <xf numFmtId="171" fontId="1" fillId="0" borderId="36" xfId="0" applyNumberFormat="1" applyFont="1" applyBorder="1" applyAlignment="1">
      <alignment horizontal="right"/>
    </xf>
    <xf numFmtId="170" fontId="42" fillId="0" borderId="0" xfId="0" applyNumberFormat="1" applyFont="1" applyBorder="1" applyAlignment="1">
      <alignment horizontal="right"/>
    </xf>
    <xf numFmtId="170" fontId="42" fillId="0" borderId="9" xfId="0" applyNumberFormat="1" applyFont="1" applyBorder="1" applyAlignment="1">
      <alignment horizontal="right"/>
    </xf>
    <xf numFmtId="2" fontId="2" fillId="0" borderId="0" xfId="0" applyNumberFormat="1" applyFont="1" applyBorder="1" applyAlignment="1">
      <alignment horizontal="right"/>
    </xf>
    <xf numFmtId="2" fontId="2" fillId="0" borderId="33" xfId="0" applyNumberFormat="1" applyFont="1" applyBorder="1" applyAlignment="1">
      <alignment horizontal="right"/>
    </xf>
    <xf numFmtId="2" fontId="2" fillId="0" borderId="9" xfId="0" applyNumberFormat="1" applyFont="1" applyBorder="1" applyAlignment="1">
      <alignment horizontal="right"/>
    </xf>
    <xf numFmtId="2" fontId="42" fillId="0" borderId="33" xfId="0" applyNumberFormat="1" applyFont="1" applyBorder="1" applyAlignment="1">
      <alignment horizontal="right"/>
    </xf>
    <xf numFmtId="2" fontId="42" fillId="0" borderId="0" xfId="0" applyNumberFormat="1" applyFont="1" applyBorder="1" applyAlignment="1">
      <alignment horizontal="right"/>
    </xf>
    <xf numFmtId="2" fontId="42" fillId="0" borderId="9" xfId="0" applyNumberFormat="1" applyFont="1" applyBorder="1" applyAlignment="1">
      <alignment horizontal="right"/>
    </xf>
    <xf numFmtId="2" fontId="3" fillId="0" borderId="33" xfId="0" applyNumberFormat="1" applyFont="1" applyBorder="1"/>
    <xf numFmtId="2" fontId="3" fillId="0" borderId="0" xfId="0" applyNumberFormat="1" applyFont="1" applyBorder="1"/>
    <xf numFmtId="2" fontId="3" fillId="0" borderId="9" xfId="0" applyNumberFormat="1" applyFont="1" applyBorder="1"/>
    <xf numFmtId="2" fontId="3" fillId="0" borderId="32" xfId="0" applyNumberFormat="1" applyFont="1" applyBorder="1"/>
    <xf numFmtId="2" fontId="3" fillId="0" borderId="28" xfId="0" applyNumberFormat="1" applyFont="1" applyBorder="1"/>
    <xf numFmtId="2" fontId="3" fillId="0" borderId="29" xfId="0" applyNumberFormat="1" applyFont="1" applyBorder="1"/>
    <xf numFmtId="170" fontId="44" fillId="0" borderId="0" xfId="0" applyNumberFormat="1" applyFont="1" applyBorder="1" applyAlignment="1">
      <alignment horizontal="right"/>
    </xf>
    <xf numFmtId="170" fontId="44" fillId="0" borderId="9" xfId="0" applyNumberFormat="1" applyFont="1" applyBorder="1" applyAlignment="1">
      <alignment horizontal="right"/>
    </xf>
    <xf numFmtId="2" fontId="3" fillId="0" borderId="0" xfId="0" applyNumberFormat="1" applyFont="1" applyBorder="1" applyAlignment="1">
      <alignment horizontal="right"/>
    </xf>
    <xf numFmtId="2" fontId="3" fillId="0" borderId="33" xfId="0" applyNumberFormat="1" applyFont="1" applyBorder="1" applyAlignment="1">
      <alignment horizontal="right"/>
    </xf>
    <xf numFmtId="2" fontId="3" fillId="0" borderId="9" xfId="0" applyNumberFormat="1" applyFont="1" applyBorder="1" applyAlignment="1">
      <alignment horizontal="right"/>
    </xf>
    <xf numFmtId="2" fontId="44" fillId="0" borderId="33" xfId="0" applyNumberFormat="1" applyFont="1" applyBorder="1" applyAlignment="1">
      <alignment horizontal="right"/>
    </xf>
    <xf numFmtId="2" fontId="44" fillId="0" borderId="0" xfId="0" applyNumberFormat="1" applyFont="1" applyBorder="1" applyAlignment="1">
      <alignment horizontal="right"/>
    </xf>
    <xf numFmtId="2" fontId="44" fillId="0" borderId="9" xfId="0" applyNumberFormat="1" applyFont="1" applyBorder="1" applyAlignment="1">
      <alignment horizontal="right"/>
    </xf>
    <xf numFmtId="0" fontId="0" fillId="0" borderId="0" xfId="0" applyAlignment="1">
      <alignment horizontal="right"/>
    </xf>
    <xf numFmtId="0" fontId="1" fillId="0" borderId="0" xfId="0" applyFont="1" applyAlignment="1">
      <alignment horizontal="right"/>
    </xf>
    <xf numFmtId="170" fontId="42" fillId="0" borderId="26" xfId="0" applyNumberFormat="1" applyFont="1" applyBorder="1" applyAlignment="1">
      <alignment horizontal="right"/>
    </xf>
    <xf numFmtId="170" fontId="42" fillId="0" borderId="30" xfId="0" applyNumberFormat="1" applyFont="1" applyBorder="1" applyAlignment="1">
      <alignment horizontal="right"/>
    </xf>
    <xf numFmtId="2" fontId="2" fillId="0" borderId="34" xfId="0" applyNumberFormat="1" applyFont="1" applyBorder="1" applyAlignment="1">
      <alignment horizontal="right"/>
    </xf>
    <xf numFmtId="2" fontId="2" fillId="0" borderId="26" xfId="0" applyNumberFormat="1" applyFont="1" applyBorder="1" applyAlignment="1">
      <alignment horizontal="right"/>
    </xf>
    <xf numFmtId="2" fontId="2" fillId="0" borderId="30" xfId="0" applyNumberFormat="1" applyFont="1" applyBorder="1" applyAlignment="1">
      <alignment horizontal="right"/>
    </xf>
    <xf numFmtId="2" fontId="42" fillId="0" borderId="34" xfId="0" applyNumberFormat="1" applyFont="1" applyBorder="1" applyAlignment="1">
      <alignment horizontal="right"/>
    </xf>
    <xf numFmtId="2" fontId="42" fillId="0" borderId="26" xfId="0" applyNumberFormat="1" applyFont="1" applyBorder="1" applyAlignment="1">
      <alignment horizontal="right"/>
    </xf>
    <xf numFmtId="2" fontId="42" fillId="0" borderId="30" xfId="0" applyNumberFormat="1" applyFont="1" applyBorder="1" applyAlignment="1">
      <alignment horizontal="right"/>
    </xf>
    <xf numFmtId="170" fontId="44" fillId="0" borderId="28" xfId="0" applyNumberFormat="1" applyFont="1" applyBorder="1" applyAlignment="1">
      <alignment horizontal="right"/>
    </xf>
    <xf numFmtId="170" fontId="44" fillId="0" borderId="29" xfId="0" applyNumberFormat="1" applyFont="1" applyBorder="1" applyAlignment="1">
      <alignment horizontal="right"/>
    </xf>
    <xf numFmtId="2" fontId="3" fillId="0" borderId="32" xfId="0" applyNumberFormat="1" applyFont="1" applyBorder="1" applyAlignment="1">
      <alignment horizontal="right"/>
    </xf>
    <xf numFmtId="2" fontId="3" fillId="0" borderId="28" xfId="0" applyNumberFormat="1" applyFont="1" applyBorder="1" applyAlignment="1">
      <alignment horizontal="right"/>
    </xf>
    <xf numFmtId="2" fontId="3" fillId="0" borderId="29" xfId="0" applyNumberFormat="1" applyFont="1" applyBorder="1" applyAlignment="1">
      <alignment horizontal="right"/>
    </xf>
    <xf numFmtId="2" fontId="44" fillId="0" borderId="32" xfId="0" applyNumberFormat="1" applyFont="1" applyBorder="1" applyAlignment="1">
      <alignment horizontal="right"/>
    </xf>
    <xf numFmtId="2" fontId="44" fillId="0" borderId="28" xfId="0" applyNumberFormat="1" applyFont="1" applyBorder="1" applyAlignment="1">
      <alignment horizontal="right"/>
    </xf>
    <xf numFmtId="2" fontId="44" fillId="0" borderId="29" xfId="0" applyNumberFormat="1" applyFont="1" applyBorder="1" applyAlignment="1">
      <alignment horizontal="right"/>
    </xf>
    <xf numFmtId="172" fontId="42" fillId="0" borderId="33" xfId="2272" applyNumberFormat="1" applyFont="1" applyBorder="1" applyAlignment="1">
      <alignment horizontal="right"/>
    </xf>
    <xf numFmtId="172" fontId="42" fillId="0" borderId="0" xfId="2272" applyNumberFormat="1" applyFont="1" applyBorder="1" applyAlignment="1">
      <alignment horizontal="right"/>
    </xf>
    <xf numFmtId="172" fontId="42" fillId="0" borderId="9" xfId="2272" applyNumberFormat="1" applyFont="1" applyBorder="1" applyAlignment="1">
      <alignment horizontal="right"/>
    </xf>
    <xf numFmtId="172" fontId="44" fillId="0" borderId="33" xfId="2272" applyNumberFormat="1" applyFont="1" applyBorder="1" applyAlignment="1">
      <alignment horizontal="right"/>
    </xf>
    <xf numFmtId="172" fontId="44" fillId="0" borderId="0" xfId="2272" applyNumberFormat="1" applyFont="1" applyBorder="1" applyAlignment="1">
      <alignment horizontal="right"/>
    </xf>
    <xf numFmtId="172" fontId="44" fillId="0" borderId="9" xfId="2272" applyNumberFormat="1" applyFont="1" applyBorder="1" applyAlignment="1">
      <alignment horizontal="right"/>
    </xf>
    <xf numFmtId="172" fontId="42" fillId="0" borderId="34" xfId="2272" applyNumberFormat="1" applyFont="1" applyBorder="1" applyAlignment="1">
      <alignment horizontal="right"/>
    </xf>
    <xf numFmtId="172" fontId="42" fillId="0" borderId="26" xfId="2272" applyNumberFormat="1" applyFont="1" applyBorder="1" applyAlignment="1">
      <alignment horizontal="right"/>
    </xf>
    <xf numFmtId="172" fontId="42" fillId="0" borderId="30" xfId="2272" applyNumberFormat="1" applyFont="1" applyBorder="1" applyAlignment="1">
      <alignment horizontal="right"/>
    </xf>
    <xf numFmtId="172" fontId="44" fillId="0" borderId="32" xfId="2272" applyNumberFormat="1" applyFont="1" applyBorder="1" applyAlignment="1">
      <alignment horizontal="right"/>
    </xf>
    <xf numFmtId="172" fontId="44" fillId="0" borderId="28" xfId="2272" applyNumberFormat="1" applyFont="1" applyBorder="1" applyAlignment="1">
      <alignment horizontal="right"/>
    </xf>
    <xf numFmtId="172" fontId="44" fillId="0" borderId="29" xfId="2272" applyNumberFormat="1" applyFont="1" applyBorder="1" applyAlignment="1">
      <alignment horizontal="right"/>
    </xf>
    <xf numFmtId="0" fontId="6" fillId="0" borderId="41" xfId="1170" applyFont="1" applyBorder="1" applyAlignment="1">
      <alignment horizontal="center"/>
    </xf>
    <xf numFmtId="0" fontId="0" fillId="0" borderId="22" xfId="0" applyBorder="1"/>
    <xf numFmtId="0" fontId="6" fillId="0" borderId="39" xfId="1170" applyFont="1" applyBorder="1"/>
    <xf numFmtId="0" fontId="6" fillId="0" borderId="41" xfId="1170" applyFont="1" applyBorder="1"/>
    <xf numFmtId="0" fontId="6" fillId="0" borderId="5" xfId="1170" applyFont="1" applyBorder="1"/>
    <xf numFmtId="0" fontId="45" fillId="0" borderId="4" xfId="1170" applyFont="1" applyBorder="1" applyAlignment="1">
      <alignment horizontal="right" wrapText="1"/>
    </xf>
    <xf numFmtId="0" fontId="6" fillId="0" borderId="5" xfId="1170" applyFont="1" applyBorder="1" applyAlignment="1">
      <alignment horizontal="left" wrapText="1"/>
    </xf>
    <xf numFmtId="0" fontId="6" fillId="0" borderId="6" xfId="1170" applyFont="1" applyBorder="1" applyAlignment="1">
      <alignment horizontal="left" wrapText="1"/>
    </xf>
    <xf numFmtId="0" fontId="46" fillId="0" borderId="39" xfId="1170" applyFont="1" applyBorder="1"/>
    <xf numFmtId="0" fontId="46" fillId="0" borderId="41" xfId="1170" applyFont="1" applyBorder="1"/>
    <xf numFmtId="0" fontId="46" fillId="0" borderId="3" xfId="1170" applyFont="1" applyBorder="1"/>
    <xf numFmtId="49" fontId="46" fillId="0" borderId="1" xfId="1170" applyNumberFormat="1" applyFont="1" applyBorder="1"/>
    <xf numFmtId="0" fontId="6" fillId="0" borderId="2" xfId="1170" applyFont="1" applyBorder="1"/>
    <xf numFmtId="0" fontId="47" fillId="0" borderId="3" xfId="1170" applyFont="1" applyBorder="1"/>
    <xf numFmtId="0" fontId="6" fillId="0" borderId="0" xfId="1170" applyFont="1" applyBorder="1"/>
    <xf numFmtId="0" fontId="6" fillId="24" borderId="4" xfId="1170" applyNumberFormat="1" applyFont="1" applyFill="1" applyBorder="1" applyAlignment="1">
      <alignment horizontal="left" vertical="center" wrapText="1"/>
    </xf>
    <xf numFmtId="0" fontId="6" fillId="24" borderId="2" xfId="1170" applyNumberFormat="1" applyFont="1" applyFill="1" applyBorder="1" applyAlignment="1">
      <alignment horizontal="left" vertical="center" wrapText="1"/>
    </xf>
    <xf numFmtId="0" fontId="6" fillId="0" borderId="3" xfId="1170" applyFont="1" applyBorder="1"/>
    <xf numFmtId="0" fontId="6" fillId="0" borderId="7" xfId="1170" applyFont="1" applyBorder="1"/>
    <xf numFmtId="0" fontId="47" fillId="0" borderId="42" xfId="1170" applyFont="1" applyBorder="1"/>
    <xf numFmtId="0" fontId="32" fillId="0" borderId="0" xfId="0" applyFont="1" applyBorder="1"/>
    <xf numFmtId="0" fontId="32" fillId="0" borderId="3" xfId="0" applyFont="1" applyBorder="1"/>
    <xf numFmtId="0" fontId="0" fillId="0" borderId="0" xfId="0" applyFont="1" applyBorder="1"/>
    <xf numFmtId="0" fontId="0" fillId="0" borderId="3" xfId="0" applyFont="1" applyBorder="1"/>
    <xf numFmtId="0" fontId="0" fillId="0" borderId="42" xfId="0" applyBorder="1"/>
    <xf numFmtId="0" fontId="36" fillId="0" borderId="0" xfId="2271"/>
    <xf numFmtId="49" fontId="46" fillId="0" borderId="10" xfId="1170" applyNumberFormat="1" applyFont="1" applyBorder="1"/>
    <xf numFmtId="49" fontId="46" fillId="0" borderId="0" xfId="1170" applyNumberFormat="1" applyFont="1" applyBorder="1"/>
    <xf numFmtId="0" fontId="32" fillId="0" borderId="3" xfId="0" applyFont="1" applyFill="1" applyBorder="1"/>
    <xf numFmtId="0" fontId="32" fillId="0" borderId="5" xfId="0" applyFont="1" applyFill="1" applyBorder="1"/>
    <xf numFmtId="0" fontId="32" fillId="0" borderId="6" xfId="0" applyFont="1" applyFill="1" applyBorder="1"/>
    <xf numFmtId="0" fontId="32" fillId="0" borderId="0" xfId="0" applyFont="1" applyFill="1" applyBorder="1"/>
    <xf numFmtId="0" fontId="0" fillId="0" borderId="0" xfId="0" applyFont="1" applyFill="1" applyBorder="1"/>
    <xf numFmtId="0" fontId="32" fillId="0" borderId="0" xfId="0" applyFont="1"/>
    <xf numFmtId="0" fontId="0" fillId="0" borderId="0" xfId="0" applyFont="1"/>
    <xf numFmtId="0" fontId="6" fillId="0" borderId="0" xfId="1170" applyFont="1" applyFill="1" applyBorder="1" applyAlignment="1">
      <alignment horizontal="left" wrapText="1"/>
    </xf>
    <xf numFmtId="0" fontId="48" fillId="0" borderId="0" xfId="0" applyFont="1" applyAlignment="1">
      <alignment horizontal="right" vertical="center"/>
    </xf>
    <xf numFmtId="0" fontId="6" fillId="0" borderId="0" xfId="1170" applyFont="1" applyFill="1" applyBorder="1"/>
    <xf numFmtId="170" fontId="0" fillId="0" borderId="0" xfId="0" applyNumberFormat="1"/>
    <xf numFmtId="0" fontId="49" fillId="0" borderId="0" xfId="0" applyFont="1" applyBorder="1" applyAlignment="1">
      <alignment vertical="center" textRotation="90"/>
    </xf>
    <xf numFmtId="0" fontId="43" fillId="0" borderId="24" xfId="0" applyFont="1" applyBorder="1" applyAlignment="1">
      <alignment vertical="center" wrapText="1"/>
    </xf>
    <xf numFmtId="2" fontId="43" fillId="0" borderId="35" xfId="0" applyNumberFormat="1" applyFont="1" applyBorder="1" applyAlignment="1">
      <alignment vertical="center"/>
    </xf>
    <xf numFmtId="2" fontId="43" fillId="0" borderId="24" xfId="0" applyNumberFormat="1" applyFont="1" applyBorder="1" applyAlignment="1">
      <alignment vertical="center"/>
    </xf>
    <xf numFmtId="2" fontId="43" fillId="0" borderId="31" xfId="0" applyNumberFormat="1" applyFont="1" applyBorder="1" applyAlignment="1">
      <alignment vertical="center"/>
    </xf>
    <xf numFmtId="170" fontId="50" fillId="0" borderId="24" xfId="0" applyNumberFormat="1" applyFont="1" applyBorder="1" applyAlignment="1">
      <alignment vertical="center"/>
    </xf>
    <xf numFmtId="170" fontId="50" fillId="0" borderId="31" xfId="0" applyNumberFormat="1" applyFont="1" applyBorder="1" applyAlignment="1">
      <alignment vertical="center"/>
    </xf>
    <xf numFmtId="2" fontId="43" fillId="0" borderId="0" xfId="0" applyNumberFormat="1" applyFont="1" applyBorder="1" applyAlignment="1">
      <alignment vertical="center"/>
    </xf>
    <xf numFmtId="0" fontId="49" fillId="0" borderId="0" xfId="0" applyFont="1"/>
    <xf numFmtId="172" fontId="43" fillId="0" borderId="35" xfId="2272" applyNumberFormat="1" applyFont="1" applyBorder="1" applyAlignment="1">
      <alignment vertical="center"/>
    </xf>
    <xf numFmtId="172" fontId="43" fillId="0" borderId="24" xfId="2272" applyNumberFormat="1" applyFont="1" applyBorder="1" applyAlignment="1">
      <alignment vertical="center"/>
    </xf>
    <xf numFmtId="172" fontId="43" fillId="0" borderId="31" xfId="2272" applyNumberFormat="1" applyFont="1" applyBorder="1" applyAlignment="1">
      <alignment vertical="center"/>
    </xf>
    <xf numFmtId="2" fontId="42" fillId="0" borderId="0" xfId="0" applyNumberFormat="1" applyFont="1" applyBorder="1"/>
    <xf numFmtId="2" fontId="42" fillId="0" borderId="28" xfId="0" applyNumberFormat="1" applyFont="1" applyBorder="1"/>
    <xf numFmtId="0" fontId="42" fillId="0" borderId="0" xfId="0" applyFont="1" applyBorder="1"/>
    <xf numFmtId="0" fontId="52" fillId="0" borderId="0" xfId="0" applyFont="1"/>
    <xf numFmtId="0" fontId="41" fillId="0" borderId="0" xfId="0" applyFont="1" applyBorder="1"/>
    <xf numFmtId="0" fontId="53" fillId="0" borderId="0" xfId="0" applyFont="1" applyAlignment="1">
      <alignment horizontal="left"/>
    </xf>
    <xf numFmtId="0" fontId="54" fillId="0" borderId="0" xfId="0" applyFont="1" applyBorder="1" applyAlignment="1">
      <alignment horizontal="left"/>
    </xf>
    <xf numFmtId="0" fontId="53" fillId="0" borderId="0" xfId="0" applyFont="1" applyBorder="1" applyAlignment="1">
      <alignment horizontal="left"/>
    </xf>
    <xf numFmtId="173" fontId="44" fillId="0" borderId="0" xfId="2272" applyNumberFormat="1" applyFont="1" applyBorder="1" applyAlignment="1">
      <alignment horizontal="right"/>
    </xf>
    <xf numFmtId="2" fontId="0" fillId="0" borderId="0" xfId="0" applyNumberFormat="1" applyBorder="1" applyAlignment="1">
      <alignment horizontal="left" vertical="center" wrapText="1"/>
    </xf>
    <xf numFmtId="2" fontId="0" fillId="0" borderId="0" xfId="0" applyNumberFormat="1" applyBorder="1" applyAlignment="1">
      <alignment vertical="center" wrapText="1"/>
    </xf>
    <xf numFmtId="2" fontId="0" fillId="0" borderId="0" xfId="0" applyNumberFormat="1" applyBorder="1" applyAlignment="1">
      <alignment vertical="center"/>
    </xf>
    <xf numFmtId="0" fontId="0" fillId="0" borderId="33" xfId="0" applyBorder="1"/>
    <xf numFmtId="0" fontId="0" fillId="0" borderId="32" xfId="0" applyBorder="1"/>
    <xf numFmtId="0" fontId="56" fillId="0" borderId="47" xfId="0" applyFont="1" applyBorder="1" applyAlignment="1">
      <alignment horizontal="right" vertical="center"/>
    </xf>
    <xf numFmtId="0" fontId="54" fillId="0" borderId="48" xfId="0" applyFont="1" applyBorder="1"/>
    <xf numFmtId="0" fontId="54" fillId="0" borderId="49" xfId="0" applyFont="1" applyBorder="1"/>
    <xf numFmtId="0" fontId="56" fillId="0" borderId="33" xfId="0" applyFont="1" applyBorder="1" applyAlignment="1">
      <alignment horizontal="right" vertical="center"/>
    </xf>
    <xf numFmtId="0" fontId="12" fillId="0" borderId="0" xfId="1170" applyFont="1" applyFill="1" applyBorder="1"/>
    <xf numFmtId="0" fontId="54" fillId="0" borderId="9" xfId="0" applyFont="1" applyBorder="1"/>
    <xf numFmtId="0" fontId="42" fillId="0" borderId="0" xfId="0" applyFont="1"/>
    <xf numFmtId="2" fontId="2" fillId="0" borderId="0" xfId="0" applyNumberFormat="1" applyFont="1"/>
    <xf numFmtId="172" fontId="1" fillId="0" borderId="0" xfId="2272" applyNumberFormat="1" applyFont="1"/>
    <xf numFmtId="174" fontId="44" fillId="0" borderId="9" xfId="2272" applyNumberFormat="1" applyFont="1" applyBorder="1" applyAlignment="1">
      <alignment horizontal="right"/>
    </xf>
    <xf numFmtId="173" fontId="44" fillId="0" borderId="9" xfId="2272" applyNumberFormat="1" applyFont="1" applyBorder="1" applyAlignment="1">
      <alignment horizontal="right"/>
    </xf>
    <xf numFmtId="0" fontId="42" fillId="0" borderId="28" xfId="0" applyFont="1" applyBorder="1"/>
    <xf numFmtId="174" fontId="44" fillId="0" borderId="29" xfId="2272" applyNumberFormat="1" applyFont="1" applyBorder="1" applyAlignment="1">
      <alignment horizontal="right"/>
    </xf>
    <xf numFmtId="0" fontId="0" fillId="0" borderId="50" xfId="0" applyBorder="1"/>
    <xf numFmtId="0" fontId="42" fillId="0" borderId="51" xfId="0" applyFont="1" applyBorder="1"/>
    <xf numFmtId="2" fontId="42" fillId="0" borderId="51" xfId="0" applyNumberFormat="1" applyFont="1" applyBorder="1"/>
    <xf numFmtId="173" fontId="44" fillId="0" borderId="52" xfId="2272" applyNumberFormat="1" applyFont="1" applyBorder="1" applyAlignment="1">
      <alignment horizontal="right"/>
    </xf>
    <xf numFmtId="0" fontId="54" fillId="25" borderId="53" xfId="0" applyFont="1" applyFill="1" applyBorder="1" applyAlignment="1">
      <alignment vertical="center" wrapText="1"/>
    </xf>
    <xf numFmtId="0" fontId="1" fillId="0" borderId="55" xfId="0" applyFont="1" applyBorder="1" applyAlignment="1">
      <alignment vertical="center" wrapText="1"/>
    </xf>
    <xf numFmtId="2" fontId="1" fillId="0" borderId="55" xfId="0" applyNumberFormat="1" applyFont="1" applyBorder="1" applyAlignment="1">
      <alignment vertical="center" wrapText="1"/>
    </xf>
    <xf numFmtId="0" fontId="1" fillId="0" borderId="56" xfId="0" applyFont="1" applyBorder="1" applyAlignment="1">
      <alignment vertical="center" wrapText="1"/>
    </xf>
    <xf numFmtId="2" fontId="1" fillId="0" borderId="56" xfId="0" applyNumberFormat="1" applyFont="1" applyBorder="1" applyAlignment="1">
      <alignment vertical="center" wrapText="1"/>
    </xf>
    <xf numFmtId="0" fontId="0" fillId="0" borderId="57" xfId="0" applyBorder="1" applyAlignment="1">
      <alignment vertical="center" wrapText="1"/>
    </xf>
    <xf numFmtId="2" fontId="0" fillId="0" borderId="57" xfId="0" applyNumberFormat="1" applyBorder="1" applyAlignment="1">
      <alignment vertical="center" wrapText="1"/>
    </xf>
    <xf numFmtId="0" fontId="0" fillId="0" borderId="57" xfId="0" applyBorder="1" applyAlignment="1">
      <alignment vertical="center"/>
    </xf>
    <xf numFmtId="2" fontId="0" fillId="0" borderId="57" xfId="0" applyNumberFormat="1" applyBorder="1" applyAlignment="1">
      <alignment vertical="center"/>
    </xf>
    <xf numFmtId="171" fontId="1" fillId="0" borderId="0" xfId="0" applyNumberFormat="1" applyFont="1" applyBorder="1" applyAlignment="1">
      <alignment horizontal="right" vertical="center"/>
    </xf>
    <xf numFmtId="0" fontId="0" fillId="0" borderId="0" xfId="0" applyAlignment="1">
      <alignment vertical="center"/>
    </xf>
    <xf numFmtId="173" fontId="42" fillId="0" borderId="55" xfId="2272" applyNumberFormat="1" applyFont="1" applyBorder="1" applyAlignment="1">
      <alignment horizontal="right" vertical="center"/>
    </xf>
    <xf numFmtId="2" fontId="42" fillId="0" borderId="0" xfId="0" applyNumberFormat="1" applyFont="1" applyBorder="1" applyAlignment="1">
      <alignment horizontal="right" vertical="center"/>
    </xf>
    <xf numFmtId="2" fontId="42" fillId="0" borderId="55" xfId="0" applyNumberFormat="1" applyFont="1" applyBorder="1" applyAlignment="1">
      <alignment horizontal="right" vertical="center"/>
    </xf>
    <xf numFmtId="2" fontId="44" fillId="0" borderId="55" xfId="0" applyNumberFormat="1" applyFont="1" applyBorder="1" applyAlignment="1">
      <alignment horizontal="right" vertical="center"/>
    </xf>
    <xf numFmtId="0" fontId="42" fillId="0" borderId="0" xfId="0" applyFont="1" applyBorder="1" applyAlignment="1">
      <alignment horizontal="right" vertical="center"/>
    </xf>
    <xf numFmtId="173" fontId="44" fillId="0" borderId="55" xfId="2272" applyNumberFormat="1" applyFont="1" applyBorder="1" applyAlignment="1">
      <alignment horizontal="right" vertical="center"/>
    </xf>
    <xf numFmtId="0" fontId="1" fillId="0" borderId="0" xfId="0" applyFont="1" applyBorder="1" applyAlignment="1">
      <alignment vertical="center"/>
    </xf>
    <xf numFmtId="0" fontId="1" fillId="0" borderId="0" xfId="0" applyFont="1" applyAlignment="1">
      <alignment vertical="center"/>
    </xf>
    <xf numFmtId="173" fontId="42" fillId="0" borderId="0" xfId="2272" applyNumberFormat="1" applyFont="1" applyBorder="1" applyAlignment="1">
      <alignment horizontal="right" vertical="center"/>
    </xf>
    <xf numFmtId="2" fontId="44" fillId="0" borderId="0" xfId="0" applyNumberFormat="1" applyFont="1" applyBorder="1" applyAlignment="1">
      <alignment horizontal="right" vertical="center"/>
    </xf>
    <xf numFmtId="173" fontId="44" fillId="0" borderId="0" xfId="2272" applyNumberFormat="1" applyFont="1" applyBorder="1" applyAlignment="1">
      <alignment horizontal="right" vertical="center"/>
    </xf>
    <xf numFmtId="173" fontId="42" fillId="0" borderId="56" xfId="2272" applyNumberFormat="1" applyFont="1" applyBorder="1" applyAlignment="1">
      <alignment horizontal="right" vertical="center"/>
    </xf>
    <xf numFmtId="2" fontId="42" fillId="0" borderId="56" xfId="0" applyNumberFormat="1" applyFont="1" applyBorder="1" applyAlignment="1">
      <alignment horizontal="right" vertical="center"/>
    </xf>
    <xf numFmtId="2" fontId="44" fillId="0" borderId="56" xfId="0" applyNumberFormat="1" applyFont="1" applyBorder="1" applyAlignment="1">
      <alignment horizontal="right" vertical="center"/>
    </xf>
    <xf numFmtId="173" fontId="44" fillId="0" borderId="56" xfId="2272" applyNumberFormat="1" applyFont="1" applyBorder="1" applyAlignment="1">
      <alignment horizontal="right" vertical="center"/>
    </xf>
    <xf numFmtId="173" fontId="42" fillId="0" borderId="57" xfId="2272" applyNumberFormat="1" applyFont="1" applyBorder="1" applyAlignment="1">
      <alignment horizontal="right" vertical="center"/>
    </xf>
    <xf numFmtId="2" fontId="42" fillId="0" borderId="57" xfId="0" applyNumberFormat="1" applyFont="1" applyBorder="1" applyAlignment="1">
      <alignment horizontal="right" vertical="center"/>
    </xf>
    <xf numFmtId="2" fontId="44" fillId="0" borderId="57" xfId="0" applyNumberFormat="1" applyFont="1" applyBorder="1" applyAlignment="1">
      <alignment horizontal="right" vertical="center"/>
    </xf>
    <xf numFmtId="173" fontId="44" fillId="0" borderId="57" xfId="2272" applyNumberFormat="1" applyFont="1" applyBorder="1" applyAlignment="1">
      <alignment horizontal="right" vertical="center"/>
    </xf>
    <xf numFmtId="2" fontId="42" fillId="0" borderId="54" xfId="0" applyNumberFormat="1" applyFont="1" applyBorder="1" applyAlignment="1">
      <alignment horizontal="right" vertical="center"/>
    </xf>
    <xf numFmtId="2" fontId="42" fillId="0" borderId="58" xfId="0" applyNumberFormat="1" applyFont="1" applyBorder="1" applyAlignment="1">
      <alignment horizontal="right" vertical="center"/>
    </xf>
    <xf numFmtId="2" fontId="42" fillId="0" borderId="59" xfId="0" applyNumberFormat="1" applyFont="1" applyBorder="1" applyAlignment="1">
      <alignment horizontal="right" vertical="center"/>
    </xf>
    <xf numFmtId="173" fontId="55" fillId="25" borderId="53" xfId="2272" applyNumberFormat="1" applyFont="1" applyFill="1" applyBorder="1" applyAlignment="1">
      <alignment horizontal="right" vertical="center"/>
    </xf>
    <xf numFmtId="173" fontId="12" fillId="25" borderId="53" xfId="2272" applyNumberFormat="1" applyFont="1" applyFill="1" applyBorder="1" applyAlignment="1">
      <alignment horizontal="right" vertical="center"/>
    </xf>
    <xf numFmtId="0" fontId="53" fillId="0" borderId="0" xfId="0" applyFont="1" applyBorder="1" applyAlignment="1">
      <alignment vertical="center"/>
    </xf>
    <xf numFmtId="0" fontId="53" fillId="0" borderId="0" xfId="0" applyFont="1" applyAlignment="1">
      <alignment vertical="center"/>
    </xf>
    <xf numFmtId="0" fontId="0" fillId="0" borderId="0" xfId="0" applyBorder="1" applyAlignment="1">
      <alignment horizontal="right" vertical="center"/>
    </xf>
    <xf numFmtId="0" fontId="51" fillId="26" borderId="0" xfId="0" applyFont="1" applyFill="1" applyBorder="1" applyAlignment="1">
      <alignment horizontal="right" vertical="center"/>
    </xf>
    <xf numFmtId="0" fontId="51" fillId="27" borderId="0" xfId="0" applyFont="1" applyFill="1" applyBorder="1" applyAlignment="1">
      <alignment horizontal="right" vertical="center"/>
    </xf>
    <xf numFmtId="0" fontId="51" fillId="26" borderId="0" xfId="0" applyFont="1" applyFill="1" applyAlignment="1">
      <alignment horizontal="right" vertical="center"/>
    </xf>
    <xf numFmtId="0" fontId="51" fillId="27" borderId="0" xfId="0" applyFont="1" applyFill="1" applyAlignment="1">
      <alignment horizontal="right" vertical="center"/>
    </xf>
    <xf numFmtId="2" fontId="53" fillId="25" borderId="53" xfId="0" applyNumberFormat="1" applyFont="1" applyFill="1" applyBorder="1" applyAlignment="1">
      <alignment horizontal="right" vertical="center"/>
    </xf>
    <xf numFmtId="2" fontId="54" fillId="25" borderId="53" xfId="0" applyNumberFormat="1" applyFont="1" applyFill="1" applyBorder="1" applyAlignment="1">
      <alignment horizontal="right" vertical="center"/>
    </xf>
    <xf numFmtId="2" fontId="54" fillId="0" borderId="0" xfId="0" applyNumberFormat="1" applyFont="1" applyFill="1" applyBorder="1" applyAlignment="1">
      <alignment horizontal="right" vertical="center"/>
    </xf>
    <xf numFmtId="0" fontId="53" fillId="0" borderId="0" xfId="0" applyFont="1" applyFill="1" applyBorder="1" applyAlignment="1">
      <alignment horizontal="right" vertical="center"/>
    </xf>
    <xf numFmtId="0" fontId="0" fillId="0" borderId="47" xfId="0" applyBorder="1"/>
    <xf numFmtId="0" fontId="0" fillId="0" borderId="48" xfId="0" applyBorder="1"/>
    <xf numFmtId="0" fontId="0" fillId="0" borderId="49" xfId="0" applyBorder="1"/>
    <xf numFmtId="0" fontId="51" fillId="0" borderId="0" xfId="0" applyFont="1" applyBorder="1"/>
    <xf numFmtId="0" fontId="51" fillId="0" borderId="3" xfId="0" applyFont="1" applyBorder="1"/>
    <xf numFmtId="0" fontId="41" fillId="0" borderId="0" xfId="0" applyFont="1" applyBorder="1" applyAlignment="1">
      <alignment horizontal="right"/>
    </xf>
    <xf numFmtId="0" fontId="0" fillId="0" borderId="0" xfId="0" applyBorder="1" applyAlignment="1">
      <alignment horizontal="right"/>
    </xf>
    <xf numFmtId="2" fontId="0" fillId="0" borderId="0" xfId="0" applyNumberFormat="1" applyBorder="1" applyAlignment="1">
      <alignment horizontal="right"/>
    </xf>
    <xf numFmtId="0" fontId="42" fillId="0" borderId="0" xfId="0" applyFont="1" applyAlignment="1">
      <alignment horizontal="right"/>
    </xf>
    <xf numFmtId="0" fontId="43" fillId="0" borderId="0" xfId="0" applyFont="1" applyAlignment="1"/>
    <xf numFmtId="0" fontId="0" fillId="0" borderId="0" xfId="0" applyAlignment="1"/>
    <xf numFmtId="0" fontId="54" fillId="25" borderId="53" xfId="0" applyFont="1" applyFill="1" applyBorder="1" applyAlignment="1">
      <alignment vertical="center"/>
    </xf>
    <xf numFmtId="0" fontId="0" fillId="0" borderId="0" xfId="0" applyBorder="1" applyAlignment="1"/>
    <xf numFmtId="2" fontId="0" fillId="0" borderId="0" xfId="0" applyNumberFormat="1" applyAlignment="1"/>
    <xf numFmtId="0" fontId="1" fillId="28" borderId="0" xfId="0" applyFont="1" applyFill="1" applyBorder="1" applyAlignment="1">
      <alignment vertical="center"/>
    </xf>
    <xf numFmtId="2" fontId="0" fillId="28" borderId="0" xfId="0" applyNumberFormat="1" applyFill="1" applyBorder="1" applyAlignment="1">
      <alignment horizontal="right" vertical="center" wrapText="1"/>
    </xf>
    <xf numFmtId="0" fontId="0" fillId="28" borderId="0" xfId="0" applyFill="1" applyBorder="1" applyAlignment="1">
      <alignment vertical="center"/>
    </xf>
    <xf numFmtId="0" fontId="54" fillId="28" borderId="0" xfId="0" applyFont="1" applyFill="1" applyBorder="1" applyAlignment="1"/>
    <xf numFmtId="0" fontId="54" fillId="28" borderId="0" xfId="0" applyFont="1" applyFill="1" applyBorder="1" applyAlignment="1">
      <alignment vertical="top"/>
    </xf>
    <xf numFmtId="0" fontId="0" fillId="0" borderId="0" xfId="0" applyAlignment="1">
      <alignment horizontal="left"/>
    </xf>
    <xf numFmtId="0" fontId="32" fillId="0" borderId="3" xfId="0" applyFont="1" applyFill="1" applyBorder="1" applyAlignment="1">
      <alignment vertical="top" wrapText="1"/>
    </xf>
    <xf numFmtId="0" fontId="6" fillId="0" borderId="3" xfId="1170" applyFont="1" applyFill="1" applyBorder="1"/>
    <xf numFmtId="1" fontId="0" fillId="0" borderId="0" xfId="0" applyNumberFormat="1"/>
    <xf numFmtId="1" fontId="1" fillId="0" borderId="0" xfId="0" applyNumberFormat="1" applyFont="1" applyBorder="1"/>
    <xf numFmtId="1" fontId="1" fillId="0" borderId="0" xfId="0" applyNumberFormat="1" applyFont="1" applyBorder="1" applyAlignment="1">
      <alignment vertical="center" wrapText="1"/>
    </xf>
    <xf numFmtId="1" fontId="0" fillId="0" borderId="0" xfId="0" applyNumberFormat="1" applyBorder="1"/>
    <xf numFmtId="0" fontId="0" fillId="0" borderId="0" xfId="0" quotePrefix="1"/>
    <xf numFmtId="0" fontId="6" fillId="0" borderId="0" xfId="0" applyFont="1" applyBorder="1"/>
    <xf numFmtId="0" fontId="32" fillId="0" borderId="3" xfId="0" applyFont="1" applyBorder="1" applyAlignment="1">
      <alignment horizontal="left" vertical="center"/>
    </xf>
    <xf numFmtId="0" fontId="0" fillId="0" borderId="0" xfId="0" applyBorder="1" applyAlignment="1">
      <alignment horizontal="right" vertical="center" wrapText="1"/>
    </xf>
    <xf numFmtId="171" fontId="1" fillId="0" borderId="0" xfId="0" applyNumberFormat="1" applyFont="1" applyBorder="1" applyAlignment="1">
      <alignment horizontal="right" vertical="center" wrapText="1"/>
    </xf>
    <xf numFmtId="0" fontId="0" fillId="0" borderId="0" xfId="0" applyFont="1" applyBorder="1" applyAlignment="1">
      <alignment horizontal="right" vertical="center" wrapText="1"/>
    </xf>
    <xf numFmtId="0" fontId="0" fillId="0" borderId="0" xfId="0" applyAlignment="1">
      <alignment vertical="center" wrapText="1"/>
    </xf>
    <xf numFmtId="0" fontId="54" fillId="25" borderId="53" xfId="0" applyFont="1" applyFill="1" applyBorder="1" applyAlignment="1">
      <alignment horizontal="left" vertical="center"/>
    </xf>
    <xf numFmtId="0" fontId="57" fillId="0" borderId="0" xfId="0" applyFont="1"/>
    <xf numFmtId="0" fontId="32" fillId="0" borderId="0" xfId="0" applyFont="1" applyAlignment="1"/>
    <xf numFmtId="0" fontId="32" fillId="0" borderId="3" xfId="0" applyFont="1" applyBorder="1" applyAlignment="1"/>
    <xf numFmtId="0" fontId="0" fillId="0" borderId="0" xfId="0" applyNumberFormat="1" applyFont="1" applyBorder="1" applyAlignment="1">
      <alignment horizontal="right" vertical="center" wrapText="1"/>
    </xf>
    <xf numFmtId="0" fontId="1" fillId="0" borderId="0" xfId="0" applyNumberFormat="1" applyFont="1" applyBorder="1" applyAlignment="1">
      <alignment horizontal="right" vertical="center" wrapText="1"/>
    </xf>
    <xf numFmtId="176" fontId="42" fillId="0" borderId="0" xfId="2272" applyNumberFormat="1" applyFont="1" applyBorder="1" applyAlignment="1">
      <alignment horizontal="right" vertical="center"/>
    </xf>
    <xf numFmtId="0" fontId="58" fillId="0" borderId="0" xfId="0" applyNumberFormat="1" applyFont="1" applyBorder="1" applyAlignment="1">
      <alignment horizontal="right" vertical="top"/>
    </xf>
    <xf numFmtId="0" fontId="0" fillId="0" borderId="0" xfId="0"/>
    <xf numFmtId="2" fontId="2" fillId="0" borderId="29" xfId="0" applyNumberFormat="1" applyFont="1" applyBorder="1"/>
    <xf numFmtId="0" fontId="61" fillId="29" borderId="0" xfId="0" applyFont="1" applyFill="1" applyBorder="1"/>
    <xf numFmtId="0" fontId="63" fillId="29" borderId="0" xfId="0" applyFont="1" applyFill="1"/>
    <xf numFmtId="0" fontId="64" fillId="29" borderId="0" xfId="0" applyFont="1" applyFill="1" applyAlignment="1">
      <alignment vertical="center"/>
    </xf>
    <xf numFmtId="0" fontId="65" fillId="29" borderId="0" xfId="0" applyFont="1" applyFill="1" applyAlignment="1">
      <alignment vertical="center"/>
    </xf>
    <xf numFmtId="0" fontId="69" fillId="30" borderId="0" xfId="0" applyFont="1" applyFill="1"/>
    <xf numFmtId="0" fontId="69" fillId="2" borderId="0" xfId="0" applyFont="1" applyFill="1"/>
    <xf numFmtId="0" fontId="69" fillId="31" borderId="0" xfId="0" applyFont="1" applyFill="1"/>
    <xf numFmtId="0" fontId="68" fillId="29" borderId="70" xfId="0" applyFont="1" applyFill="1" applyBorder="1"/>
    <xf numFmtId="0" fontId="69" fillId="29" borderId="71" xfId="0" applyFont="1" applyFill="1" applyBorder="1"/>
    <xf numFmtId="0" fontId="69" fillId="29" borderId="72" xfId="0" applyFont="1" applyFill="1" applyBorder="1"/>
    <xf numFmtId="0" fontId="69" fillId="29" borderId="73" xfId="0" applyFont="1" applyFill="1" applyBorder="1"/>
    <xf numFmtId="0" fontId="69" fillId="29" borderId="0" xfId="0" applyFont="1" applyFill="1" applyBorder="1"/>
    <xf numFmtId="0" fontId="69" fillId="29" borderId="74" xfId="0" applyFont="1" applyFill="1" applyBorder="1"/>
    <xf numFmtId="0" fontId="68" fillId="29" borderId="62" xfId="0" applyFont="1" applyFill="1" applyBorder="1"/>
    <xf numFmtId="0" fontId="69" fillId="29" borderId="68" xfId="0" applyFont="1" applyFill="1" applyBorder="1" applyAlignment="1"/>
    <xf numFmtId="0" fontId="69" fillId="29" borderId="68" xfId="0" applyFont="1" applyFill="1" applyBorder="1"/>
    <xf numFmtId="0" fontId="69" fillId="29" borderId="63" xfId="0" applyFont="1" applyFill="1" applyBorder="1"/>
    <xf numFmtId="0" fontId="65" fillId="29" borderId="64" xfId="0" applyFont="1" applyFill="1" applyBorder="1"/>
    <xf numFmtId="0" fontId="73" fillId="29" borderId="0" xfId="0" applyFont="1" applyFill="1" applyBorder="1" applyAlignment="1"/>
    <xf numFmtId="0" fontId="69" fillId="29" borderId="65" xfId="0" applyFont="1" applyFill="1" applyBorder="1"/>
    <xf numFmtId="0" fontId="68" fillId="29" borderId="64" xfId="0" applyFont="1" applyFill="1" applyBorder="1"/>
    <xf numFmtId="0" fontId="69" fillId="29" borderId="0" xfId="0" applyFont="1" applyFill="1" applyBorder="1" applyAlignment="1"/>
    <xf numFmtId="0" fontId="65" fillId="29" borderId="66" xfId="0" applyFont="1" applyFill="1" applyBorder="1"/>
    <xf numFmtId="0" fontId="73" fillId="29" borderId="69" xfId="0" applyFont="1" applyFill="1" applyBorder="1" applyAlignment="1"/>
    <xf numFmtId="0" fontId="69" fillId="29" borderId="69" xfId="0" applyFont="1" applyFill="1" applyBorder="1"/>
    <xf numFmtId="0" fontId="69" fillId="29" borderId="67" xfId="0" applyFont="1" applyFill="1" applyBorder="1"/>
    <xf numFmtId="0" fontId="69" fillId="29" borderId="75" xfId="0" applyFont="1" applyFill="1" applyBorder="1"/>
    <xf numFmtId="0" fontId="69" fillId="29" borderId="76" xfId="0" applyFont="1" applyFill="1" applyBorder="1"/>
    <xf numFmtId="0" fontId="69" fillId="29" borderId="77" xfId="0" applyFont="1" applyFill="1" applyBorder="1"/>
    <xf numFmtId="0" fontId="63" fillId="29" borderId="0" xfId="0" applyFont="1" applyFill="1" applyAlignment="1">
      <alignment vertical="center"/>
    </xf>
    <xf numFmtId="0" fontId="66" fillId="29" borderId="0" xfId="1155" applyFont="1" applyFill="1"/>
    <xf numFmtId="0" fontId="63" fillId="29" borderId="0" xfId="1155" applyFont="1" applyFill="1"/>
    <xf numFmtId="0" fontId="67" fillId="29" borderId="0" xfId="1155" applyFont="1" applyFill="1"/>
    <xf numFmtId="0" fontId="68" fillId="29" borderId="0" xfId="0" applyFont="1" applyFill="1" applyBorder="1"/>
    <xf numFmtId="0" fontId="69" fillId="29" borderId="0" xfId="0" applyFont="1" applyFill="1"/>
    <xf numFmtId="0" fontId="68" fillId="29" borderId="0" xfId="0" applyFont="1" applyFill="1"/>
    <xf numFmtId="0" fontId="70" fillId="29" borderId="0" xfId="2271" applyFont="1" applyFill="1"/>
    <xf numFmtId="0" fontId="71" fillId="29" borderId="0" xfId="0" applyFont="1" applyFill="1"/>
    <xf numFmtId="0" fontId="72" fillId="29" borderId="0" xfId="2271" applyFont="1" applyFill="1"/>
    <xf numFmtId="0" fontId="64" fillId="29" borderId="0" xfId="0" applyFont="1" applyFill="1"/>
    <xf numFmtId="0" fontId="63" fillId="29" borderId="0" xfId="0" applyFont="1" applyFill="1" applyBorder="1"/>
    <xf numFmtId="0" fontId="64" fillId="29" borderId="0" xfId="0" applyFont="1" applyFill="1" applyBorder="1" applyAlignment="1">
      <alignment vertical="center"/>
    </xf>
    <xf numFmtId="0" fontId="65" fillId="29" borderId="0" xfId="0" applyFont="1" applyFill="1" applyBorder="1" applyAlignment="1">
      <alignment vertical="center"/>
    </xf>
    <xf numFmtId="0" fontId="63" fillId="29" borderId="0" xfId="0" applyFont="1" applyFill="1" applyBorder="1" applyAlignment="1">
      <alignment vertical="center"/>
    </xf>
    <xf numFmtId="0" fontId="66" fillId="29" borderId="0" xfId="1155" applyFont="1" applyFill="1" applyBorder="1"/>
    <xf numFmtId="0" fontId="63" fillId="29" borderId="0" xfId="1155" applyFont="1" applyFill="1" applyBorder="1"/>
    <xf numFmtId="0" fontId="67" fillId="29" borderId="0" xfId="1155" applyFont="1" applyFill="1" applyBorder="1"/>
    <xf numFmtId="0" fontId="59" fillId="29" borderId="0" xfId="0" applyFont="1" applyFill="1" applyBorder="1"/>
    <xf numFmtId="0" fontId="74" fillId="29" borderId="0" xfId="0" applyFont="1" applyFill="1" applyBorder="1" applyAlignment="1">
      <alignment vertical="center"/>
    </xf>
    <xf numFmtId="0" fontId="60" fillId="29" borderId="0" xfId="0" applyFont="1" applyFill="1" applyBorder="1"/>
    <xf numFmtId="0" fontId="75" fillId="29" borderId="0" xfId="0" applyFont="1" applyFill="1" applyBorder="1"/>
    <xf numFmtId="0" fontId="60" fillId="29" borderId="0" xfId="0" applyFont="1" applyFill="1" applyBorder="1" applyAlignment="1">
      <alignment vertical="center" wrapText="1"/>
    </xf>
    <xf numFmtId="2" fontId="61" fillId="29" borderId="0" xfId="0" applyNumberFormat="1" applyFont="1" applyFill="1" applyBorder="1"/>
    <xf numFmtId="173" fontId="76" fillId="29" borderId="0" xfId="2272" applyNumberFormat="1" applyFont="1" applyFill="1" applyBorder="1" applyAlignment="1">
      <alignment horizontal="right"/>
    </xf>
    <xf numFmtId="0" fontId="62" fillId="29" borderId="0" xfId="0" applyFont="1" applyFill="1" applyBorder="1"/>
    <xf numFmtId="172" fontId="60" fillId="29" borderId="0" xfId="2272" applyNumberFormat="1" applyFont="1" applyFill="1" applyBorder="1"/>
    <xf numFmtId="0" fontId="63" fillId="29" borderId="0" xfId="0" applyFont="1" applyFill="1" applyBorder="1" applyAlignment="1">
      <alignment horizontal="left"/>
    </xf>
    <xf numFmtId="0" fontId="77" fillId="29" borderId="0" xfId="0" applyFont="1" applyFill="1" applyBorder="1"/>
    <xf numFmtId="0" fontId="67" fillId="29" borderId="0" xfId="0" applyFont="1" applyFill="1" applyBorder="1" applyAlignment="1">
      <alignment horizontal="left"/>
    </xf>
    <xf numFmtId="0" fontId="67" fillId="29" borderId="0" xfId="0" applyFont="1" applyFill="1" applyBorder="1" applyAlignment="1"/>
    <xf numFmtId="0" fontId="67" fillId="29" borderId="0" xfId="0" applyFont="1" applyFill="1" applyBorder="1" applyAlignment="1">
      <alignment vertical="top"/>
    </xf>
    <xf numFmtId="0" fontId="69" fillId="29" borderId="0" xfId="0" applyFont="1" applyFill="1" applyBorder="1" applyAlignment="1">
      <alignment vertical="center" wrapText="1"/>
    </xf>
    <xf numFmtId="175" fontId="69" fillId="29" borderId="0" xfId="0" applyNumberFormat="1" applyFont="1" applyFill="1" applyBorder="1" applyAlignment="1">
      <alignment horizontal="right" vertical="center" wrapText="1"/>
    </xf>
    <xf numFmtId="175" fontId="68" fillId="29" borderId="0" xfId="0" applyNumberFormat="1" applyFont="1" applyFill="1" applyBorder="1" applyAlignment="1">
      <alignment horizontal="right" vertical="center" wrapText="1"/>
    </xf>
    <xf numFmtId="171" fontId="69" fillId="29" borderId="0" xfId="0" applyNumberFormat="1" applyFont="1" applyFill="1" applyBorder="1" applyAlignment="1">
      <alignment horizontal="right" vertical="center" wrapText="1"/>
    </xf>
    <xf numFmtId="171" fontId="68" fillId="29" borderId="0" xfId="0" applyNumberFormat="1" applyFont="1" applyFill="1" applyBorder="1" applyAlignment="1">
      <alignment horizontal="right" vertical="center" wrapText="1"/>
    </xf>
    <xf numFmtId="0" fontId="69" fillId="29" borderId="0" xfId="0" applyFont="1" applyFill="1" applyBorder="1" applyAlignment="1">
      <alignment horizontal="right" vertical="center" wrapText="1"/>
    </xf>
    <xf numFmtId="0" fontId="69" fillId="29" borderId="0" xfId="0" applyFont="1" applyFill="1" applyBorder="1" applyAlignment="1">
      <alignment vertical="center"/>
    </xf>
    <xf numFmtId="0" fontId="68" fillId="28" borderId="0" xfId="0" applyFont="1" applyFill="1" applyBorder="1" applyAlignment="1">
      <alignment vertical="center" wrapText="1"/>
    </xf>
    <xf numFmtId="2" fontId="69" fillId="28" borderId="0" xfId="0" applyNumberFormat="1" applyFont="1" applyFill="1" applyBorder="1" applyAlignment="1">
      <alignment horizontal="right" vertical="center"/>
    </xf>
    <xf numFmtId="2" fontId="68" fillId="28" borderId="0" xfId="0" applyNumberFormat="1" applyFont="1" applyFill="1" applyBorder="1" applyAlignment="1">
      <alignment horizontal="right" vertical="center"/>
    </xf>
    <xf numFmtId="173" fontId="69" fillId="28" borderId="0" xfId="2272" applyNumberFormat="1" applyFont="1" applyFill="1" applyBorder="1" applyAlignment="1">
      <alignment horizontal="right" vertical="center"/>
    </xf>
    <xf numFmtId="2" fontId="69" fillId="29" borderId="0" xfId="0" applyNumberFormat="1" applyFont="1" applyFill="1" applyBorder="1" applyAlignment="1">
      <alignment horizontal="right" vertical="center"/>
    </xf>
    <xf numFmtId="0" fontId="69" fillId="29" borderId="0" xfId="0" applyFont="1" applyFill="1" applyBorder="1" applyAlignment="1">
      <alignment horizontal="right" vertical="center"/>
    </xf>
    <xf numFmtId="173" fontId="68" fillId="28" borderId="0" xfId="2272" applyNumberFormat="1" applyFont="1" applyFill="1" applyBorder="1" applyAlignment="1">
      <alignment horizontal="right" vertical="center"/>
    </xf>
    <xf numFmtId="0" fontId="68" fillId="29" borderId="0" xfId="0" applyFont="1" applyFill="1" applyBorder="1" applyAlignment="1">
      <alignment vertical="center"/>
    </xf>
    <xf numFmtId="2" fontId="69" fillId="29" borderId="0" xfId="0" applyNumberFormat="1" applyFont="1" applyFill="1" applyBorder="1" applyAlignment="1">
      <alignment horizontal="left" vertical="center" wrapText="1"/>
    </xf>
    <xf numFmtId="2" fontId="68" fillId="29" borderId="0" xfId="0" applyNumberFormat="1" applyFont="1" applyFill="1" applyBorder="1" applyAlignment="1">
      <alignment horizontal="right" vertical="center"/>
    </xf>
    <xf numFmtId="173" fontId="69" fillId="29" borderId="0" xfId="2272" applyNumberFormat="1" applyFont="1" applyFill="1" applyBorder="1" applyAlignment="1">
      <alignment horizontal="right" vertical="center"/>
    </xf>
    <xf numFmtId="173" fontId="68" fillId="29" borderId="0" xfId="2272" applyNumberFormat="1" applyFont="1" applyFill="1" applyBorder="1" applyAlignment="1">
      <alignment horizontal="right" vertical="center"/>
    </xf>
    <xf numFmtId="2" fontId="69" fillId="29" borderId="0" xfId="0" applyNumberFormat="1" applyFont="1" applyFill="1" applyBorder="1" applyAlignment="1">
      <alignment vertical="center" wrapText="1"/>
    </xf>
    <xf numFmtId="2" fontId="69" fillId="29" borderId="0" xfId="0" applyNumberFormat="1" applyFont="1" applyFill="1" applyBorder="1" applyAlignment="1">
      <alignment vertical="center"/>
    </xf>
    <xf numFmtId="0" fontId="67" fillId="31" borderId="0" xfId="0" applyFont="1" applyFill="1" applyBorder="1" applyAlignment="1">
      <alignment vertical="center" wrapText="1"/>
    </xf>
    <xf numFmtId="2" fontId="63" fillId="31" borderId="0" xfId="0" applyNumberFormat="1" applyFont="1" applyFill="1" applyBorder="1" applyAlignment="1">
      <alignment horizontal="right" vertical="center"/>
    </xf>
    <xf numFmtId="2" fontId="67" fillId="31" borderId="0" xfId="0" applyNumberFormat="1" applyFont="1" applyFill="1" applyBorder="1" applyAlignment="1">
      <alignment horizontal="right" vertical="center"/>
    </xf>
    <xf numFmtId="173" fontId="63" fillId="31" borderId="0" xfId="2272" applyNumberFormat="1" applyFont="1" applyFill="1" applyBorder="1" applyAlignment="1">
      <alignment horizontal="right" vertical="center"/>
    </xf>
    <xf numFmtId="2" fontId="67" fillId="29" borderId="0" xfId="0" applyNumberFormat="1" applyFont="1" applyFill="1" applyBorder="1" applyAlignment="1">
      <alignment horizontal="right" vertical="center"/>
    </xf>
    <xf numFmtId="0" fontId="63" fillId="29" borderId="0" xfId="0" applyFont="1" applyFill="1" applyBorder="1" applyAlignment="1">
      <alignment horizontal="right" vertical="center"/>
    </xf>
    <xf numFmtId="173" fontId="67" fillId="31" borderId="0" xfId="2272" applyNumberFormat="1" applyFont="1" applyFill="1" applyBorder="1" applyAlignment="1">
      <alignment horizontal="right" vertical="center"/>
    </xf>
    <xf numFmtId="0" fontId="78" fillId="29" borderId="0" xfId="0" applyFont="1" applyFill="1" applyBorder="1"/>
    <xf numFmtId="0" fontId="69" fillId="29" borderId="0" xfId="0" applyFont="1" applyFill="1" applyAlignment="1">
      <alignment horizontal="right"/>
    </xf>
    <xf numFmtId="0" fontId="79" fillId="29" borderId="0" xfId="0" applyFont="1" applyFill="1" applyAlignment="1"/>
    <xf numFmtId="0" fontId="79" fillId="29" borderId="0" xfId="0" applyFont="1" applyFill="1"/>
    <xf numFmtId="0" fontId="77" fillId="29" borderId="0" xfId="0" applyFont="1" applyFill="1"/>
    <xf numFmtId="0" fontId="78" fillId="29" borderId="0" xfId="0" applyFont="1" applyFill="1"/>
    <xf numFmtId="0" fontId="77" fillId="29" borderId="0" xfId="0" applyFont="1" applyFill="1" applyBorder="1" applyAlignment="1">
      <alignment horizontal="right"/>
    </xf>
    <xf numFmtId="0" fontId="63" fillId="29" borderId="0" xfId="0" applyFont="1" applyFill="1" applyAlignment="1">
      <alignment horizontal="left"/>
    </xf>
    <xf numFmtId="0" fontId="69" fillId="29" borderId="0" xfId="0" applyFont="1" applyFill="1" applyBorder="1" applyAlignment="1">
      <alignment horizontal="right"/>
    </xf>
    <xf numFmtId="0" fontId="69" fillId="29" borderId="0" xfId="0" applyFont="1" applyFill="1" applyAlignment="1"/>
    <xf numFmtId="0" fontId="69" fillId="29" borderId="0" xfId="0" applyFont="1" applyFill="1" applyAlignment="1">
      <alignment vertical="center" wrapText="1"/>
    </xf>
    <xf numFmtId="0" fontId="69" fillId="29" borderId="0" xfId="0" applyFont="1" applyFill="1" applyAlignment="1">
      <alignment vertical="center"/>
    </xf>
    <xf numFmtId="0" fontId="68" fillId="29" borderId="0" xfId="0" applyFont="1" applyFill="1" applyBorder="1" applyAlignment="1">
      <alignment vertical="center" wrapText="1"/>
    </xf>
    <xf numFmtId="0" fontId="68" fillId="29" borderId="0" xfId="0" applyFont="1" applyFill="1" applyAlignment="1">
      <alignment vertical="center"/>
    </xf>
    <xf numFmtId="2" fontId="69" fillId="29" borderId="0" xfId="0" applyNumberFormat="1" applyFont="1" applyFill="1" applyBorder="1" applyAlignment="1">
      <alignment horizontal="right" vertical="center" wrapText="1"/>
    </xf>
    <xf numFmtId="0" fontId="67" fillId="29" borderId="0" xfId="0" applyFont="1" applyFill="1" applyBorder="1" applyAlignment="1">
      <alignment vertical="center"/>
    </xf>
    <xf numFmtId="0" fontId="69" fillId="29" borderId="0" xfId="0" applyFont="1" applyFill="1" applyAlignment="1">
      <alignment horizontal="left"/>
    </xf>
    <xf numFmtId="2" fontId="69" fillId="29" borderId="0" xfId="0" applyNumberFormat="1" applyFont="1" applyFill="1" applyBorder="1" applyAlignment="1">
      <alignment horizontal="right"/>
    </xf>
    <xf numFmtId="2" fontId="69" fillId="29" borderId="0" xfId="0" applyNumberFormat="1" applyFont="1" applyFill="1" applyBorder="1"/>
    <xf numFmtId="173" fontId="68" fillId="29" borderId="0" xfId="2272" applyNumberFormat="1" applyFont="1" applyFill="1" applyBorder="1" applyAlignment="1">
      <alignment horizontal="right"/>
    </xf>
    <xf numFmtId="172" fontId="68" fillId="29" borderId="0" xfId="2272" applyNumberFormat="1" applyFont="1" applyFill="1"/>
    <xf numFmtId="2" fontId="69" fillId="29" borderId="0" xfId="0" applyNumberFormat="1" applyFont="1" applyFill="1" applyAlignment="1"/>
    <xf numFmtId="0" fontId="68" fillId="28" borderId="0" xfId="0" applyFont="1" applyFill="1" applyBorder="1" applyAlignment="1">
      <alignment vertical="center"/>
    </xf>
    <xf numFmtId="170" fontId="63" fillId="31" borderId="0" xfId="0" applyNumberFormat="1" applyFont="1" applyFill="1" applyBorder="1" applyAlignment="1">
      <alignment horizontal="right" vertical="center"/>
    </xf>
    <xf numFmtId="170" fontId="67" fillId="31" borderId="0" xfId="0" applyNumberFormat="1" applyFont="1" applyFill="1" applyBorder="1" applyAlignment="1">
      <alignment horizontal="right" vertical="center"/>
    </xf>
    <xf numFmtId="0" fontId="67" fillId="0" borderId="0" xfId="0" applyFont="1" applyFill="1" applyBorder="1" applyAlignment="1">
      <alignment vertical="center"/>
    </xf>
    <xf numFmtId="0" fontId="69" fillId="29" borderId="0" xfId="1155" applyFont="1" applyFill="1" applyBorder="1"/>
    <xf numFmtId="0" fontId="68" fillId="29" borderId="0" xfId="1155" applyFont="1" applyFill="1" applyBorder="1"/>
    <xf numFmtId="0" fontId="70" fillId="29" borderId="0" xfId="2271" applyFont="1" applyFill="1" applyBorder="1"/>
    <xf numFmtId="0" fontId="68" fillId="29" borderId="0" xfId="0" applyFont="1" applyFill="1" applyBorder="1" applyAlignment="1">
      <alignment horizontal="left"/>
    </xf>
    <xf numFmtId="0" fontId="69" fillId="29" borderId="11" xfId="0" applyFont="1" applyFill="1" applyBorder="1" applyAlignment="1">
      <alignment horizontal="left"/>
    </xf>
    <xf numFmtId="0" fontId="69" fillId="29" borderId="0" xfId="0" applyFont="1" applyFill="1" applyBorder="1" applyAlignment="1">
      <alignment horizontal="left"/>
    </xf>
    <xf numFmtId="2" fontId="69" fillId="29" borderId="33" xfId="0" applyNumberFormat="1" applyFont="1" applyFill="1" applyBorder="1"/>
    <xf numFmtId="0" fontId="69" fillId="29" borderId="11" xfId="0" applyFont="1" applyFill="1" applyBorder="1"/>
    <xf numFmtId="0" fontId="69" fillId="29" borderId="33" xfId="0" applyFont="1" applyFill="1" applyBorder="1"/>
    <xf numFmtId="175" fontId="69" fillId="29" borderId="0" xfId="0" applyNumberFormat="1" applyFont="1" applyFill="1" applyBorder="1"/>
    <xf numFmtId="2" fontId="69" fillId="29" borderId="60" xfId="0" applyNumberFormat="1" applyFont="1" applyFill="1" applyBorder="1"/>
    <xf numFmtId="2" fontId="69" fillId="29" borderId="61" xfId="0" applyNumberFormat="1" applyFont="1" applyFill="1" applyBorder="1"/>
    <xf numFmtId="2" fontId="68" fillId="29" borderId="11" xfId="0" applyNumberFormat="1" applyFont="1" applyFill="1" applyBorder="1"/>
    <xf numFmtId="0" fontId="69" fillId="29" borderId="60" xfId="0" applyFont="1" applyFill="1" applyBorder="1"/>
    <xf numFmtId="0" fontId="69" fillId="29" borderId="61" xfId="0" applyFont="1" applyFill="1" applyBorder="1"/>
    <xf numFmtId="2" fontId="69" fillId="28" borderId="33" xfId="0" applyNumberFormat="1" applyFont="1" applyFill="1" applyBorder="1" applyAlignment="1">
      <alignment vertical="center"/>
    </xf>
    <xf numFmtId="0" fontId="69" fillId="28" borderId="0" xfId="0" applyFont="1" applyFill="1" applyBorder="1" applyAlignment="1">
      <alignment vertical="center" wrapText="1"/>
    </xf>
    <xf numFmtId="0" fontId="68" fillId="28" borderId="9" xfId="0" applyFont="1" applyFill="1" applyBorder="1" applyAlignment="1">
      <alignment vertical="center" wrapText="1"/>
    </xf>
    <xf numFmtId="0" fontId="69" fillId="28" borderId="33" xfId="0" applyFont="1" applyFill="1" applyBorder="1" applyAlignment="1">
      <alignment vertical="center" wrapText="1"/>
    </xf>
    <xf numFmtId="0" fontId="69" fillId="28" borderId="33" xfId="0" applyFont="1" applyFill="1" applyBorder="1" applyAlignment="1">
      <alignment vertical="center"/>
    </xf>
    <xf numFmtId="0" fontId="69" fillId="28" borderId="0" xfId="0" applyFont="1" applyFill="1" applyBorder="1" applyAlignment="1">
      <alignment vertical="center"/>
    </xf>
    <xf numFmtId="2" fontId="69" fillId="28" borderId="33" xfId="0" applyNumberFormat="1" applyFont="1" applyFill="1" applyBorder="1"/>
    <xf numFmtId="2" fontId="69" fillId="28" borderId="0" xfId="0" applyNumberFormat="1" applyFont="1" applyFill="1" applyBorder="1"/>
    <xf numFmtId="2" fontId="69" fillId="28" borderId="9" xfId="0" applyNumberFormat="1" applyFont="1" applyFill="1" applyBorder="1"/>
    <xf numFmtId="0" fontId="68" fillId="28" borderId="0" xfId="0" applyFont="1" applyFill="1" applyBorder="1"/>
    <xf numFmtId="0" fontId="69" fillId="28" borderId="33" xfId="0" applyFont="1" applyFill="1" applyBorder="1"/>
    <xf numFmtId="0" fontId="69" fillId="28" borderId="0" xfId="0" applyFont="1" applyFill="1" applyBorder="1"/>
    <xf numFmtId="0" fontId="69" fillId="28" borderId="9" xfId="0" applyFont="1" applyFill="1" applyBorder="1"/>
    <xf numFmtId="175" fontId="69" fillId="28" borderId="0" xfId="0" applyNumberFormat="1" applyFont="1" applyFill="1" applyBorder="1"/>
    <xf numFmtId="0" fontId="68" fillId="31" borderId="11" xfId="0" applyFont="1" applyFill="1" applyBorder="1" applyAlignment="1">
      <alignment vertical="center" wrapText="1"/>
    </xf>
    <xf numFmtId="0" fontId="69" fillId="31" borderId="11" xfId="0" applyFont="1" applyFill="1" applyBorder="1"/>
    <xf numFmtId="2" fontId="68" fillId="31" borderId="11" xfId="0" applyNumberFormat="1" applyFont="1" applyFill="1" applyBorder="1"/>
    <xf numFmtId="0" fontId="69" fillId="29" borderId="0" xfId="0" applyFont="1" applyFill="1" applyBorder="1" applyAlignment="1">
      <alignment wrapText="1"/>
    </xf>
    <xf numFmtId="2" fontId="69" fillId="29" borderId="0" xfId="0" applyNumberFormat="1" applyFont="1" applyFill="1"/>
    <xf numFmtId="174" fontId="69" fillId="29" borderId="0" xfId="2272" applyNumberFormat="1" applyFont="1" applyFill="1"/>
    <xf numFmtId="1" fontId="69" fillId="29" borderId="0" xfId="0" applyNumberFormat="1" applyFont="1" applyFill="1"/>
    <xf numFmtId="0" fontId="68" fillId="28" borderId="2" xfId="0" applyFont="1" applyFill="1" applyBorder="1" applyAlignment="1">
      <alignment vertical="center" wrapText="1"/>
    </xf>
    <xf numFmtId="0" fontId="68" fillId="25" borderId="0" xfId="0" applyFont="1" applyFill="1" applyBorder="1" applyAlignment="1">
      <alignment vertical="center" wrapText="1"/>
    </xf>
    <xf numFmtId="0" fontId="69" fillId="25" borderId="0" xfId="0" applyFont="1" applyFill="1" applyBorder="1"/>
    <xf numFmtId="0" fontId="69" fillId="25" borderId="0" xfId="0" applyFont="1" applyFill="1"/>
    <xf numFmtId="174" fontId="69" fillId="25" borderId="0" xfId="0" applyNumberFormat="1" applyFont="1" applyFill="1"/>
    <xf numFmtId="2" fontId="69" fillId="25" borderId="0" xfId="0" applyNumberFormat="1" applyFont="1" applyFill="1"/>
    <xf numFmtId="174" fontId="69" fillId="25" borderId="0" xfId="2272" applyNumberFormat="1" applyFont="1" applyFill="1"/>
    <xf numFmtId="0" fontId="6" fillId="32" borderId="0" xfId="1077" applyFill="1"/>
    <xf numFmtId="0" fontId="80" fillId="29" borderId="0" xfId="0" applyFont="1" applyFill="1"/>
    <xf numFmtId="0" fontId="32" fillId="0" borderId="0" xfId="0" applyFont="1" applyAlignment="1">
      <alignment horizontal="left" wrapText="1"/>
    </xf>
    <xf numFmtId="0" fontId="81" fillId="0" borderId="0" xfId="2271" applyFont="1"/>
    <xf numFmtId="0" fontId="32" fillId="0" borderId="0" xfId="0" applyFont="1" applyBorder="1" applyAlignment="1">
      <alignment wrapText="1"/>
    </xf>
    <xf numFmtId="0" fontId="68" fillId="32" borderId="0" xfId="0" applyFont="1" applyFill="1" applyBorder="1" applyAlignment="1">
      <alignment horizontal="left"/>
    </xf>
    <xf numFmtId="0" fontId="68" fillId="32" borderId="33" xfId="0" applyFont="1" applyFill="1" applyBorder="1" applyAlignment="1">
      <alignment horizontal="left"/>
    </xf>
    <xf numFmtId="0" fontId="68" fillId="32" borderId="9" xfId="0" applyFont="1" applyFill="1" applyBorder="1" applyAlignment="1">
      <alignment horizontal="left"/>
    </xf>
    <xf numFmtId="0" fontId="69" fillId="32" borderId="11" xfId="0" applyFont="1" applyFill="1" applyBorder="1" applyAlignment="1">
      <alignment horizontal="left"/>
    </xf>
    <xf numFmtId="0" fontId="68" fillId="32" borderId="2" xfId="0" applyFont="1" applyFill="1" applyBorder="1"/>
    <xf numFmtId="0" fontId="68" fillId="32" borderId="0" xfId="0" applyFont="1" applyFill="1" applyBorder="1" applyAlignment="1">
      <alignment horizontal="center"/>
    </xf>
    <xf numFmtId="0" fontId="69" fillId="32" borderId="0" xfId="0" applyFont="1" applyFill="1" applyBorder="1"/>
    <xf numFmtId="0" fontId="82" fillId="32" borderId="0" xfId="1077" applyFont="1" applyFill="1"/>
    <xf numFmtId="0" fontId="65" fillId="29" borderId="0" xfId="0" applyFont="1" applyFill="1" applyAlignment="1">
      <alignment horizontal="left" wrapText="1"/>
    </xf>
    <xf numFmtId="0" fontId="67" fillId="29" borderId="0" xfId="0" applyFont="1" applyFill="1" applyBorder="1" applyAlignment="1">
      <alignment horizontal="left"/>
    </xf>
    <xf numFmtId="0" fontId="43" fillId="0" borderId="39" xfId="0" applyFont="1" applyBorder="1" applyAlignment="1">
      <alignment horizontal="center"/>
    </xf>
    <xf numFmtId="0" fontId="43" fillId="0" borderId="40" xfId="0" applyFont="1" applyBorder="1" applyAlignment="1">
      <alignment horizontal="center"/>
    </xf>
    <xf numFmtId="0" fontId="43" fillId="0" borderId="41" xfId="0" applyFont="1" applyBorder="1" applyAlignment="1">
      <alignment horizontal="center"/>
    </xf>
    <xf numFmtId="0" fontId="1" fillId="2" borderId="23" xfId="0" applyFont="1" applyFill="1" applyBorder="1" applyAlignment="1">
      <alignment horizontal="center" vertical="center" textRotation="90"/>
    </xf>
    <xf numFmtId="0" fontId="1" fillId="0" borderId="23" xfId="0" applyFont="1" applyBorder="1" applyAlignment="1">
      <alignment horizontal="center" vertical="center" textRotation="90"/>
    </xf>
    <xf numFmtId="0" fontId="1" fillId="0" borderId="22" xfId="0" applyFont="1" applyBorder="1" applyAlignment="1">
      <alignment horizontal="center" vertical="center" textRotation="90"/>
    </xf>
    <xf numFmtId="0" fontId="1" fillId="3" borderId="23" xfId="0" applyFont="1" applyFill="1" applyBorder="1" applyAlignment="1">
      <alignment horizontal="center" vertical="center" textRotation="90"/>
    </xf>
    <xf numFmtId="0" fontId="1" fillId="4" borderId="23" xfId="0" applyFont="1" applyFill="1" applyBorder="1" applyAlignment="1">
      <alignment horizontal="center" vertical="center" textRotation="90"/>
    </xf>
    <xf numFmtId="0" fontId="1" fillId="5" borderId="23" xfId="0" applyFont="1" applyFill="1" applyBorder="1" applyAlignment="1">
      <alignment horizontal="center" vertical="center" textRotation="90"/>
    </xf>
    <xf numFmtId="0" fontId="1" fillId="6" borderId="23" xfId="0" applyFont="1" applyFill="1" applyBorder="1" applyAlignment="1">
      <alignment horizontal="center" vertical="center" textRotation="90"/>
    </xf>
    <xf numFmtId="0" fontId="1" fillId="7" borderId="23" xfId="0" applyFont="1" applyFill="1" applyBorder="1" applyAlignment="1">
      <alignment horizontal="center" vertical="center" textRotation="90"/>
    </xf>
    <xf numFmtId="0" fontId="54" fillId="0" borderId="8" xfId="0" applyFont="1" applyBorder="1" applyAlignment="1">
      <alignment horizontal="left"/>
    </xf>
    <xf numFmtId="0" fontId="68" fillId="29" borderId="33" xfId="0" applyFont="1" applyFill="1" applyBorder="1" applyAlignment="1">
      <alignment horizontal="left"/>
    </xf>
    <xf numFmtId="0" fontId="68" fillId="29" borderId="0" xfId="0" applyFont="1" applyFill="1" applyBorder="1" applyAlignment="1">
      <alignment horizontal="left"/>
    </xf>
    <xf numFmtId="0" fontId="68" fillId="29" borderId="9" xfId="0" applyFont="1" applyFill="1" applyBorder="1" applyAlignment="1">
      <alignment horizontal="left"/>
    </xf>
    <xf numFmtId="0" fontId="6" fillId="0" borderId="39" xfId="1170" applyFont="1" applyBorder="1" applyAlignment="1">
      <alignment horizontal="center"/>
    </xf>
    <xf numFmtId="0" fontId="6" fillId="0" borderId="41"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cellXfs>
  <cellStyles count="10859">
    <cellStyle name="Akzent1 2" xfId="2"/>
    <cellStyle name="Akzent2 2" xfId="3"/>
    <cellStyle name="Akzent3 2" xfId="4"/>
    <cellStyle name="Akzent4 2" xfId="5"/>
    <cellStyle name="Akzent5 2" xfId="6"/>
    <cellStyle name="Akzent6 2" xfId="7"/>
    <cellStyle name="Anzeige %" xfId="8"/>
    <cellStyle name="Anzeige Company" xfId="9"/>
    <cellStyle name="Anzeige Currency" xfId="10"/>
    <cellStyle name="Anzeige Dezimal" xfId="11"/>
    <cellStyle name="Anzeige Monat" xfId="12"/>
    <cellStyle name="Anzeige Text" xfId="13"/>
    <cellStyle name="Anzeige Zahl" xfId="14"/>
    <cellStyle name="Ausgabe 2" xfId="15"/>
    <cellStyle name="Ausgabe 2 2" xfId="3057"/>
    <cellStyle name="Berechnung 2" xfId="16"/>
    <cellStyle name="Berechnung 2 2" xfId="3056"/>
    <cellStyle name="Dezimal 2" xfId="17"/>
    <cellStyle name="Dezimal 2 2" xfId="18"/>
    <cellStyle name="Dezimal 2 2 10" xfId="19"/>
    <cellStyle name="Dezimal 2 2 10 2" xfId="1386"/>
    <cellStyle name="Dezimal 2 2 10 2 2" xfId="3137"/>
    <cellStyle name="Dezimal 2 2 10 2 2 2" xfId="8287"/>
    <cellStyle name="Dezimal 2 2 10 2 3" xfId="4855"/>
    <cellStyle name="Dezimal 2 2 10 2 3 2" xfId="10003"/>
    <cellStyle name="Dezimal 2 2 10 2 4" xfId="6571"/>
    <cellStyle name="Dezimal 2 2 10 3" xfId="2275"/>
    <cellStyle name="Dezimal 2 2 10 3 2" xfId="7429"/>
    <cellStyle name="Dezimal 2 2 10 4" xfId="3997"/>
    <cellStyle name="Dezimal 2 2 10 4 2" xfId="9145"/>
    <cellStyle name="Dezimal 2 2 10 5" xfId="5713"/>
    <cellStyle name="Dezimal 2 2 11" xfId="1385"/>
    <cellStyle name="Dezimal 2 2 11 2" xfId="3136"/>
    <cellStyle name="Dezimal 2 2 11 2 2" xfId="8286"/>
    <cellStyle name="Dezimal 2 2 11 3" xfId="4854"/>
    <cellStyle name="Dezimal 2 2 11 3 2" xfId="10002"/>
    <cellStyle name="Dezimal 2 2 11 4" xfId="6570"/>
    <cellStyle name="Dezimal 2 2 12" xfId="2274"/>
    <cellStyle name="Dezimal 2 2 12 2" xfId="7428"/>
    <cellStyle name="Dezimal 2 2 13" xfId="3996"/>
    <cellStyle name="Dezimal 2 2 13 2" xfId="9144"/>
    <cellStyle name="Dezimal 2 2 14" xfId="5712"/>
    <cellStyle name="Dezimal 2 2 2" xfId="20"/>
    <cellStyle name="Dezimal 2 2 2 2" xfId="21"/>
    <cellStyle name="Dezimal 2 2 2 2 2" xfId="22"/>
    <cellStyle name="Dezimal 2 2 2 2 2 2" xfId="23"/>
    <cellStyle name="Dezimal 2 2 2 2 2 2 2" xfId="1390"/>
    <cellStyle name="Dezimal 2 2 2 2 2 2 2 2" xfId="3141"/>
    <cellStyle name="Dezimal 2 2 2 2 2 2 2 2 2" xfId="8291"/>
    <cellStyle name="Dezimal 2 2 2 2 2 2 2 3" xfId="4859"/>
    <cellStyle name="Dezimal 2 2 2 2 2 2 2 3 2" xfId="10007"/>
    <cellStyle name="Dezimal 2 2 2 2 2 2 2 4" xfId="6575"/>
    <cellStyle name="Dezimal 2 2 2 2 2 2 3" xfId="2279"/>
    <cellStyle name="Dezimal 2 2 2 2 2 2 3 2" xfId="7433"/>
    <cellStyle name="Dezimal 2 2 2 2 2 2 4" xfId="4001"/>
    <cellStyle name="Dezimal 2 2 2 2 2 2 4 2" xfId="9149"/>
    <cellStyle name="Dezimal 2 2 2 2 2 2 5" xfId="5717"/>
    <cellStyle name="Dezimal 2 2 2 2 2 3" xfId="1389"/>
    <cellStyle name="Dezimal 2 2 2 2 2 3 2" xfId="3140"/>
    <cellStyle name="Dezimal 2 2 2 2 2 3 2 2" xfId="8290"/>
    <cellStyle name="Dezimal 2 2 2 2 2 3 3" xfId="4858"/>
    <cellStyle name="Dezimal 2 2 2 2 2 3 3 2" xfId="10006"/>
    <cellStyle name="Dezimal 2 2 2 2 2 3 4" xfId="6574"/>
    <cellStyle name="Dezimal 2 2 2 2 2 4" xfId="2278"/>
    <cellStyle name="Dezimal 2 2 2 2 2 4 2" xfId="7432"/>
    <cellStyle name="Dezimal 2 2 2 2 2 5" xfId="4000"/>
    <cellStyle name="Dezimal 2 2 2 2 2 5 2" xfId="9148"/>
    <cellStyle name="Dezimal 2 2 2 2 2 6" xfId="5716"/>
    <cellStyle name="Dezimal 2 2 2 2 3" xfId="24"/>
    <cellStyle name="Dezimal 2 2 2 2 3 2" xfId="1391"/>
    <cellStyle name="Dezimal 2 2 2 2 3 2 2" xfId="3142"/>
    <cellStyle name="Dezimal 2 2 2 2 3 2 2 2" xfId="8292"/>
    <cellStyle name="Dezimal 2 2 2 2 3 2 3" xfId="4860"/>
    <cellStyle name="Dezimal 2 2 2 2 3 2 3 2" xfId="10008"/>
    <cellStyle name="Dezimal 2 2 2 2 3 2 4" xfId="6576"/>
    <cellStyle name="Dezimal 2 2 2 2 3 3" xfId="2280"/>
    <cellStyle name="Dezimal 2 2 2 2 3 3 2" xfId="7434"/>
    <cellStyle name="Dezimal 2 2 2 2 3 4" xfId="4002"/>
    <cellStyle name="Dezimal 2 2 2 2 3 4 2" xfId="9150"/>
    <cellStyle name="Dezimal 2 2 2 2 3 5" xfId="5718"/>
    <cellStyle name="Dezimal 2 2 2 2 4" xfId="25"/>
    <cellStyle name="Dezimal 2 2 2 2 4 2" xfId="1392"/>
    <cellStyle name="Dezimal 2 2 2 2 4 2 2" xfId="3143"/>
    <cellStyle name="Dezimal 2 2 2 2 4 2 2 2" xfId="8293"/>
    <cellStyle name="Dezimal 2 2 2 2 4 2 3" xfId="4861"/>
    <cellStyle name="Dezimal 2 2 2 2 4 2 3 2" xfId="10009"/>
    <cellStyle name="Dezimal 2 2 2 2 4 2 4" xfId="6577"/>
    <cellStyle name="Dezimal 2 2 2 2 4 3" xfId="2281"/>
    <cellStyle name="Dezimal 2 2 2 2 4 3 2" xfId="7435"/>
    <cellStyle name="Dezimal 2 2 2 2 4 4" xfId="4003"/>
    <cellStyle name="Dezimal 2 2 2 2 4 4 2" xfId="9151"/>
    <cellStyle name="Dezimal 2 2 2 2 4 5" xfId="5719"/>
    <cellStyle name="Dezimal 2 2 2 2 5" xfId="1388"/>
    <cellStyle name="Dezimal 2 2 2 2 5 2" xfId="3139"/>
    <cellStyle name="Dezimal 2 2 2 2 5 2 2" xfId="8289"/>
    <cellStyle name="Dezimal 2 2 2 2 5 3" xfId="4857"/>
    <cellStyle name="Dezimal 2 2 2 2 5 3 2" xfId="10005"/>
    <cellStyle name="Dezimal 2 2 2 2 5 4" xfId="6573"/>
    <cellStyle name="Dezimal 2 2 2 2 6" xfId="2277"/>
    <cellStyle name="Dezimal 2 2 2 2 6 2" xfId="7431"/>
    <cellStyle name="Dezimal 2 2 2 2 7" xfId="3999"/>
    <cellStyle name="Dezimal 2 2 2 2 7 2" xfId="9147"/>
    <cellStyle name="Dezimal 2 2 2 2 8" xfId="5715"/>
    <cellStyle name="Dezimal 2 2 2 3" xfId="26"/>
    <cellStyle name="Dezimal 2 2 2 3 2" xfId="27"/>
    <cellStyle name="Dezimal 2 2 2 3 2 2" xfId="1394"/>
    <cellStyle name="Dezimal 2 2 2 3 2 2 2" xfId="3145"/>
    <cellStyle name="Dezimal 2 2 2 3 2 2 2 2" xfId="8295"/>
    <cellStyle name="Dezimal 2 2 2 3 2 2 3" xfId="4863"/>
    <cellStyle name="Dezimal 2 2 2 3 2 2 3 2" xfId="10011"/>
    <cellStyle name="Dezimal 2 2 2 3 2 2 4" xfId="6579"/>
    <cellStyle name="Dezimal 2 2 2 3 2 3" xfId="2283"/>
    <cellStyle name="Dezimal 2 2 2 3 2 3 2" xfId="7437"/>
    <cellStyle name="Dezimal 2 2 2 3 2 4" xfId="4005"/>
    <cellStyle name="Dezimal 2 2 2 3 2 4 2" xfId="9153"/>
    <cellStyle name="Dezimal 2 2 2 3 2 5" xfId="5721"/>
    <cellStyle name="Dezimal 2 2 2 3 3" xfId="1393"/>
    <cellStyle name="Dezimal 2 2 2 3 3 2" xfId="3144"/>
    <cellStyle name="Dezimal 2 2 2 3 3 2 2" xfId="8294"/>
    <cellStyle name="Dezimal 2 2 2 3 3 3" xfId="4862"/>
    <cellStyle name="Dezimal 2 2 2 3 3 3 2" xfId="10010"/>
    <cellStyle name="Dezimal 2 2 2 3 3 4" xfId="6578"/>
    <cellStyle name="Dezimal 2 2 2 3 4" xfId="2282"/>
    <cellStyle name="Dezimal 2 2 2 3 4 2" xfId="7436"/>
    <cellStyle name="Dezimal 2 2 2 3 5" xfId="4004"/>
    <cellStyle name="Dezimal 2 2 2 3 5 2" xfId="9152"/>
    <cellStyle name="Dezimal 2 2 2 3 6" xfId="5720"/>
    <cellStyle name="Dezimal 2 2 2 4" xfId="28"/>
    <cellStyle name="Dezimal 2 2 2 4 2" xfId="1395"/>
    <cellStyle name="Dezimal 2 2 2 4 2 2" xfId="3146"/>
    <cellStyle name="Dezimal 2 2 2 4 2 2 2" xfId="8296"/>
    <cellStyle name="Dezimal 2 2 2 4 2 3" xfId="4864"/>
    <cellStyle name="Dezimal 2 2 2 4 2 3 2" xfId="10012"/>
    <cellStyle name="Dezimal 2 2 2 4 2 4" xfId="6580"/>
    <cellStyle name="Dezimal 2 2 2 4 3" xfId="2284"/>
    <cellStyle name="Dezimal 2 2 2 4 3 2" xfId="7438"/>
    <cellStyle name="Dezimal 2 2 2 4 4" xfId="4006"/>
    <cellStyle name="Dezimal 2 2 2 4 4 2" xfId="9154"/>
    <cellStyle name="Dezimal 2 2 2 4 5" xfId="5722"/>
    <cellStyle name="Dezimal 2 2 2 5" xfId="29"/>
    <cellStyle name="Dezimal 2 2 2 5 2" xfId="1396"/>
    <cellStyle name="Dezimal 2 2 2 5 2 2" xfId="3147"/>
    <cellStyle name="Dezimal 2 2 2 5 2 2 2" xfId="8297"/>
    <cellStyle name="Dezimal 2 2 2 5 2 3" xfId="4865"/>
    <cellStyle name="Dezimal 2 2 2 5 2 3 2" xfId="10013"/>
    <cellStyle name="Dezimal 2 2 2 5 2 4" xfId="6581"/>
    <cellStyle name="Dezimal 2 2 2 5 3" xfId="2285"/>
    <cellStyle name="Dezimal 2 2 2 5 3 2" xfId="7439"/>
    <cellStyle name="Dezimal 2 2 2 5 4" xfId="4007"/>
    <cellStyle name="Dezimal 2 2 2 5 4 2" xfId="9155"/>
    <cellStyle name="Dezimal 2 2 2 5 5" xfId="5723"/>
    <cellStyle name="Dezimal 2 2 2 6" xfId="1387"/>
    <cellStyle name="Dezimal 2 2 2 6 2" xfId="3138"/>
    <cellStyle name="Dezimal 2 2 2 6 2 2" xfId="8288"/>
    <cellStyle name="Dezimal 2 2 2 6 3" xfId="4856"/>
    <cellStyle name="Dezimal 2 2 2 6 3 2" xfId="10004"/>
    <cellStyle name="Dezimal 2 2 2 6 4" xfId="6572"/>
    <cellStyle name="Dezimal 2 2 2 7" xfId="2276"/>
    <cellStyle name="Dezimal 2 2 2 7 2" xfId="7430"/>
    <cellStyle name="Dezimal 2 2 2 8" xfId="3998"/>
    <cellStyle name="Dezimal 2 2 2 8 2" xfId="9146"/>
    <cellStyle name="Dezimal 2 2 2 9" xfId="5714"/>
    <cellStyle name="Dezimal 2 2 3" xfId="30"/>
    <cellStyle name="Dezimal 2 2 3 2" xfId="31"/>
    <cellStyle name="Dezimal 2 2 3 2 2" xfId="32"/>
    <cellStyle name="Dezimal 2 2 3 2 2 2" xfId="33"/>
    <cellStyle name="Dezimal 2 2 3 2 2 2 2" xfId="1400"/>
    <cellStyle name="Dezimal 2 2 3 2 2 2 2 2" xfId="3151"/>
    <cellStyle name="Dezimal 2 2 3 2 2 2 2 2 2" xfId="8301"/>
    <cellStyle name="Dezimal 2 2 3 2 2 2 2 3" xfId="4869"/>
    <cellStyle name="Dezimal 2 2 3 2 2 2 2 3 2" xfId="10017"/>
    <cellStyle name="Dezimal 2 2 3 2 2 2 2 4" xfId="6585"/>
    <cellStyle name="Dezimal 2 2 3 2 2 2 3" xfId="2289"/>
    <cellStyle name="Dezimal 2 2 3 2 2 2 3 2" xfId="7443"/>
    <cellStyle name="Dezimal 2 2 3 2 2 2 4" xfId="4011"/>
    <cellStyle name="Dezimal 2 2 3 2 2 2 4 2" xfId="9159"/>
    <cellStyle name="Dezimal 2 2 3 2 2 2 5" xfId="5727"/>
    <cellStyle name="Dezimal 2 2 3 2 2 3" xfId="1399"/>
    <cellStyle name="Dezimal 2 2 3 2 2 3 2" xfId="3150"/>
    <cellStyle name="Dezimal 2 2 3 2 2 3 2 2" xfId="8300"/>
    <cellStyle name="Dezimal 2 2 3 2 2 3 3" xfId="4868"/>
    <cellStyle name="Dezimal 2 2 3 2 2 3 3 2" xfId="10016"/>
    <cellStyle name="Dezimal 2 2 3 2 2 3 4" xfId="6584"/>
    <cellStyle name="Dezimal 2 2 3 2 2 4" xfId="2288"/>
    <cellStyle name="Dezimal 2 2 3 2 2 4 2" xfId="7442"/>
    <cellStyle name="Dezimal 2 2 3 2 2 5" xfId="4010"/>
    <cellStyle name="Dezimal 2 2 3 2 2 5 2" xfId="9158"/>
    <cellStyle name="Dezimal 2 2 3 2 2 6" xfId="5726"/>
    <cellStyle name="Dezimal 2 2 3 2 3" xfId="34"/>
    <cellStyle name="Dezimal 2 2 3 2 3 2" xfId="1401"/>
    <cellStyle name="Dezimal 2 2 3 2 3 2 2" xfId="3152"/>
    <cellStyle name="Dezimal 2 2 3 2 3 2 2 2" xfId="8302"/>
    <cellStyle name="Dezimal 2 2 3 2 3 2 3" xfId="4870"/>
    <cellStyle name="Dezimal 2 2 3 2 3 2 3 2" xfId="10018"/>
    <cellStyle name="Dezimal 2 2 3 2 3 2 4" xfId="6586"/>
    <cellStyle name="Dezimal 2 2 3 2 3 3" xfId="2290"/>
    <cellStyle name="Dezimal 2 2 3 2 3 3 2" xfId="7444"/>
    <cellStyle name="Dezimal 2 2 3 2 3 4" xfId="4012"/>
    <cellStyle name="Dezimal 2 2 3 2 3 4 2" xfId="9160"/>
    <cellStyle name="Dezimal 2 2 3 2 3 5" xfId="5728"/>
    <cellStyle name="Dezimal 2 2 3 2 4" xfId="35"/>
    <cellStyle name="Dezimal 2 2 3 2 4 2" xfId="1402"/>
    <cellStyle name="Dezimal 2 2 3 2 4 2 2" xfId="3153"/>
    <cellStyle name="Dezimal 2 2 3 2 4 2 2 2" xfId="8303"/>
    <cellStyle name="Dezimal 2 2 3 2 4 2 3" xfId="4871"/>
    <cellStyle name="Dezimal 2 2 3 2 4 2 3 2" xfId="10019"/>
    <cellStyle name="Dezimal 2 2 3 2 4 2 4" xfId="6587"/>
    <cellStyle name="Dezimal 2 2 3 2 4 3" xfId="2291"/>
    <cellStyle name="Dezimal 2 2 3 2 4 3 2" xfId="7445"/>
    <cellStyle name="Dezimal 2 2 3 2 4 4" xfId="4013"/>
    <cellStyle name="Dezimal 2 2 3 2 4 4 2" xfId="9161"/>
    <cellStyle name="Dezimal 2 2 3 2 4 5" xfId="5729"/>
    <cellStyle name="Dezimal 2 2 3 2 5" xfId="1398"/>
    <cellStyle name="Dezimal 2 2 3 2 5 2" xfId="3149"/>
    <cellStyle name="Dezimal 2 2 3 2 5 2 2" xfId="8299"/>
    <cellStyle name="Dezimal 2 2 3 2 5 3" xfId="4867"/>
    <cellStyle name="Dezimal 2 2 3 2 5 3 2" xfId="10015"/>
    <cellStyle name="Dezimal 2 2 3 2 5 4" xfId="6583"/>
    <cellStyle name="Dezimal 2 2 3 2 6" xfId="2287"/>
    <cellStyle name="Dezimal 2 2 3 2 6 2" xfId="7441"/>
    <cellStyle name="Dezimal 2 2 3 2 7" xfId="4009"/>
    <cellStyle name="Dezimal 2 2 3 2 7 2" xfId="9157"/>
    <cellStyle name="Dezimal 2 2 3 2 8" xfId="5725"/>
    <cellStyle name="Dezimal 2 2 3 3" xfId="36"/>
    <cellStyle name="Dezimal 2 2 3 3 2" xfId="37"/>
    <cellStyle name="Dezimal 2 2 3 3 2 2" xfId="1404"/>
    <cellStyle name="Dezimal 2 2 3 3 2 2 2" xfId="3155"/>
    <cellStyle name="Dezimal 2 2 3 3 2 2 2 2" xfId="8305"/>
    <cellStyle name="Dezimal 2 2 3 3 2 2 3" xfId="4873"/>
    <cellStyle name="Dezimal 2 2 3 3 2 2 3 2" xfId="10021"/>
    <cellStyle name="Dezimal 2 2 3 3 2 2 4" xfId="6589"/>
    <cellStyle name="Dezimal 2 2 3 3 2 3" xfId="2293"/>
    <cellStyle name="Dezimal 2 2 3 3 2 3 2" xfId="7447"/>
    <cellStyle name="Dezimal 2 2 3 3 2 4" xfId="4015"/>
    <cellStyle name="Dezimal 2 2 3 3 2 4 2" xfId="9163"/>
    <cellStyle name="Dezimal 2 2 3 3 2 5" xfId="5731"/>
    <cellStyle name="Dezimal 2 2 3 3 3" xfId="1403"/>
    <cellStyle name="Dezimal 2 2 3 3 3 2" xfId="3154"/>
    <cellStyle name="Dezimal 2 2 3 3 3 2 2" xfId="8304"/>
    <cellStyle name="Dezimal 2 2 3 3 3 3" xfId="4872"/>
    <cellStyle name="Dezimal 2 2 3 3 3 3 2" xfId="10020"/>
    <cellStyle name="Dezimal 2 2 3 3 3 4" xfId="6588"/>
    <cellStyle name="Dezimal 2 2 3 3 4" xfId="2292"/>
    <cellStyle name="Dezimal 2 2 3 3 4 2" xfId="7446"/>
    <cellStyle name="Dezimal 2 2 3 3 5" xfId="4014"/>
    <cellStyle name="Dezimal 2 2 3 3 5 2" xfId="9162"/>
    <cellStyle name="Dezimal 2 2 3 3 6" xfId="5730"/>
    <cellStyle name="Dezimal 2 2 3 4" xfId="38"/>
    <cellStyle name="Dezimal 2 2 3 4 2" xfId="1405"/>
    <cellStyle name="Dezimal 2 2 3 4 2 2" xfId="3156"/>
    <cellStyle name="Dezimal 2 2 3 4 2 2 2" xfId="8306"/>
    <cellStyle name="Dezimal 2 2 3 4 2 3" xfId="4874"/>
    <cellStyle name="Dezimal 2 2 3 4 2 3 2" xfId="10022"/>
    <cellStyle name="Dezimal 2 2 3 4 2 4" xfId="6590"/>
    <cellStyle name="Dezimal 2 2 3 4 3" xfId="2294"/>
    <cellStyle name="Dezimal 2 2 3 4 3 2" xfId="7448"/>
    <cellStyle name="Dezimal 2 2 3 4 4" xfId="4016"/>
    <cellStyle name="Dezimal 2 2 3 4 4 2" xfId="9164"/>
    <cellStyle name="Dezimal 2 2 3 4 5" xfId="5732"/>
    <cellStyle name="Dezimal 2 2 3 5" xfId="39"/>
    <cellStyle name="Dezimal 2 2 3 5 2" xfId="1406"/>
    <cellStyle name="Dezimal 2 2 3 5 2 2" xfId="3157"/>
    <cellStyle name="Dezimal 2 2 3 5 2 2 2" xfId="8307"/>
    <cellStyle name="Dezimal 2 2 3 5 2 3" xfId="4875"/>
    <cellStyle name="Dezimal 2 2 3 5 2 3 2" xfId="10023"/>
    <cellStyle name="Dezimal 2 2 3 5 2 4" xfId="6591"/>
    <cellStyle name="Dezimal 2 2 3 5 3" xfId="2295"/>
    <cellStyle name="Dezimal 2 2 3 5 3 2" xfId="7449"/>
    <cellStyle name="Dezimal 2 2 3 5 4" xfId="4017"/>
    <cellStyle name="Dezimal 2 2 3 5 4 2" xfId="9165"/>
    <cellStyle name="Dezimal 2 2 3 5 5" xfId="5733"/>
    <cellStyle name="Dezimal 2 2 3 6" xfId="1397"/>
    <cellStyle name="Dezimal 2 2 3 6 2" xfId="3148"/>
    <cellStyle name="Dezimal 2 2 3 6 2 2" xfId="8298"/>
    <cellStyle name="Dezimal 2 2 3 6 3" xfId="4866"/>
    <cellStyle name="Dezimal 2 2 3 6 3 2" xfId="10014"/>
    <cellStyle name="Dezimal 2 2 3 6 4" xfId="6582"/>
    <cellStyle name="Dezimal 2 2 3 7" xfId="2286"/>
    <cellStyle name="Dezimal 2 2 3 7 2" xfId="7440"/>
    <cellStyle name="Dezimal 2 2 3 8" xfId="4008"/>
    <cellStyle name="Dezimal 2 2 3 8 2" xfId="9156"/>
    <cellStyle name="Dezimal 2 2 3 9" xfId="5724"/>
    <cellStyle name="Dezimal 2 2 4" xfId="40"/>
    <cellStyle name="Dezimal 2 2 4 2" xfId="41"/>
    <cellStyle name="Dezimal 2 2 4 2 2" xfId="42"/>
    <cellStyle name="Dezimal 2 2 4 2 2 2" xfId="43"/>
    <cellStyle name="Dezimal 2 2 4 2 2 2 2" xfId="1410"/>
    <cellStyle name="Dezimal 2 2 4 2 2 2 2 2" xfId="3161"/>
    <cellStyle name="Dezimal 2 2 4 2 2 2 2 2 2" xfId="8311"/>
    <cellStyle name="Dezimal 2 2 4 2 2 2 2 3" xfId="4879"/>
    <cellStyle name="Dezimal 2 2 4 2 2 2 2 3 2" xfId="10027"/>
    <cellStyle name="Dezimal 2 2 4 2 2 2 2 4" xfId="6595"/>
    <cellStyle name="Dezimal 2 2 4 2 2 2 3" xfId="2299"/>
    <cellStyle name="Dezimal 2 2 4 2 2 2 3 2" xfId="7453"/>
    <cellStyle name="Dezimal 2 2 4 2 2 2 4" xfId="4021"/>
    <cellStyle name="Dezimal 2 2 4 2 2 2 4 2" xfId="9169"/>
    <cellStyle name="Dezimal 2 2 4 2 2 2 5" xfId="5737"/>
    <cellStyle name="Dezimal 2 2 4 2 2 3" xfId="1409"/>
    <cellStyle name="Dezimal 2 2 4 2 2 3 2" xfId="3160"/>
    <cellStyle name="Dezimal 2 2 4 2 2 3 2 2" xfId="8310"/>
    <cellStyle name="Dezimal 2 2 4 2 2 3 3" xfId="4878"/>
    <cellStyle name="Dezimal 2 2 4 2 2 3 3 2" xfId="10026"/>
    <cellStyle name="Dezimal 2 2 4 2 2 3 4" xfId="6594"/>
    <cellStyle name="Dezimal 2 2 4 2 2 4" xfId="2298"/>
    <cellStyle name="Dezimal 2 2 4 2 2 4 2" xfId="7452"/>
    <cellStyle name="Dezimal 2 2 4 2 2 5" xfId="4020"/>
    <cellStyle name="Dezimal 2 2 4 2 2 5 2" xfId="9168"/>
    <cellStyle name="Dezimal 2 2 4 2 2 6" xfId="5736"/>
    <cellStyle name="Dezimal 2 2 4 2 3" xfId="44"/>
    <cellStyle name="Dezimal 2 2 4 2 3 2" xfId="1411"/>
    <cellStyle name="Dezimal 2 2 4 2 3 2 2" xfId="3162"/>
    <cellStyle name="Dezimal 2 2 4 2 3 2 2 2" xfId="8312"/>
    <cellStyle name="Dezimal 2 2 4 2 3 2 3" xfId="4880"/>
    <cellStyle name="Dezimal 2 2 4 2 3 2 3 2" xfId="10028"/>
    <cellStyle name="Dezimal 2 2 4 2 3 2 4" xfId="6596"/>
    <cellStyle name="Dezimal 2 2 4 2 3 3" xfId="2300"/>
    <cellStyle name="Dezimal 2 2 4 2 3 3 2" xfId="7454"/>
    <cellStyle name="Dezimal 2 2 4 2 3 4" xfId="4022"/>
    <cellStyle name="Dezimal 2 2 4 2 3 4 2" xfId="9170"/>
    <cellStyle name="Dezimal 2 2 4 2 3 5" xfId="5738"/>
    <cellStyle name="Dezimal 2 2 4 2 4" xfId="45"/>
    <cellStyle name="Dezimal 2 2 4 2 4 2" xfId="1412"/>
    <cellStyle name="Dezimal 2 2 4 2 4 2 2" xfId="3163"/>
    <cellStyle name="Dezimal 2 2 4 2 4 2 2 2" xfId="8313"/>
    <cellStyle name="Dezimal 2 2 4 2 4 2 3" xfId="4881"/>
    <cellStyle name="Dezimal 2 2 4 2 4 2 3 2" xfId="10029"/>
    <cellStyle name="Dezimal 2 2 4 2 4 2 4" xfId="6597"/>
    <cellStyle name="Dezimal 2 2 4 2 4 3" xfId="2301"/>
    <cellStyle name="Dezimal 2 2 4 2 4 3 2" xfId="7455"/>
    <cellStyle name="Dezimal 2 2 4 2 4 4" xfId="4023"/>
    <cellStyle name="Dezimal 2 2 4 2 4 4 2" xfId="9171"/>
    <cellStyle name="Dezimal 2 2 4 2 4 5" xfId="5739"/>
    <cellStyle name="Dezimal 2 2 4 2 5" xfId="1408"/>
    <cellStyle name="Dezimal 2 2 4 2 5 2" xfId="3159"/>
    <cellStyle name="Dezimal 2 2 4 2 5 2 2" xfId="8309"/>
    <cellStyle name="Dezimal 2 2 4 2 5 3" xfId="4877"/>
    <cellStyle name="Dezimal 2 2 4 2 5 3 2" xfId="10025"/>
    <cellStyle name="Dezimal 2 2 4 2 5 4" xfId="6593"/>
    <cellStyle name="Dezimal 2 2 4 2 6" xfId="2297"/>
    <cellStyle name="Dezimal 2 2 4 2 6 2" xfId="7451"/>
    <cellStyle name="Dezimal 2 2 4 2 7" xfId="4019"/>
    <cellStyle name="Dezimal 2 2 4 2 7 2" xfId="9167"/>
    <cellStyle name="Dezimal 2 2 4 2 8" xfId="5735"/>
    <cellStyle name="Dezimal 2 2 4 3" xfId="46"/>
    <cellStyle name="Dezimal 2 2 4 3 2" xfId="47"/>
    <cellStyle name="Dezimal 2 2 4 3 2 2" xfId="1414"/>
    <cellStyle name="Dezimal 2 2 4 3 2 2 2" xfId="3165"/>
    <cellStyle name="Dezimal 2 2 4 3 2 2 2 2" xfId="8315"/>
    <cellStyle name="Dezimal 2 2 4 3 2 2 3" xfId="4883"/>
    <cellStyle name="Dezimal 2 2 4 3 2 2 3 2" xfId="10031"/>
    <cellStyle name="Dezimal 2 2 4 3 2 2 4" xfId="6599"/>
    <cellStyle name="Dezimal 2 2 4 3 2 3" xfId="2303"/>
    <cellStyle name="Dezimal 2 2 4 3 2 3 2" xfId="7457"/>
    <cellStyle name="Dezimal 2 2 4 3 2 4" xfId="4025"/>
    <cellStyle name="Dezimal 2 2 4 3 2 4 2" xfId="9173"/>
    <cellStyle name="Dezimal 2 2 4 3 2 5" xfId="5741"/>
    <cellStyle name="Dezimal 2 2 4 3 3" xfId="1413"/>
    <cellStyle name="Dezimal 2 2 4 3 3 2" xfId="3164"/>
    <cellStyle name="Dezimal 2 2 4 3 3 2 2" xfId="8314"/>
    <cellStyle name="Dezimal 2 2 4 3 3 3" xfId="4882"/>
    <cellStyle name="Dezimal 2 2 4 3 3 3 2" xfId="10030"/>
    <cellStyle name="Dezimal 2 2 4 3 3 4" xfId="6598"/>
    <cellStyle name="Dezimal 2 2 4 3 4" xfId="2302"/>
    <cellStyle name="Dezimal 2 2 4 3 4 2" xfId="7456"/>
    <cellStyle name="Dezimal 2 2 4 3 5" xfId="4024"/>
    <cellStyle name="Dezimal 2 2 4 3 5 2" xfId="9172"/>
    <cellStyle name="Dezimal 2 2 4 3 6" xfId="5740"/>
    <cellStyle name="Dezimal 2 2 4 4" xfId="48"/>
    <cellStyle name="Dezimal 2 2 4 4 2" xfId="1415"/>
    <cellStyle name="Dezimal 2 2 4 4 2 2" xfId="3166"/>
    <cellStyle name="Dezimal 2 2 4 4 2 2 2" xfId="8316"/>
    <cellStyle name="Dezimal 2 2 4 4 2 3" xfId="4884"/>
    <cellStyle name="Dezimal 2 2 4 4 2 3 2" xfId="10032"/>
    <cellStyle name="Dezimal 2 2 4 4 2 4" xfId="6600"/>
    <cellStyle name="Dezimal 2 2 4 4 3" xfId="2304"/>
    <cellStyle name="Dezimal 2 2 4 4 3 2" xfId="7458"/>
    <cellStyle name="Dezimal 2 2 4 4 4" xfId="4026"/>
    <cellStyle name="Dezimal 2 2 4 4 4 2" xfId="9174"/>
    <cellStyle name="Dezimal 2 2 4 4 5" xfId="5742"/>
    <cellStyle name="Dezimal 2 2 4 5" xfId="49"/>
    <cellStyle name="Dezimal 2 2 4 5 2" xfId="1416"/>
    <cellStyle name="Dezimal 2 2 4 5 2 2" xfId="3167"/>
    <cellStyle name="Dezimal 2 2 4 5 2 2 2" xfId="8317"/>
    <cellStyle name="Dezimal 2 2 4 5 2 3" xfId="4885"/>
    <cellStyle name="Dezimal 2 2 4 5 2 3 2" xfId="10033"/>
    <cellStyle name="Dezimal 2 2 4 5 2 4" xfId="6601"/>
    <cellStyle name="Dezimal 2 2 4 5 3" xfId="2305"/>
    <cellStyle name="Dezimal 2 2 4 5 3 2" xfId="7459"/>
    <cellStyle name="Dezimal 2 2 4 5 4" xfId="4027"/>
    <cellStyle name="Dezimal 2 2 4 5 4 2" xfId="9175"/>
    <cellStyle name="Dezimal 2 2 4 5 5" xfId="5743"/>
    <cellStyle name="Dezimal 2 2 4 6" xfId="1407"/>
    <cellStyle name="Dezimal 2 2 4 6 2" xfId="3158"/>
    <cellStyle name="Dezimal 2 2 4 6 2 2" xfId="8308"/>
    <cellStyle name="Dezimal 2 2 4 6 3" xfId="4876"/>
    <cellStyle name="Dezimal 2 2 4 6 3 2" xfId="10024"/>
    <cellStyle name="Dezimal 2 2 4 6 4" xfId="6592"/>
    <cellStyle name="Dezimal 2 2 4 7" xfId="2296"/>
    <cellStyle name="Dezimal 2 2 4 7 2" xfId="7450"/>
    <cellStyle name="Dezimal 2 2 4 8" xfId="4018"/>
    <cellStyle name="Dezimal 2 2 4 8 2" xfId="9166"/>
    <cellStyle name="Dezimal 2 2 4 9" xfId="5734"/>
    <cellStyle name="Dezimal 2 2 5" xfId="50"/>
    <cellStyle name="Dezimal 2 2 5 2" xfId="51"/>
    <cellStyle name="Dezimal 2 2 5 2 2" xfId="52"/>
    <cellStyle name="Dezimal 2 2 5 2 2 2" xfId="53"/>
    <cellStyle name="Dezimal 2 2 5 2 2 2 2" xfId="1420"/>
    <cellStyle name="Dezimal 2 2 5 2 2 2 2 2" xfId="3171"/>
    <cellStyle name="Dezimal 2 2 5 2 2 2 2 2 2" xfId="8321"/>
    <cellStyle name="Dezimal 2 2 5 2 2 2 2 3" xfId="4889"/>
    <cellStyle name="Dezimal 2 2 5 2 2 2 2 3 2" xfId="10037"/>
    <cellStyle name="Dezimal 2 2 5 2 2 2 2 4" xfId="6605"/>
    <cellStyle name="Dezimal 2 2 5 2 2 2 3" xfId="2309"/>
    <cellStyle name="Dezimal 2 2 5 2 2 2 3 2" xfId="7463"/>
    <cellStyle name="Dezimal 2 2 5 2 2 2 4" xfId="4031"/>
    <cellStyle name="Dezimal 2 2 5 2 2 2 4 2" xfId="9179"/>
    <cellStyle name="Dezimal 2 2 5 2 2 2 5" xfId="5747"/>
    <cellStyle name="Dezimal 2 2 5 2 2 3" xfId="1419"/>
    <cellStyle name="Dezimal 2 2 5 2 2 3 2" xfId="3170"/>
    <cellStyle name="Dezimal 2 2 5 2 2 3 2 2" xfId="8320"/>
    <cellStyle name="Dezimal 2 2 5 2 2 3 3" xfId="4888"/>
    <cellStyle name="Dezimal 2 2 5 2 2 3 3 2" xfId="10036"/>
    <cellStyle name="Dezimal 2 2 5 2 2 3 4" xfId="6604"/>
    <cellStyle name="Dezimal 2 2 5 2 2 4" xfId="2308"/>
    <cellStyle name="Dezimal 2 2 5 2 2 4 2" xfId="7462"/>
    <cellStyle name="Dezimal 2 2 5 2 2 5" xfId="4030"/>
    <cellStyle name="Dezimal 2 2 5 2 2 5 2" xfId="9178"/>
    <cellStyle name="Dezimal 2 2 5 2 2 6" xfId="5746"/>
    <cellStyle name="Dezimal 2 2 5 2 3" xfId="54"/>
    <cellStyle name="Dezimal 2 2 5 2 3 2" xfId="1421"/>
    <cellStyle name="Dezimal 2 2 5 2 3 2 2" xfId="3172"/>
    <cellStyle name="Dezimal 2 2 5 2 3 2 2 2" xfId="8322"/>
    <cellStyle name="Dezimal 2 2 5 2 3 2 3" xfId="4890"/>
    <cellStyle name="Dezimal 2 2 5 2 3 2 3 2" xfId="10038"/>
    <cellStyle name="Dezimal 2 2 5 2 3 2 4" xfId="6606"/>
    <cellStyle name="Dezimal 2 2 5 2 3 3" xfId="2310"/>
    <cellStyle name="Dezimal 2 2 5 2 3 3 2" xfId="7464"/>
    <cellStyle name="Dezimal 2 2 5 2 3 4" xfId="4032"/>
    <cellStyle name="Dezimal 2 2 5 2 3 4 2" xfId="9180"/>
    <cellStyle name="Dezimal 2 2 5 2 3 5" xfId="5748"/>
    <cellStyle name="Dezimal 2 2 5 2 4" xfId="55"/>
    <cellStyle name="Dezimal 2 2 5 2 4 2" xfId="1422"/>
    <cellStyle name="Dezimal 2 2 5 2 4 2 2" xfId="3173"/>
    <cellStyle name="Dezimal 2 2 5 2 4 2 2 2" xfId="8323"/>
    <cellStyle name="Dezimal 2 2 5 2 4 2 3" xfId="4891"/>
    <cellStyle name="Dezimal 2 2 5 2 4 2 3 2" xfId="10039"/>
    <cellStyle name="Dezimal 2 2 5 2 4 2 4" xfId="6607"/>
    <cellStyle name="Dezimal 2 2 5 2 4 3" xfId="2311"/>
    <cellStyle name="Dezimal 2 2 5 2 4 3 2" xfId="7465"/>
    <cellStyle name="Dezimal 2 2 5 2 4 4" xfId="4033"/>
    <cellStyle name="Dezimal 2 2 5 2 4 4 2" xfId="9181"/>
    <cellStyle name="Dezimal 2 2 5 2 4 5" xfId="5749"/>
    <cellStyle name="Dezimal 2 2 5 2 5" xfId="1418"/>
    <cellStyle name="Dezimal 2 2 5 2 5 2" xfId="3169"/>
    <cellStyle name="Dezimal 2 2 5 2 5 2 2" xfId="8319"/>
    <cellStyle name="Dezimal 2 2 5 2 5 3" xfId="4887"/>
    <cellStyle name="Dezimal 2 2 5 2 5 3 2" xfId="10035"/>
    <cellStyle name="Dezimal 2 2 5 2 5 4" xfId="6603"/>
    <cellStyle name="Dezimal 2 2 5 2 6" xfId="2307"/>
    <cellStyle name="Dezimal 2 2 5 2 6 2" xfId="7461"/>
    <cellStyle name="Dezimal 2 2 5 2 7" xfId="4029"/>
    <cellStyle name="Dezimal 2 2 5 2 7 2" xfId="9177"/>
    <cellStyle name="Dezimal 2 2 5 2 8" xfId="5745"/>
    <cellStyle name="Dezimal 2 2 5 3" xfId="56"/>
    <cellStyle name="Dezimal 2 2 5 3 2" xfId="57"/>
    <cellStyle name="Dezimal 2 2 5 3 2 2" xfId="1424"/>
    <cellStyle name="Dezimal 2 2 5 3 2 2 2" xfId="3175"/>
    <cellStyle name="Dezimal 2 2 5 3 2 2 2 2" xfId="8325"/>
    <cellStyle name="Dezimal 2 2 5 3 2 2 3" xfId="4893"/>
    <cellStyle name="Dezimal 2 2 5 3 2 2 3 2" xfId="10041"/>
    <cellStyle name="Dezimal 2 2 5 3 2 2 4" xfId="6609"/>
    <cellStyle name="Dezimal 2 2 5 3 2 3" xfId="2313"/>
    <cellStyle name="Dezimal 2 2 5 3 2 3 2" xfId="7467"/>
    <cellStyle name="Dezimal 2 2 5 3 2 4" xfId="4035"/>
    <cellStyle name="Dezimal 2 2 5 3 2 4 2" xfId="9183"/>
    <cellStyle name="Dezimal 2 2 5 3 2 5" xfId="5751"/>
    <cellStyle name="Dezimal 2 2 5 3 3" xfId="1423"/>
    <cellStyle name="Dezimal 2 2 5 3 3 2" xfId="3174"/>
    <cellStyle name="Dezimal 2 2 5 3 3 2 2" xfId="8324"/>
    <cellStyle name="Dezimal 2 2 5 3 3 3" xfId="4892"/>
    <cellStyle name="Dezimal 2 2 5 3 3 3 2" xfId="10040"/>
    <cellStyle name="Dezimal 2 2 5 3 3 4" xfId="6608"/>
    <cellStyle name="Dezimal 2 2 5 3 4" xfId="2312"/>
    <cellStyle name="Dezimal 2 2 5 3 4 2" xfId="7466"/>
    <cellStyle name="Dezimal 2 2 5 3 5" xfId="4034"/>
    <cellStyle name="Dezimal 2 2 5 3 5 2" xfId="9182"/>
    <cellStyle name="Dezimal 2 2 5 3 6" xfId="5750"/>
    <cellStyle name="Dezimal 2 2 5 4" xfId="58"/>
    <cellStyle name="Dezimal 2 2 5 4 2" xfId="1425"/>
    <cellStyle name="Dezimal 2 2 5 4 2 2" xfId="3176"/>
    <cellStyle name="Dezimal 2 2 5 4 2 2 2" xfId="8326"/>
    <cellStyle name="Dezimal 2 2 5 4 2 3" xfId="4894"/>
    <cellStyle name="Dezimal 2 2 5 4 2 3 2" xfId="10042"/>
    <cellStyle name="Dezimal 2 2 5 4 2 4" xfId="6610"/>
    <cellStyle name="Dezimal 2 2 5 4 3" xfId="2314"/>
    <cellStyle name="Dezimal 2 2 5 4 3 2" xfId="7468"/>
    <cellStyle name="Dezimal 2 2 5 4 4" xfId="4036"/>
    <cellStyle name="Dezimal 2 2 5 4 4 2" xfId="9184"/>
    <cellStyle name="Dezimal 2 2 5 4 5" xfId="5752"/>
    <cellStyle name="Dezimal 2 2 5 5" xfId="59"/>
    <cellStyle name="Dezimal 2 2 5 5 2" xfId="1426"/>
    <cellStyle name="Dezimal 2 2 5 5 2 2" xfId="3177"/>
    <cellStyle name="Dezimal 2 2 5 5 2 2 2" xfId="8327"/>
    <cellStyle name="Dezimal 2 2 5 5 2 3" xfId="4895"/>
    <cellStyle name="Dezimal 2 2 5 5 2 3 2" xfId="10043"/>
    <cellStyle name="Dezimal 2 2 5 5 2 4" xfId="6611"/>
    <cellStyle name="Dezimal 2 2 5 5 3" xfId="2315"/>
    <cellStyle name="Dezimal 2 2 5 5 3 2" xfId="7469"/>
    <cellStyle name="Dezimal 2 2 5 5 4" xfId="4037"/>
    <cellStyle name="Dezimal 2 2 5 5 4 2" xfId="9185"/>
    <cellStyle name="Dezimal 2 2 5 5 5" xfId="5753"/>
    <cellStyle name="Dezimal 2 2 5 6" xfId="1417"/>
    <cellStyle name="Dezimal 2 2 5 6 2" xfId="3168"/>
    <cellStyle name="Dezimal 2 2 5 6 2 2" xfId="8318"/>
    <cellStyle name="Dezimal 2 2 5 6 3" xfId="4886"/>
    <cellStyle name="Dezimal 2 2 5 6 3 2" xfId="10034"/>
    <cellStyle name="Dezimal 2 2 5 6 4" xfId="6602"/>
    <cellStyle name="Dezimal 2 2 5 7" xfId="2306"/>
    <cellStyle name="Dezimal 2 2 5 7 2" xfId="7460"/>
    <cellStyle name="Dezimal 2 2 5 8" xfId="4028"/>
    <cellStyle name="Dezimal 2 2 5 8 2" xfId="9176"/>
    <cellStyle name="Dezimal 2 2 5 9" xfId="5744"/>
    <cellStyle name="Dezimal 2 2 6" xfId="60"/>
    <cellStyle name="Dezimal 2 2 6 2" xfId="61"/>
    <cellStyle name="Dezimal 2 2 6 2 2" xfId="62"/>
    <cellStyle name="Dezimal 2 2 6 2 2 2" xfId="63"/>
    <cellStyle name="Dezimal 2 2 6 2 2 2 2" xfId="1430"/>
    <cellStyle name="Dezimal 2 2 6 2 2 2 2 2" xfId="3181"/>
    <cellStyle name="Dezimal 2 2 6 2 2 2 2 2 2" xfId="8331"/>
    <cellStyle name="Dezimal 2 2 6 2 2 2 2 3" xfId="4899"/>
    <cellStyle name="Dezimal 2 2 6 2 2 2 2 3 2" xfId="10047"/>
    <cellStyle name="Dezimal 2 2 6 2 2 2 2 4" xfId="6615"/>
    <cellStyle name="Dezimal 2 2 6 2 2 2 3" xfId="2319"/>
    <cellStyle name="Dezimal 2 2 6 2 2 2 3 2" xfId="7473"/>
    <cellStyle name="Dezimal 2 2 6 2 2 2 4" xfId="4041"/>
    <cellStyle name="Dezimal 2 2 6 2 2 2 4 2" xfId="9189"/>
    <cellStyle name="Dezimal 2 2 6 2 2 2 5" xfId="5757"/>
    <cellStyle name="Dezimal 2 2 6 2 2 3" xfId="1429"/>
    <cellStyle name="Dezimal 2 2 6 2 2 3 2" xfId="3180"/>
    <cellStyle name="Dezimal 2 2 6 2 2 3 2 2" xfId="8330"/>
    <cellStyle name="Dezimal 2 2 6 2 2 3 3" xfId="4898"/>
    <cellStyle name="Dezimal 2 2 6 2 2 3 3 2" xfId="10046"/>
    <cellStyle name="Dezimal 2 2 6 2 2 3 4" xfId="6614"/>
    <cellStyle name="Dezimal 2 2 6 2 2 4" xfId="2318"/>
    <cellStyle name="Dezimal 2 2 6 2 2 4 2" xfId="7472"/>
    <cellStyle name="Dezimal 2 2 6 2 2 5" xfId="4040"/>
    <cellStyle name="Dezimal 2 2 6 2 2 5 2" xfId="9188"/>
    <cellStyle name="Dezimal 2 2 6 2 2 6" xfId="5756"/>
    <cellStyle name="Dezimal 2 2 6 2 3" xfId="64"/>
    <cellStyle name="Dezimal 2 2 6 2 3 2" xfId="1431"/>
    <cellStyle name="Dezimal 2 2 6 2 3 2 2" xfId="3182"/>
    <cellStyle name="Dezimal 2 2 6 2 3 2 2 2" xfId="8332"/>
    <cellStyle name="Dezimal 2 2 6 2 3 2 3" xfId="4900"/>
    <cellStyle name="Dezimal 2 2 6 2 3 2 3 2" xfId="10048"/>
    <cellStyle name="Dezimal 2 2 6 2 3 2 4" xfId="6616"/>
    <cellStyle name="Dezimal 2 2 6 2 3 3" xfId="2320"/>
    <cellStyle name="Dezimal 2 2 6 2 3 3 2" xfId="7474"/>
    <cellStyle name="Dezimal 2 2 6 2 3 4" xfId="4042"/>
    <cellStyle name="Dezimal 2 2 6 2 3 4 2" xfId="9190"/>
    <cellStyle name="Dezimal 2 2 6 2 3 5" xfId="5758"/>
    <cellStyle name="Dezimal 2 2 6 2 4" xfId="65"/>
    <cellStyle name="Dezimal 2 2 6 2 4 2" xfId="1432"/>
    <cellStyle name="Dezimal 2 2 6 2 4 2 2" xfId="3183"/>
    <cellStyle name="Dezimal 2 2 6 2 4 2 2 2" xfId="8333"/>
    <cellStyle name="Dezimal 2 2 6 2 4 2 3" xfId="4901"/>
    <cellStyle name="Dezimal 2 2 6 2 4 2 3 2" xfId="10049"/>
    <cellStyle name="Dezimal 2 2 6 2 4 2 4" xfId="6617"/>
    <cellStyle name="Dezimal 2 2 6 2 4 3" xfId="2321"/>
    <cellStyle name="Dezimal 2 2 6 2 4 3 2" xfId="7475"/>
    <cellStyle name="Dezimal 2 2 6 2 4 4" xfId="4043"/>
    <cellStyle name="Dezimal 2 2 6 2 4 4 2" xfId="9191"/>
    <cellStyle name="Dezimal 2 2 6 2 4 5" xfId="5759"/>
    <cellStyle name="Dezimal 2 2 6 2 5" xfId="1428"/>
    <cellStyle name="Dezimal 2 2 6 2 5 2" xfId="3179"/>
    <cellStyle name="Dezimal 2 2 6 2 5 2 2" xfId="8329"/>
    <cellStyle name="Dezimal 2 2 6 2 5 3" xfId="4897"/>
    <cellStyle name="Dezimal 2 2 6 2 5 3 2" xfId="10045"/>
    <cellStyle name="Dezimal 2 2 6 2 5 4" xfId="6613"/>
    <cellStyle name="Dezimal 2 2 6 2 6" xfId="2317"/>
    <cellStyle name="Dezimal 2 2 6 2 6 2" xfId="7471"/>
    <cellStyle name="Dezimal 2 2 6 2 7" xfId="4039"/>
    <cellStyle name="Dezimal 2 2 6 2 7 2" xfId="9187"/>
    <cellStyle name="Dezimal 2 2 6 2 8" xfId="5755"/>
    <cellStyle name="Dezimal 2 2 6 3" xfId="66"/>
    <cellStyle name="Dezimal 2 2 6 3 2" xfId="67"/>
    <cellStyle name="Dezimal 2 2 6 3 2 2" xfId="1434"/>
    <cellStyle name="Dezimal 2 2 6 3 2 2 2" xfId="3185"/>
    <cellStyle name="Dezimal 2 2 6 3 2 2 2 2" xfId="8335"/>
    <cellStyle name="Dezimal 2 2 6 3 2 2 3" xfId="4903"/>
    <cellStyle name="Dezimal 2 2 6 3 2 2 3 2" xfId="10051"/>
    <cellStyle name="Dezimal 2 2 6 3 2 2 4" xfId="6619"/>
    <cellStyle name="Dezimal 2 2 6 3 2 3" xfId="2323"/>
    <cellStyle name="Dezimal 2 2 6 3 2 3 2" xfId="7477"/>
    <cellStyle name="Dezimal 2 2 6 3 2 4" xfId="4045"/>
    <cellStyle name="Dezimal 2 2 6 3 2 4 2" xfId="9193"/>
    <cellStyle name="Dezimal 2 2 6 3 2 5" xfId="5761"/>
    <cellStyle name="Dezimal 2 2 6 3 3" xfId="1433"/>
    <cellStyle name="Dezimal 2 2 6 3 3 2" xfId="3184"/>
    <cellStyle name="Dezimal 2 2 6 3 3 2 2" xfId="8334"/>
    <cellStyle name="Dezimal 2 2 6 3 3 3" xfId="4902"/>
    <cellStyle name="Dezimal 2 2 6 3 3 3 2" xfId="10050"/>
    <cellStyle name="Dezimal 2 2 6 3 3 4" xfId="6618"/>
    <cellStyle name="Dezimal 2 2 6 3 4" xfId="2322"/>
    <cellStyle name="Dezimal 2 2 6 3 4 2" xfId="7476"/>
    <cellStyle name="Dezimal 2 2 6 3 5" xfId="4044"/>
    <cellStyle name="Dezimal 2 2 6 3 5 2" xfId="9192"/>
    <cellStyle name="Dezimal 2 2 6 3 6" xfId="5760"/>
    <cellStyle name="Dezimal 2 2 6 4" xfId="68"/>
    <cellStyle name="Dezimal 2 2 6 4 2" xfId="1435"/>
    <cellStyle name="Dezimal 2 2 6 4 2 2" xfId="3186"/>
    <cellStyle name="Dezimal 2 2 6 4 2 2 2" xfId="8336"/>
    <cellStyle name="Dezimal 2 2 6 4 2 3" xfId="4904"/>
    <cellStyle name="Dezimal 2 2 6 4 2 3 2" xfId="10052"/>
    <cellStyle name="Dezimal 2 2 6 4 2 4" xfId="6620"/>
    <cellStyle name="Dezimal 2 2 6 4 3" xfId="2324"/>
    <cellStyle name="Dezimal 2 2 6 4 3 2" xfId="7478"/>
    <cellStyle name="Dezimal 2 2 6 4 4" xfId="4046"/>
    <cellStyle name="Dezimal 2 2 6 4 4 2" xfId="9194"/>
    <cellStyle name="Dezimal 2 2 6 4 5" xfId="5762"/>
    <cellStyle name="Dezimal 2 2 6 5" xfId="69"/>
    <cellStyle name="Dezimal 2 2 6 5 2" xfId="1436"/>
    <cellStyle name="Dezimal 2 2 6 5 2 2" xfId="3187"/>
    <cellStyle name="Dezimal 2 2 6 5 2 2 2" xfId="8337"/>
    <cellStyle name="Dezimal 2 2 6 5 2 3" xfId="4905"/>
    <cellStyle name="Dezimal 2 2 6 5 2 3 2" xfId="10053"/>
    <cellStyle name="Dezimal 2 2 6 5 2 4" xfId="6621"/>
    <cellStyle name="Dezimal 2 2 6 5 3" xfId="2325"/>
    <cellStyle name="Dezimal 2 2 6 5 3 2" xfId="7479"/>
    <cellStyle name="Dezimal 2 2 6 5 4" xfId="4047"/>
    <cellStyle name="Dezimal 2 2 6 5 4 2" xfId="9195"/>
    <cellStyle name="Dezimal 2 2 6 5 5" xfId="5763"/>
    <cellStyle name="Dezimal 2 2 6 6" xfId="1427"/>
    <cellStyle name="Dezimal 2 2 6 6 2" xfId="3178"/>
    <cellStyle name="Dezimal 2 2 6 6 2 2" xfId="8328"/>
    <cellStyle name="Dezimal 2 2 6 6 3" xfId="4896"/>
    <cellStyle name="Dezimal 2 2 6 6 3 2" xfId="10044"/>
    <cellStyle name="Dezimal 2 2 6 6 4" xfId="6612"/>
    <cellStyle name="Dezimal 2 2 6 7" xfId="2316"/>
    <cellStyle name="Dezimal 2 2 6 7 2" xfId="7470"/>
    <cellStyle name="Dezimal 2 2 6 8" xfId="4038"/>
    <cellStyle name="Dezimal 2 2 6 8 2" xfId="9186"/>
    <cellStyle name="Dezimal 2 2 6 9" xfId="5754"/>
    <cellStyle name="Dezimal 2 2 7" xfId="70"/>
    <cellStyle name="Dezimal 2 2 7 2" xfId="71"/>
    <cellStyle name="Dezimal 2 2 7 2 2" xfId="72"/>
    <cellStyle name="Dezimal 2 2 7 2 2 2" xfId="1439"/>
    <cellStyle name="Dezimal 2 2 7 2 2 2 2" xfId="3190"/>
    <cellStyle name="Dezimal 2 2 7 2 2 2 2 2" xfId="8340"/>
    <cellStyle name="Dezimal 2 2 7 2 2 2 3" xfId="4908"/>
    <cellStyle name="Dezimal 2 2 7 2 2 2 3 2" xfId="10056"/>
    <cellStyle name="Dezimal 2 2 7 2 2 2 4" xfId="6624"/>
    <cellStyle name="Dezimal 2 2 7 2 2 3" xfId="2328"/>
    <cellStyle name="Dezimal 2 2 7 2 2 3 2" xfId="7482"/>
    <cellStyle name="Dezimal 2 2 7 2 2 4" xfId="4050"/>
    <cellStyle name="Dezimal 2 2 7 2 2 4 2" xfId="9198"/>
    <cellStyle name="Dezimal 2 2 7 2 2 5" xfId="5766"/>
    <cellStyle name="Dezimal 2 2 7 2 3" xfId="1438"/>
    <cellStyle name="Dezimal 2 2 7 2 3 2" xfId="3189"/>
    <cellStyle name="Dezimal 2 2 7 2 3 2 2" xfId="8339"/>
    <cellStyle name="Dezimal 2 2 7 2 3 3" xfId="4907"/>
    <cellStyle name="Dezimal 2 2 7 2 3 3 2" xfId="10055"/>
    <cellStyle name="Dezimal 2 2 7 2 3 4" xfId="6623"/>
    <cellStyle name="Dezimal 2 2 7 2 4" xfId="2327"/>
    <cellStyle name="Dezimal 2 2 7 2 4 2" xfId="7481"/>
    <cellStyle name="Dezimal 2 2 7 2 5" xfId="4049"/>
    <cellStyle name="Dezimal 2 2 7 2 5 2" xfId="9197"/>
    <cellStyle name="Dezimal 2 2 7 2 6" xfId="5765"/>
    <cellStyle name="Dezimal 2 2 7 3" xfId="73"/>
    <cellStyle name="Dezimal 2 2 7 3 2" xfId="1440"/>
    <cellStyle name="Dezimal 2 2 7 3 2 2" xfId="3191"/>
    <cellStyle name="Dezimal 2 2 7 3 2 2 2" xfId="8341"/>
    <cellStyle name="Dezimal 2 2 7 3 2 3" xfId="4909"/>
    <cellStyle name="Dezimal 2 2 7 3 2 3 2" xfId="10057"/>
    <cellStyle name="Dezimal 2 2 7 3 2 4" xfId="6625"/>
    <cellStyle name="Dezimal 2 2 7 3 3" xfId="2329"/>
    <cellStyle name="Dezimal 2 2 7 3 3 2" xfId="7483"/>
    <cellStyle name="Dezimal 2 2 7 3 4" xfId="4051"/>
    <cellStyle name="Dezimal 2 2 7 3 4 2" xfId="9199"/>
    <cellStyle name="Dezimal 2 2 7 3 5" xfId="5767"/>
    <cellStyle name="Dezimal 2 2 7 4" xfId="74"/>
    <cellStyle name="Dezimal 2 2 7 4 2" xfId="1441"/>
    <cellStyle name="Dezimal 2 2 7 4 2 2" xfId="3192"/>
    <cellStyle name="Dezimal 2 2 7 4 2 2 2" xfId="8342"/>
    <cellStyle name="Dezimal 2 2 7 4 2 3" xfId="4910"/>
    <cellStyle name="Dezimal 2 2 7 4 2 3 2" xfId="10058"/>
    <cellStyle name="Dezimal 2 2 7 4 2 4" xfId="6626"/>
    <cellStyle name="Dezimal 2 2 7 4 3" xfId="2330"/>
    <cellStyle name="Dezimal 2 2 7 4 3 2" xfId="7484"/>
    <cellStyle name="Dezimal 2 2 7 4 4" xfId="4052"/>
    <cellStyle name="Dezimal 2 2 7 4 4 2" xfId="9200"/>
    <cellStyle name="Dezimal 2 2 7 4 5" xfId="5768"/>
    <cellStyle name="Dezimal 2 2 7 5" xfId="1437"/>
    <cellStyle name="Dezimal 2 2 7 5 2" xfId="3188"/>
    <cellStyle name="Dezimal 2 2 7 5 2 2" xfId="8338"/>
    <cellStyle name="Dezimal 2 2 7 5 3" xfId="4906"/>
    <cellStyle name="Dezimal 2 2 7 5 3 2" xfId="10054"/>
    <cellStyle name="Dezimal 2 2 7 5 4" xfId="6622"/>
    <cellStyle name="Dezimal 2 2 7 6" xfId="2326"/>
    <cellStyle name="Dezimal 2 2 7 6 2" xfId="7480"/>
    <cellStyle name="Dezimal 2 2 7 7" xfId="4048"/>
    <cellStyle name="Dezimal 2 2 7 7 2" xfId="9196"/>
    <cellStyle name="Dezimal 2 2 7 8" xfId="5764"/>
    <cellStyle name="Dezimal 2 2 8" xfId="75"/>
    <cellStyle name="Dezimal 2 2 8 2" xfId="76"/>
    <cellStyle name="Dezimal 2 2 8 2 2" xfId="1443"/>
    <cellStyle name="Dezimal 2 2 8 2 2 2" xfId="3194"/>
    <cellStyle name="Dezimal 2 2 8 2 2 2 2" xfId="8344"/>
    <cellStyle name="Dezimal 2 2 8 2 2 3" xfId="4912"/>
    <cellStyle name="Dezimal 2 2 8 2 2 3 2" xfId="10060"/>
    <cellStyle name="Dezimal 2 2 8 2 2 4" xfId="6628"/>
    <cellStyle name="Dezimal 2 2 8 2 3" xfId="2332"/>
    <cellStyle name="Dezimal 2 2 8 2 3 2" xfId="7486"/>
    <cellStyle name="Dezimal 2 2 8 2 4" xfId="4054"/>
    <cellStyle name="Dezimal 2 2 8 2 4 2" xfId="9202"/>
    <cellStyle name="Dezimal 2 2 8 2 5" xfId="5770"/>
    <cellStyle name="Dezimal 2 2 8 3" xfId="1442"/>
    <cellStyle name="Dezimal 2 2 8 3 2" xfId="3193"/>
    <cellStyle name="Dezimal 2 2 8 3 2 2" xfId="8343"/>
    <cellStyle name="Dezimal 2 2 8 3 3" xfId="4911"/>
    <cellStyle name="Dezimal 2 2 8 3 3 2" xfId="10059"/>
    <cellStyle name="Dezimal 2 2 8 3 4" xfId="6627"/>
    <cellStyle name="Dezimal 2 2 8 4" xfId="2331"/>
    <cellStyle name="Dezimal 2 2 8 4 2" xfId="7485"/>
    <cellStyle name="Dezimal 2 2 8 5" xfId="4053"/>
    <cellStyle name="Dezimal 2 2 8 5 2" xfId="9201"/>
    <cellStyle name="Dezimal 2 2 8 6" xfId="5769"/>
    <cellStyle name="Dezimal 2 2 9" xfId="77"/>
    <cellStyle name="Dezimal 2 2 9 2" xfId="1444"/>
    <cellStyle name="Dezimal 2 2 9 2 2" xfId="3195"/>
    <cellStyle name="Dezimal 2 2 9 2 2 2" xfId="8345"/>
    <cellStyle name="Dezimal 2 2 9 2 3" xfId="4913"/>
    <cellStyle name="Dezimal 2 2 9 2 3 2" xfId="10061"/>
    <cellStyle name="Dezimal 2 2 9 2 4" xfId="6629"/>
    <cellStyle name="Dezimal 2 2 9 3" xfId="2333"/>
    <cellStyle name="Dezimal 2 2 9 3 2" xfId="7487"/>
    <cellStyle name="Dezimal 2 2 9 4" xfId="4055"/>
    <cellStyle name="Dezimal 2 2 9 4 2" xfId="9203"/>
    <cellStyle name="Dezimal 2 2 9 5" xfId="5771"/>
    <cellStyle name="Dezimal 2 3" xfId="78"/>
    <cellStyle name="Dezimal 2 3 2" xfId="79"/>
    <cellStyle name="Dezimal 2 3 2 2" xfId="80"/>
    <cellStyle name="Dezimal 2 3 2 2 2" xfId="81"/>
    <cellStyle name="Dezimal 2 3 2 2 2 2" xfId="1448"/>
    <cellStyle name="Dezimal 2 3 2 2 2 2 2" xfId="3199"/>
    <cellStyle name="Dezimal 2 3 2 2 2 2 2 2" xfId="8349"/>
    <cellStyle name="Dezimal 2 3 2 2 2 2 3" xfId="4917"/>
    <cellStyle name="Dezimal 2 3 2 2 2 2 3 2" xfId="10065"/>
    <cellStyle name="Dezimal 2 3 2 2 2 2 4" xfId="6633"/>
    <cellStyle name="Dezimal 2 3 2 2 2 3" xfId="2337"/>
    <cellStyle name="Dezimal 2 3 2 2 2 3 2" xfId="7491"/>
    <cellStyle name="Dezimal 2 3 2 2 2 4" xfId="4059"/>
    <cellStyle name="Dezimal 2 3 2 2 2 4 2" xfId="9207"/>
    <cellStyle name="Dezimal 2 3 2 2 2 5" xfId="5775"/>
    <cellStyle name="Dezimal 2 3 2 2 3" xfId="1447"/>
    <cellStyle name="Dezimal 2 3 2 2 3 2" xfId="3198"/>
    <cellStyle name="Dezimal 2 3 2 2 3 2 2" xfId="8348"/>
    <cellStyle name="Dezimal 2 3 2 2 3 3" xfId="4916"/>
    <cellStyle name="Dezimal 2 3 2 2 3 3 2" xfId="10064"/>
    <cellStyle name="Dezimal 2 3 2 2 3 4" xfId="6632"/>
    <cellStyle name="Dezimal 2 3 2 2 4" xfId="2336"/>
    <cellStyle name="Dezimal 2 3 2 2 4 2" xfId="7490"/>
    <cellStyle name="Dezimal 2 3 2 2 5" xfId="4058"/>
    <cellStyle name="Dezimal 2 3 2 2 5 2" xfId="9206"/>
    <cellStyle name="Dezimal 2 3 2 2 6" xfId="5774"/>
    <cellStyle name="Dezimal 2 3 2 3" xfId="82"/>
    <cellStyle name="Dezimal 2 3 2 3 2" xfId="1449"/>
    <cellStyle name="Dezimal 2 3 2 3 2 2" xfId="3200"/>
    <cellStyle name="Dezimal 2 3 2 3 2 2 2" xfId="8350"/>
    <cellStyle name="Dezimal 2 3 2 3 2 3" xfId="4918"/>
    <cellStyle name="Dezimal 2 3 2 3 2 3 2" xfId="10066"/>
    <cellStyle name="Dezimal 2 3 2 3 2 4" xfId="6634"/>
    <cellStyle name="Dezimal 2 3 2 3 3" xfId="2338"/>
    <cellStyle name="Dezimal 2 3 2 3 3 2" xfId="7492"/>
    <cellStyle name="Dezimal 2 3 2 3 4" xfId="4060"/>
    <cellStyle name="Dezimal 2 3 2 3 4 2" xfId="9208"/>
    <cellStyle name="Dezimal 2 3 2 3 5" xfId="5776"/>
    <cellStyle name="Dezimal 2 3 2 4" xfId="83"/>
    <cellStyle name="Dezimal 2 3 2 4 2" xfId="1450"/>
    <cellStyle name="Dezimal 2 3 2 4 2 2" xfId="3201"/>
    <cellStyle name="Dezimal 2 3 2 4 2 2 2" xfId="8351"/>
    <cellStyle name="Dezimal 2 3 2 4 2 3" xfId="4919"/>
    <cellStyle name="Dezimal 2 3 2 4 2 3 2" xfId="10067"/>
    <cellStyle name="Dezimal 2 3 2 4 2 4" xfId="6635"/>
    <cellStyle name="Dezimal 2 3 2 4 3" xfId="2339"/>
    <cellStyle name="Dezimal 2 3 2 4 3 2" xfId="7493"/>
    <cellStyle name="Dezimal 2 3 2 4 4" xfId="4061"/>
    <cellStyle name="Dezimal 2 3 2 4 4 2" xfId="9209"/>
    <cellStyle name="Dezimal 2 3 2 4 5" xfId="5777"/>
    <cellStyle name="Dezimal 2 3 2 5" xfId="1446"/>
    <cellStyle name="Dezimal 2 3 2 5 2" xfId="3197"/>
    <cellStyle name="Dezimal 2 3 2 5 2 2" xfId="8347"/>
    <cellStyle name="Dezimal 2 3 2 5 3" xfId="4915"/>
    <cellStyle name="Dezimal 2 3 2 5 3 2" xfId="10063"/>
    <cellStyle name="Dezimal 2 3 2 5 4" xfId="6631"/>
    <cellStyle name="Dezimal 2 3 2 6" xfId="2335"/>
    <cellStyle name="Dezimal 2 3 2 6 2" xfId="7489"/>
    <cellStyle name="Dezimal 2 3 2 7" xfId="4057"/>
    <cellStyle name="Dezimal 2 3 2 7 2" xfId="9205"/>
    <cellStyle name="Dezimal 2 3 2 8" xfId="5773"/>
    <cellStyle name="Dezimal 2 3 3" xfId="84"/>
    <cellStyle name="Dezimal 2 3 3 2" xfId="85"/>
    <cellStyle name="Dezimal 2 3 3 2 2" xfId="1452"/>
    <cellStyle name="Dezimal 2 3 3 2 2 2" xfId="3203"/>
    <cellStyle name="Dezimal 2 3 3 2 2 2 2" xfId="8353"/>
    <cellStyle name="Dezimal 2 3 3 2 2 3" xfId="4921"/>
    <cellStyle name="Dezimal 2 3 3 2 2 3 2" xfId="10069"/>
    <cellStyle name="Dezimal 2 3 3 2 2 4" xfId="6637"/>
    <cellStyle name="Dezimal 2 3 3 2 3" xfId="2341"/>
    <cellStyle name="Dezimal 2 3 3 2 3 2" xfId="7495"/>
    <cellStyle name="Dezimal 2 3 3 2 4" xfId="4063"/>
    <cellStyle name="Dezimal 2 3 3 2 4 2" xfId="9211"/>
    <cellStyle name="Dezimal 2 3 3 2 5" xfId="5779"/>
    <cellStyle name="Dezimal 2 3 3 3" xfId="1451"/>
    <cellStyle name="Dezimal 2 3 3 3 2" xfId="3202"/>
    <cellStyle name="Dezimal 2 3 3 3 2 2" xfId="8352"/>
    <cellStyle name="Dezimal 2 3 3 3 3" xfId="4920"/>
    <cellStyle name="Dezimal 2 3 3 3 3 2" xfId="10068"/>
    <cellStyle name="Dezimal 2 3 3 3 4" xfId="6636"/>
    <cellStyle name="Dezimal 2 3 3 4" xfId="2340"/>
    <cellStyle name="Dezimal 2 3 3 4 2" xfId="7494"/>
    <cellStyle name="Dezimal 2 3 3 5" xfId="4062"/>
    <cellStyle name="Dezimal 2 3 3 5 2" xfId="9210"/>
    <cellStyle name="Dezimal 2 3 3 6" xfId="5778"/>
    <cellStyle name="Dezimal 2 3 4" xfId="86"/>
    <cellStyle name="Dezimal 2 3 4 2" xfId="1453"/>
    <cellStyle name="Dezimal 2 3 4 2 2" xfId="3204"/>
    <cellStyle name="Dezimal 2 3 4 2 2 2" xfId="8354"/>
    <cellStyle name="Dezimal 2 3 4 2 3" xfId="4922"/>
    <cellStyle name="Dezimal 2 3 4 2 3 2" xfId="10070"/>
    <cellStyle name="Dezimal 2 3 4 2 4" xfId="6638"/>
    <cellStyle name="Dezimal 2 3 4 3" xfId="2342"/>
    <cellStyle name="Dezimal 2 3 4 3 2" xfId="7496"/>
    <cellStyle name="Dezimal 2 3 4 4" xfId="4064"/>
    <cellStyle name="Dezimal 2 3 4 4 2" xfId="9212"/>
    <cellStyle name="Dezimal 2 3 4 5" xfId="5780"/>
    <cellStyle name="Dezimal 2 3 5" xfId="87"/>
    <cellStyle name="Dezimal 2 3 5 2" xfId="1454"/>
    <cellStyle name="Dezimal 2 3 5 2 2" xfId="3205"/>
    <cellStyle name="Dezimal 2 3 5 2 2 2" xfId="8355"/>
    <cellStyle name="Dezimal 2 3 5 2 3" xfId="4923"/>
    <cellStyle name="Dezimal 2 3 5 2 3 2" xfId="10071"/>
    <cellStyle name="Dezimal 2 3 5 2 4" xfId="6639"/>
    <cellStyle name="Dezimal 2 3 5 3" xfId="2343"/>
    <cellStyle name="Dezimal 2 3 5 3 2" xfId="7497"/>
    <cellStyle name="Dezimal 2 3 5 4" xfId="4065"/>
    <cellStyle name="Dezimal 2 3 5 4 2" xfId="9213"/>
    <cellStyle name="Dezimal 2 3 5 5" xfId="5781"/>
    <cellStyle name="Dezimal 2 3 6" xfId="1445"/>
    <cellStyle name="Dezimal 2 3 6 2" xfId="3196"/>
    <cellStyle name="Dezimal 2 3 6 2 2" xfId="8346"/>
    <cellStyle name="Dezimal 2 3 6 3" xfId="4914"/>
    <cellStyle name="Dezimal 2 3 6 3 2" xfId="10062"/>
    <cellStyle name="Dezimal 2 3 6 4" xfId="6630"/>
    <cellStyle name="Dezimal 2 3 7" xfId="2334"/>
    <cellStyle name="Dezimal 2 3 7 2" xfId="7488"/>
    <cellStyle name="Dezimal 2 3 8" xfId="4056"/>
    <cellStyle name="Dezimal 2 3 8 2" xfId="9204"/>
    <cellStyle name="Dezimal 2 3 9" xfId="5772"/>
    <cellStyle name="Dezimal 2 4" xfId="88"/>
    <cellStyle name="Dezimal 2 4 2" xfId="1455"/>
    <cellStyle name="Dezimal 2 4 2 2" xfId="3206"/>
    <cellStyle name="Dezimal 2 4 2 2 2" xfId="8356"/>
    <cellStyle name="Dezimal 2 4 2 3" xfId="4924"/>
    <cellStyle name="Dezimal 2 4 2 3 2" xfId="10072"/>
    <cellStyle name="Dezimal 2 4 2 4" xfId="6640"/>
    <cellStyle name="Dezimal 2 4 3" xfId="2344"/>
    <cellStyle name="Dezimal 2 4 3 2" xfId="7498"/>
    <cellStyle name="Dezimal 2 4 4" xfId="4066"/>
    <cellStyle name="Dezimal 2 4 4 2" xfId="9214"/>
    <cellStyle name="Dezimal 2 4 5" xfId="5782"/>
    <cellStyle name="Dezimal 2 5" xfId="1384"/>
    <cellStyle name="Dezimal 2 5 2" xfId="3135"/>
    <cellStyle name="Dezimal 2 5 2 2" xfId="8285"/>
    <cellStyle name="Dezimal 2 5 3" xfId="4853"/>
    <cellStyle name="Dezimal 2 5 3 2" xfId="10001"/>
    <cellStyle name="Dezimal 2 5 4" xfId="6569"/>
    <cellStyle name="Dezimal 2 6" xfId="2273"/>
    <cellStyle name="Dezimal 2 6 2" xfId="7427"/>
    <cellStyle name="Dezimal 2 7" xfId="3995"/>
    <cellStyle name="Dezimal 2 7 2" xfId="9143"/>
    <cellStyle name="Dezimal 2 8" xfId="5711"/>
    <cellStyle name="Dezimal 3" xfId="89"/>
    <cellStyle name="Dezimal 3 2" xfId="90"/>
    <cellStyle name="Dezimal 3 2 10" xfId="91"/>
    <cellStyle name="Dezimal 3 2 10 2" xfId="1458"/>
    <cellStyle name="Dezimal 3 2 10 2 2" xfId="3209"/>
    <cellStyle name="Dezimal 3 2 10 2 2 2" xfId="8359"/>
    <cellStyle name="Dezimal 3 2 10 2 3" xfId="4927"/>
    <cellStyle name="Dezimal 3 2 10 2 3 2" xfId="10075"/>
    <cellStyle name="Dezimal 3 2 10 2 4" xfId="6643"/>
    <cellStyle name="Dezimal 3 2 10 3" xfId="2347"/>
    <cellStyle name="Dezimal 3 2 10 3 2" xfId="7501"/>
    <cellStyle name="Dezimal 3 2 10 4" xfId="4069"/>
    <cellStyle name="Dezimal 3 2 10 4 2" xfId="9217"/>
    <cellStyle name="Dezimal 3 2 10 5" xfId="5785"/>
    <cellStyle name="Dezimal 3 2 11" xfId="92"/>
    <cellStyle name="Dezimal 3 2 11 2" xfId="1459"/>
    <cellStyle name="Dezimal 3 2 11 2 2" xfId="3210"/>
    <cellStyle name="Dezimal 3 2 11 2 2 2" xfId="8360"/>
    <cellStyle name="Dezimal 3 2 11 2 3" xfId="4928"/>
    <cellStyle name="Dezimal 3 2 11 2 3 2" xfId="10076"/>
    <cellStyle name="Dezimal 3 2 11 2 4" xfId="6644"/>
    <cellStyle name="Dezimal 3 2 11 3" xfId="2348"/>
    <cellStyle name="Dezimal 3 2 11 3 2" xfId="7502"/>
    <cellStyle name="Dezimal 3 2 11 4" xfId="4070"/>
    <cellStyle name="Dezimal 3 2 11 4 2" xfId="9218"/>
    <cellStyle name="Dezimal 3 2 11 5" xfId="5786"/>
    <cellStyle name="Dezimal 3 2 12" xfId="1457"/>
    <cellStyle name="Dezimal 3 2 12 2" xfId="3208"/>
    <cellStyle name="Dezimal 3 2 12 2 2" xfId="8358"/>
    <cellStyle name="Dezimal 3 2 12 3" xfId="4926"/>
    <cellStyle name="Dezimal 3 2 12 3 2" xfId="10074"/>
    <cellStyle name="Dezimal 3 2 12 4" xfId="6642"/>
    <cellStyle name="Dezimal 3 2 13" xfId="2346"/>
    <cellStyle name="Dezimal 3 2 13 2" xfId="7500"/>
    <cellStyle name="Dezimal 3 2 14" xfId="4068"/>
    <cellStyle name="Dezimal 3 2 14 2" xfId="9216"/>
    <cellStyle name="Dezimal 3 2 15" xfId="5784"/>
    <cellStyle name="Dezimal 3 2 2" xfId="93"/>
    <cellStyle name="Dezimal 3 2 2 2" xfId="94"/>
    <cellStyle name="Dezimal 3 2 2 2 2" xfId="95"/>
    <cellStyle name="Dezimal 3 2 2 2 2 2" xfId="96"/>
    <cellStyle name="Dezimal 3 2 2 2 2 2 2" xfId="1463"/>
    <cellStyle name="Dezimal 3 2 2 2 2 2 2 2" xfId="3214"/>
    <cellStyle name="Dezimal 3 2 2 2 2 2 2 2 2" xfId="8364"/>
    <cellStyle name="Dezimal 3 2 2 2 2 2 2 3" xfId="4932"/>
    <cellStyle name="Dezimal 3 2 2 2 2 2 2 3 2" xfId="10080"/>
    <cellStyle name="Dezimal 3 2 2 2 2 2 2 4" xfId="6648"/>
    <cellStyle name="Dezimal 3 2 2 2 2 2 3" xfId="2352"/>
    <cellStyle name="Dezimal 3 2 2 2 2 2 3 2" xfId="7506"/>
    <cellStyle name="Dezimal 3 2 2 2 2 2 4" xfId="4074"/>
    <cellStyle name="Dezimal 3 2 2 2 2 2 4 2" xfId="9222"/>
    <cellStyle name="Dezimal 3 2 2 2 2 2 5" xfId="5790"/>
    <cellStyle name="Dezimal 3 2 2 2 2 3" xfId="1462"/>
    <cellStyle name="Dezimal 3 2 2 2 2 3 2" xfId="3213"/>
    <cellStyle name="Dezimal 3 2 2 2 2 3 2 2" xfId="8363"/>
    <cellStyle name="Dezimal 3 2 2 2 2 3 3" xfId="4931"/>
    <cellStyle name="Dezimal 3 2 2 2 2 3 3 2" xfId="10079"/>
    <cellStyle name="Dezimal 3 2 2 2 2 3 4" xfId="6647"/>
    <cellStyle name="Dezimal 3 2 2 2 2 4" xfId="2351"/>
    <cellStyle name="Dezimal 3 2 2 2 2 4 2" xfId="7505"/>
    <cellStyle name="Dezimal 3 2 2 2 2 5" xfId="4073"/>
    <cellStyle name="Dezimal 3 2 2 2 2 5 2" xfId="9221"/>
    <cellStyle name="Dezimal 3 2 2 2 2 6" xfId="5789"/>
    <cellStyle name="Dezimal 3 2 2 2 3" xfId="97"/>
    <cellStyle name="Dezimal 3 2 2 2 3 2" xfId="1464"/>
    <cellStyle name="Dezimal 3 2 2 2 3 2 2" xfId="3215"/>
    <cellStyle name="Dezimal 3 2 2 2 3 2 2 2" xfId="8365"/>
    <cellStyle name="Dezimal 3 2 2 2 3 2 3" xfId="4933"/>
    <cellStyle name="Dezimal 3 2 2 2 3 2 3 2" xfId="10081"/>
    <cellStyle name="Dezimal 3 2 2 2 3 2 4" xfId="6649"/>
    <cellStyle name="Dezimal 3 2 2 2 3 3" xfId="2353"/>
    <cellStyle name="Dezimal 3 2 2 2 3 3 2" xfId="7507"/>
    <cellStyle name="Dezimal 3 2 2 2 3 4" xfId="4075"/>
    <cellStyle name="Dezimal 3 2 2 2 3 4 2" xfId="9223"/>
    <cellStyle name="Dezimal 3 2 2 2 3 5" xfId="5791"/>
    <cellStyle name="Dezimal 3 2 2 2 4" xfId="98"/>
    <cellStyle name="Dezimal 3 2 2 2 4 2" xfId="1465"/>
    <cellStyle name="Dezimal 3 2 2 2 4 2 2" xfId="3216"/>
    <cellStyle name="Dezimal 3 2 2 2 4 2 2 2" xfId="8366"/>
    <cellStyle name="Dezimal 3 2 2 2 4 2 3" xfId="4934"/>
    <cellStyle name="Dezimal 3 2 2 2 4 2 3 2" xfId="10082"/>
    <cellStyle name="Dezimal 3 2 2 2 4 2 4" xfId="6650"/>
    <cellStyle name="Dezimal 3 2 2 2 4 3" xfId="2354"/>
    <cellStyle name="Dezimal 3 2 2 2 4 3 2" xfId="7508"/>
    <cellStyle name="Dezimal 3 2 2 2 4 4" xfId="4076"/>
    <cellStyle name="Dezimal 3 2 2 2 4 4 2" xfId="9224"/>
    <cellStyle name="Dezimal 3 2 2 2 4 5" xfId="5792"/>
    <cellStyle name="Dezimal 3 2 2 2 5" xfId="1461"/>
    <cellStyle name="Dezimal 3 2 2 2 5 2" xfId="3212"/>
    <cellStyle name="Dezimal 3 2 2 2 5 2 2" xfId="8362"/>
    <cellStyle name="Dezimal 3 2 2 2 5 3" xfId="4930"/>
    <cellStyle name="Dezimal 3 2 2 2 5 3 2" xfId="10078"/>
    <cellStyle name="Dezimal 3 2 2 2 5 4" xfId="6646"/>
    <cellStyle name="Dezimal 3 2 2 2 6" xfId="2350"/>
    <cellStyle name="Dezimal 3 2 2 2 6 2" xfId="7504"/>
    <cellStyle name="Dezimal 3 2 2 2 7" xfId="4072"/>
    <cellStyle name="Dezimal 3 2 2 2 7 2" xfId="9220"/>
    <cellStyle name="Dezimal 3 2 2 2 8" xfId="5788"/>
    <cellStyle name="Dezimal 3 2 2 3" xfId="99"/>
    <cellStyle name="Dezimal 3 2 2 3 2" xfId="100"/>
    <cellStyle name="Dezimal 3 2 2 3 2 2" xfId="1467"/>
    <cellStyle name="Dezimal 3 2 2 3 2 2 2" xfId="3218"/>
    <cellStyle name="Dezimal 3 2 2 3 2 2 2 2" xfId="8368"/>
    <cellStyle name="Dezimal 3 2 2 3 2 2 3" xfId="4936"/>
    <cellStyle name="Dezimal 3 2 2 3 2 2 3 2" xfId="10084"/>
    <cellStyle name="Dezimal 3 2 2 3 2 2 4" xfId="6652"/>
    <cellStyle name="Dezimal 3 2 2 3 2 3" xfId="2356"/>
    <cellStyle name="Dezimal 3 2 2 3 2 3 2" xfId="7510"/>
    <cellStyle name="Dezimal 3 2 2 3 2 4" xfId="4078"/>
    <cellStyle name="Dezimal 3 2 2 3 2 4 2" xfId="9226"/>
    <cellStyle name="Dezimal 3 2 2 3 2 5" xfId="5794"/>
    <cellStyle name="Dezimal 3 2 2 3 3" xfId="1466"/>
    <cellStyle name="Dezimal 3 2 2 3 3 2" xfId="3217"/>
    <cellStyle name="Dezimal 3 2 2 3 3 2 2" xfId="8367"/>
    <cellStyle name="Dezimal 3 2 2 3 3 3" xfId="4935"/>
    <cellStyle name="Dezimal 3 2 2 3 3 3 2" xfId="10083"/>
    <cellStyle name="Dezimal 3 2 2 3 3 4" xfId="6651"/>
    <cellStyle name="Dezimal 3 2 2 3 4" xfId="2355"/>
    <cellStyle name="Dezimal 3 2 2 3 4 2" xfId="7509"/>
    <cellStyle name="Dezimal 3 2 2 3 5" xfId="4077"/>
    <cellStyle name="Dezimal 3 2 2 3 5 2" xfId="9225"/>
    <cellStyle name="Dezimal 3 2 2 3 6" xfId="5793"/>
    <cellStyle name="Dezimal 3 2 2 4" xfId="101"/>
    <cellStyle name="Dezimal 3 2 2 4 2" xfId="1468"/>
    <cellStyle name="Dezimal 3 2 2 4 2 2" xfId="3219"/>
    <cellStyle name="Dezimal 3 2 2 4 2 2 2" xfId="8369"/>
    <cellStyle name="Dezimal 3 2 2 4 2 3" xfId="4937"/>
    <cellStyle name="Dezimal 3 2 2 4 2 3 2" xfId="10085"/>
    <cellStyle name="Dezimal 3 2 2 4 2 4" xfId="6653"/>
    <cellStyle name="Dezimal 3 2 2 4 3" xfId="2357"/>
    <cellStyle name="Dezimal 3 2 2 4 3 2" xfId="7511"/>
    <cellStyle name="Dezimal 3 2 2 4 4" xfId="4079"/>
    <cellStyle name="Dezimal 3 2 2 4 4 2" xfId="9227"/>
    <cellStyle name="Dezimal 3 2 2 4 5" xfId="5795"/>
    <cellStyle name="Dezimal 3 2 2 5" xfId="102"/>
    <cellStyle name="Dezimal 3 2 2 5 2" xfId="1469"/>
    <cellStyle name="Dezimal 3 2 2 5 2 2" xfId="3220"/>
    <cellStyle name="Dezimal 3 2 2 5 2 2 2" xfId="8370"/>
    <cellStyle name="Dezimal 3 2 2 5 2 3" xfId="4938"/>
    <cellStyle name="Dezimal 3 2 2 5 2 3 2" xfId="10086"/>
    <cellStyle name="Dezimal 3 2 2 5 2 4" xfId="6654"/>
    <cellStyle name="Dezimal 3 2 2 5 3" xfId="2358"/>
    <cellStyle name="Dezimal 3 2 2 5 3 2" xfId="7512"/>
    <cellStyle name="Dezimal 3 2 2 5 4" xfId="4080"/>
    <cellStyle name="Dezimal 3 2 2 5 4 2" xfId="9228"/>
    <cellStyle name="Dezimal 3 2 2 5 5" xfId="5796"/>
    <cellStyle name="Dezimal 3 2 2 6" xfId="1460"/>
    <cellStyle name="Dezimal 3 2 2 6 2" xfId="3211"/>
    <cellStyle name="Dezimal 3 2 2 6 2 2" xfId="8361"/>
    <cellStyle name="Dezimal 3 2 2 6 3" xfId="4929"/>
    <cellStyle name="Dezimal 3 2 2 6 3 2" xfId="10077"/>
    <cellStyle name="Dezimal 3 2 2 6 4" xfId="6645"/>
    <cellStyle name="Dezimal 3 2 2 7" xfId="2349"/>
    <cellStyle name="Dezimal 3 2 2 7 2" xfId="7503"/>
    <cellStyle name="Dezimal 3 2 2 8" xfId="4071"/>
    <cellStyle name="Dezimal 3 2 2 8 2" xfId="9219"/>
    <cellStyle name="Dezimal 3 2 2 9" xfId="5787"/>
    <cellStyle name="Dezimal 3 2 3" xfId="103"/>
    <cellStyle name="Dezimal 3 2 3 2" xfId="104"/>
    <cellStyle name="Dezimal 3 2 3 2 2" xfId="105"/>
    <cellStyle name="Dezimal 3 2 3 2 2 2" xfId="106"/>
    <cellStyle name="Dezimal 3 2 3 2 2 2 2" xfId="1473"/>
    <cellStyle name="Dezimal 3 2 3 2 2 2 2 2" xfId="3224"/>
    <cellStyle name="Dezimal 3 2 3 2 2 2 2 2 2" xfId="8374"/>
    <cellStyle name="Dezimal 3 2 3 2 2 2 2 3" xfId="4942"/>
    <cellStyle name="Dezimal 3 2 3 2 2 2 2 3 2" xfId="10090"/>
    <cellStyle name="Dezimal 3 2 3 2 2 2 2 4" xfId="6658"/>
    <cellStyle name="Dezimal 3 2 3 2 2 2 3" xfId="2362"/>
    <cellStyle name="Dezimal 3 2 3 2 2 2 3 2" xfId="7516"/>
    <cellStyle name="Dezimal 3 2 3 2 2 2 4" xfId="4084"/>
    <cellStyle name="Dezimal 3 2 3 2 2 2 4 2" xfId="9232"/>
    <cellStyle name="Dezimal 3 2 3 2 2 2 5" xfId="5800"/>
    <cellStyle name="Dezimal 3 2 3 2 2 3" xfId="1472"/>
    <cellStyle name="Dezimal 3 2 3 2 2 3 2" xfId="3223"/>
    <cellStyle name="Dezimal 3 2 3 2 2 3 2 2" xfId="8373"/>
    <cellStyle name="Dezimal 3 2 3 2 2 3 3" xfId="4941"/>
    <cellStyle name="Dezimal 3 2 3 2 2 3 3 2" xfId="10089"/>
    <cellStyle name="Dezimal 3 2 3 2 2 3 4" xfId="6657"/>
    <cellStyle name="Dezimal 3 2 3 2 2 4" xfId="2361"/>
    <cellStyle name="Dezimal 3 2 3 2 2 4 2" xfId="7515"/>
    <cellStyle name="Dezimal 3 2 3 2 2 5" xfId="4083"/>
    <cellStyle name="Dezimal 3 2 3 2 2 5 2" xfId="9231"/>
    <cellStyle name="Dezimal 3 2 3 2 2 6" xfId="5799"/>
    <cellStyle name="Dezimal 3 2 3 2 3" xfId="107"/>
    <cellStyle name="Dezimal 3 2 3 2 3 2" xfId="1474"/>
    <cellStyle name="Dezimal 3 2 3 2 3 2 2" xfId="3225"/>
    <cellStyle name="Dezimal 3 2 3 2 3 2 2 2" xfId="8375"/>
    <cellStyle name="Dezimal 3 2 3 2 3 2 3" xfId="4943"/>
    <cellStyle name="Dezimal 3 2 3 2 3 2 3 2" xfId="10091"/>
    <cellStyle name="Dezimal 3 2 3 2 3 2 4" xfId="6659"/>
    <cellStyle name="Dezimal 3 2 3 2 3 3" xfId="2363"/>
    <cellStyle name="Dezimal 3 2 3 2 3 3 2" xfId="7517"/>
    <cellStyle name="Dezimal 3 2 3 2 3 4" xfId="4085"/>
    <cellStyle name="Dezimal 3 2 3 2 3 4 2" xfId="9233"/>
    <cellStyle name="Dezimal 3 2 3 2 3 5" xfId="5801"/>
    <cellStyle name="Dezimal 3 2 3 2 4" xfId="108"/>
    <cellStyle name="Dezimal 3 2 3 2 4 2" xfId="1475"/>
    <cellStyle name="Dezimal 3 2 3 2 4 2 2" xfId="3226"/>
    <cellStyle name="Dezimal 3 2 3 2 4 2 2 2" xfId="8376"/>
    <cellStyle name="Dezimal 3 2 3 2 4 2 3" xfId="4944"/>
    <cellStyle name="Dezimal 3 2 3 2 4 2 3 2" xfId="10092"/>
    <cellStyle name="Dezimal 3 2 3 2 4 2 4" xfId="6660"/>
    <cellStyle name="Dezimal 3 2 3 2 4 3" xfId="2364"/>
    <cellStyle name="Dezimal 3 2 3 2 4 3 2" xfId="7518"/>
    <cellStyle name="Dezimal 3 2 3 2 4 4" xfId="4086"/>
    <cellStyle name="Dezimal 3 2 3 2 4 4 2" xfId="9234"/>
    <cellStyle name="Dezimal 3 2 3 2 4 5" xfId="5802"/>
    <cellStyle name="Dezimal 3 2 3 2 5" xfId="1471"/>
    <cellStyle name="Dezimal 3 2 3 2 5 2" xfId="3222"/>
    <cellStyle name="Dezimal 3 2 3 2 5 2 2" xfId="8372"/>
    <cellStyle name="Dezimal 3 2 3 2 5 3" xfId="4940"/>
    <cellStyle name="Dezimal 3 2 3 2 5 3 2" xfId="10088"/>
    <cellStyle name="Dezimal 3 2 3 2 5 4" xfId="6656"/>
    <cellStyle name="Dezimal 3 2 3 2 6" xfId="2360"/>
    <cellStyle name="Dezimal 3 2 3 2 6 2" xfId="7514"/>
    <cellStyle name="Dezimal 3 2 3 2 7" xfId="4082"/>
    <cellStyle name="Dezimal 3 2 3 2 7 2" xfId="9230"/>
    <cellStyle name="Dezimal 3 2 3 2 8" xfId="5798"/>
    <cellStyle name="Dezimal 3 2 3 3" xfId="109"/>
    <cellStyle name="Dezimal 3 2 3 3 2" xfId="110"/>
    <cellStyle name="Dezimal 3 2 3 3 2 2" xfId="1477"/>
    <cellStyle name="Dezimal 3 2 3 3 2 2 2" xfId="3228"/>
    <cellStyle name="Dezimal 3 2 3 3 2 2 2 2" xfId="8378"/>
    <cellStyle name="Dezimal 3 2 3 3 2 2 3" xfId="4946"/>
    <cellStyle name="Dezimal 3 2 3 3 2 2 3 2" xfId="10094"/>
    <cellStyle name="Dezimal 3 2 3 3 2 2 4" xfId="6662"/>
    <cellStyle name="Dezimal 3 2 3 3 2 3" xfId="2366"/>
    <cellStyle name="Dezimal 3 2 3 3 2 3 2" xfId="7520"/>
    <cellStyle name="Dezimal 3 2 3 3 2 4" xfId="4088"/>
    <cellStyle name="Dezimal 3 2 3 3 2 4 2" xfId="9236"/>
    <cellStyle name="Dezimal 3 2 3 3 2 5" xfId="5804"/>
    <cellStyle name="Dezimal 3 2 3 3 3" xfId="1476"/>
    <cellStyle name="Dezimal 3 2 3 3 3 2" xfId="3227"/>
    <cellStyle name="Dezimal 3 2 3 3 3 2 2" xfId="8377"/>
    <cellStyle name="Dezimal 3 2 3 3 3 3" xfId="4945"/>
    <cellStyle name="Dezimal 3 2 3 3 3 3 2" xfId="10093"/>
    <cellStyle name="Dezimal 3 2 3 3 3 4" xfId="6661"/>
    <cellStyle name="Dezimal 3 2 3 3 4" xfId="2365"/>
    <cellStyle name="Dezimal 3 2 3 3 4 2" xfId="7519"/>
    <cellStyle name="Dezimal 3 2 3 3 5" xfId="4087"/>
    <cellStyle name="Dezimal 3 2 3 3 5 2" xfId="9235"/>
    <cellStyle name="Dezimal 3 2 3 3 6" xfId="5803"/>
    <cellStyle name="Dezimal 3 2 3 4" xfId="111"/>
    <cellStyle name="Dezimal 3 2 3 4 2" xfId="1478"/>
    <cellStyle name="Dezimal 3 2 3 4 2 2" xfId="3229"/>
    <cellStyle name="Dezimal 3 2 3 4 2 2 2" xfId="8379"/>
    <cellStyle name="Dezimal 3 2 3 4 2 3" xfId="4947"/>
    <cellStyle name="Dezimal 3 2 3 4 2 3 2" xfId="10095"/>
    <cellStyle name="Dezimal 3 2 3 4 2 4" xfId="6663"/>
    <cellStyle name="Dezimal 3 2 3 4 3" xfId="2367"/>
    <cellStyle name="Dezimal 3 2 3 4 3 2" xfId="7521"/>
    <cellStyle name="Dezimal 3 2 3 4 4" xfId="4089"/>
    <cellStyle name="Dezimal 3 2 3 4 4 2" xfId="9237"/>
    <cellStyle name="Dezimal 3 2 3 4 5" xfId="5805"/>
    <cellStyle name="Dezimal 3 2 3 5" xfId="112"/>
    <cellStyle name="Dezimal 3 2 3 5 2" xfId="1479"/>
    <cellStyle name="Dezimal 3 2 3 5 2 2" xfId="3230"/>
    <cellStyle name="Dezimal 3 2 3 5 2 2 2" xfId="8380"/>
    <cellStyle name="Dezimal 3 2 3 5 2 3" xfId="4948"/>
    <cellStyle name="Dezimal 3 2 3 5 2 3 2" xfId="10096"/>
    <cellStyle name="Dezimal 3 2 3 5 2 4" xfId="6664"/>
    <cellStyle name="Dezimal 3 2 3 5 3" xfId="2368"/>
    <cellStyle name="Dezimal 3 2 3 5 3 2" xfId="7522"/>
    <cellStyle name="Dezimal 3 2 3 5 4" xfId="4090"/>
    <cellStyle name="Dezimal 3 2 3 5 4 2" xfId="9238"/>
    <cellStyle name="Dezimal 3 2 3 5 5" xfId="5806"/>
    <cellStyle name="Dezimal 3 2 3 6" xfId="1470"/>
    <cellStyle name="Dezimal 3 2 3 6 2" xfId="3221"/>
    <cellStyle name="Dezimal 3 2 3 6 2 2" xfId="8371"/>
    <cellStyle name="Dezimal 3 2 3 6 3" xfId="4939"/>
    <cellStyle name="Dezimal 3 2 3 6 3 2" xfId="10087"/>
    <cellStyle name="Dezimal 3 2 3 6 4" xfId="6655"/>
    <cellStyle name="Dezimal 3 2 3 7" xfId="2359"/>
    <cellStyle name="Dezimal 3 2 3 7 2" xfId="7513"/>
    <cellStyle name="Dezimal 3 2 3 8" xfId="4081"/>
    <cellStyle name="Dezimal 3 2 3 8 2" xfId="9229"/>
    <cellStyle name="Dezimal 3 2 3 9" xfId="5797"/>
    <cellStyle name="Dezimal 3 2 4" xfId="113"/>
    <cellStyle name="Dezimal 3 2 4 2" xfId="114"/>
    <cellStyle name="Dezimal 3 2 4 2 2" xfId="115"/>
    <cellStyle name="Dezimal 3 2 4 2 2 2" xfId="116"/>
    <cellStyle name="Dezimal 3 2 4 2 2 2 2" xfId="1483"/>
    <cellStyle name="Dezimal 3 2 4 2 2 2 2 2" xfId="3234"/>
    <cellStyle name="Dezimal 3 2 4 2 2 2 2 2 2" xfId="8384"/>
    <cellStyle name="Dezimal 3 2 4 2 2 2 2 3" xfId="4952"/>
    <cellStyle name="Dezimal 3 2 4 2 2 2 2 3 2" xfId="10100"/>
    <cellStyle name="Dezimal 3 2 4 2 2 2 2 4" xfId="6668"/>
    <cellStyle name="Dezimal 3 2 4 2 2 2 3" xfId="2372"/>
    <cellStyle name="Dezimal 3 2 4 2 2 2 3 2" xfId="7526"/>
    <cellStyle name="Dezimal 3 2 4 2 2 2 4" xfId="4094"/>
    <cellStyle name="Dezimal 3 2 4 2 2 2 4 2" xfId="9242"/>
    <cellStyle name="Dezimal 3 2 4 2 2 2 5" xfId="5810"/>
    <cellStyle name="Dezimal 3 2 4 2 2 3" xfId="1482"/>
    <cellStyle name="Dezimal 3 2 4 2 2 3 2" xfId="3233"/>
    <cellStyle name="Dezimal 3 2 4 2 2 3 2 2" xfId="8383"/>
    <cellStyle name="Dezimal 3 2 4 2 2 3 3" xfId="4951"/>
    <cellStyle name="Dezimal 3 2 4 2 2 3 3 2" xfId="10099"/>
    <cellStyle name="Dezimal 3 2 4 2 2 3 4" xfId="6667"/>
    <cellStyle name="Dezimal 3 2 4 2 2 4" xfId="2371"/>
    <cellStyle name="Dezimal 3 2 4 2 2 4 2" xfId="7525"/>
    <cellStyle name="Dezimal 3 2 4 2 2 5" xfId="4093"/>
    <cellStyle name="Dezimal 3 2 4 2 2 5 2" xfId="9241"/>
    <cellStyle name="Dezimal 3 2 4 2 2 6" xfId="5809"/>
    <cellStyle name="Dezimal 3 2 4 2 3" xfId="117"/>
    <cellStyle name="Dezimal 3 2 4 2 3 2" xfId="1484"/>
    <cellStyle name="Dezimal 3 2 4 2 3 2 2" xfId="3235"/>
    <cellStyle name="Dezimal 3 2 4 2 3 2 2 2" xfId="8385"/>
    <cellStyle name="Dezimal 3 2 4 2 3 2 3" xfId="4953"/>
    <cellStyle name="Dezimal 3 2 4 2 3 2 3 2" xfId="10101"/>
    <cellStyle name="Dezimal 3 2 4 2 3 2 4" xfId="6669"/>
    <cellStyle name="Dezimal 3 2 4 2 3 3" xfId="2373"/>
    <cellStyle name="Dezimal 3 2 4 2 3 3 2" xfId="7527"/>
    <cellStyle name="Dezimal 3 2 4 2 3 4" xfId="4095"/>
    <cellStyle name="Dezimal 3 2 4 2 3 4 2" xfId="9243"/>
    <cellStyle name="Dezimal 3 2 4 2 3 5" xfId="5811"/>
    <cellStyle name="Dezimal 3 2 4 2 4" xfId="118"/>
    <cellStyle name="Dezimal 3 2 4 2 4 2" xfId="1485"/>
    <cellStyle name="Dezimal 3 2 4 2 4 2 2" xfId="3236"/>
    <cellStyle name="Dezimal 3 2 4 2 4 2 2 2" xfId="8386"/>
    <cellStyle name="Dezimal 3 2 4 2 4 2 3" xfId="4954"/>
    <cellStyle name="Dezimal 3 2 4 2 4 2 3 2" xfId="10102"/>
    <cellStyle name="Dezimal 3 2 4 2 4 2 4" xfId="6670"/>
    <cellStyle name="Dezimal 3 2 4 2 4 3" xfId="2374"/>
    <cellStyle name="Dezimal 3 2 4 2 4 3 2" xfId="7528"/>
    <cellStyle name="Dezimal 3 2 4 2 4 4" xfId="4096"/>
    <cellStyle name="Dezimal 3 2 4 2 4 4 2" xfId="9244"/>
    <cellStyle name="Dezimal 3 2 4 2 4 5" xfId="5812"/>
    <cellStyle name="Dezimal 3 2 4 2 5" xfId="1481"/>
    <cellStyle name="Dezimal 3 2 4 2 5 2" xfId="3232"/>
    <cellStyle name="Dezimal 3 2 4 2 5 2 2" xfId="8382"/>
    <cellStyle name="Dezimal 3 2 4 2 5 3" xfId="4950"/>
    <cellStyle name="Dezimal 3 2 4 2 5 3 2" xfId="10098"/>
    <cellStyle name="Dezimal 3 2 4 2 5 4" xfId="6666"/>
    <cellStyle name="Dezimal 3 2 4 2 6" xfId="2370"/>
    <cellStyle name="Dezimal 3 2 4 2 6 2" xfId="7524"/>
    <cellStyle name="Dezimal 3 2 4 2 7" xfId="4092"/>
    <cellStyle name="Dezimal 3 2 4 2 7 2" xfId="9240"/>
    <cellStyle name="Dezimal 3 2 4 2 8" xfId="5808"/>
    <cellStyle name="Dezimal 3 2 4 3" xfId="119"/>
    <cellStyle name="Dezimal 3 2 4 3 2" xfId="120"/>
    <cellStyle name="Dezimal 3 2 4 3 2 2" xfId="1487"/>
    <cellStyle name="Dezimal 3 2 4 3 2 2 2" xfId="3238"/>
    <cellStyle name="Dezimal 3 2 4 3 2 2 2 2" xfId="8388"/>
    <cellStyle name="Dezimal 3 2 4 3 2 2 3" xfId="4956"/>
    <cellStyle name="Dezimal 3 2 4 3 2 2 3 2" xfId="10104"/>
    <cellStyle name="Dezimal 3 2 4 3 2 2 4" xfId="6672"/>
    <cellStyle name="Dezimal 3 2 4 3 2 3" xfId="2376"/>
    <cellStyle name="Dezimal 3 2 4 3 2 3 2" xfId="7530"/>
    <cellStyle name="Dezimal 3 2 4 3 2 4" xfId="4098"/>
    <cellStyle name="Dezimal 3 2 4 3 2 4 2" xfId="9246"/>
    <cellStyle name="Dezimal 3 2 4 3 2 5" xfId="5814"/>
    <cellStyle name="Dezimal 3 2 4 3 3" xfId="1486"/>
    <cellStyle name="Dezimal 3 2 4 3 3 2" xfId="3237"/>
    <cellStyle name="Dezimal 3 2 4 3 3 2 2" xfId="8387"/>
    <cellStyle name="Dezimal 3 2 4 3 3 3" xfId="4955"/>
    <cellStyle name="Dezimal 3 2 4 3 3 3 2" xfId="10103"/>
    <cellStyle name="Dezimal 3 2 4 3 3 4" xfId="6671"/>
    <cellStyle name="Dezimal 3 2 4 3 4" xfId="2375"/>
    <cellStyle name="Dezimal 3 2 4 3 4 2" xfId="7529"/>
    <cellStyle name="Dezimal 3 2 4 3 5" xfId="4097"/>
    <cellStyle name="Dezimal 3 2 4 3 5 2" xfId="9245"/>
    <cellStyle name="Dezimal 3 2 4 3 6" xfId="5813"/>
    <cellStyle name="Dezimal 3 2 4 4" xfId="121"/>
    <cellStyle name="Dezimal 3 2 4 4 2" xfId="1488"/>
    <cellStyle name="Dezimal 3 2 4 4 2 2" xfId="3239"/>
    <cellStyle name="Dezimal 3 2 4 4 2 2 2" xfId="8389"/>
    <cellStyle name="Dezimal 3 2 4 4 2 3" xfId="4957"/>
    <cellStyle name="Dezimal 3 2 4 4 2 3 2" xfId="10105"/>
    <cellStyle name="Dezimal 3 2 4 4 2 4" xfId="6673"/>
    <cellStyle name="Dezimal 3 2 4 4 3" xfId="2377"/>
    <cellStyle name="Dezimal 3 2 4 4 3 2" xfId="7531"/>
    <cellStyle name="Dezimal 3 2 4 4 4" xfId="4099"/>
    <cellStyle name="Dezimal 3 2 4 4 4 2" xfId="9247"/>
    <cellStyle name="Dezimal 3 2 4 4 5" xfId="5815"/>
    <cellStyle name="Dezimal 3 2 4 5" xfId="122"/>
    <cellStyle name="Dezimal 3 2 4 5 2" xfId="1489"/>
    <cellStyle name="Dezimal 3 2 4 5 2 2" xfId="3240"/>
    <cellStyle name="Dezimal 3 2 4 5 2 2 2" xfId="8390"/>
    <cellStyle name="Dezimal 3 2 4 5 2 3" xfId="4958"/>
    <cellStyle name="Dezimal 3 2 4 5 2 3 2" xfId="10106"/>
    <cellStyle name="Dezimal 3 2 4 5 2 4" xfId="6674"/>
    <cellStyle name="Dezimal 3 2 4 5 3" xfId="2378"/>
    <cellStyle name="Dezimal 3 2 4 5 3 2" xfId="7532"/>
    <cellStyle name="Dezimal 3 2 4 5 4" xfId="4100"/>
    <cellStyle name="Dezimal 3 2 4 5 4 2" xfId="9248"/>
    <cellStyle name="Dezimal 3 2 4 5 5" xfId="5816"/>
    <cellStyle name="Dezimal 3 2 4 6" xfId="1480"/>
    <cellStyle name="Dezimal 3 2 4 6 2" xfId="3231"/>
    <cellStyle name="Dezimal 3 2 4 6 2 2" xfId="8381"/>
    <cellStyle name="Dezimal 3 2 4 6 3" xfId="4949"/>
    <cellStyle name="Dezimal 3 2 4 6 3 2" xfId="10097"/>
    <cellStyle name="Dezimal 3 2 4 6 4" xfId="6665"/>
    <cellStyle name="Dezimal 3 2 4 7" xfId="2369"/>
    <cellStyle name="Dezimal 3 2 4 7 2" xfId="7523"/>
    <cellStyle name="Dezimal 3 2 4 8" xfId="4091"/>
    <cellStyle name="Dezimal 3 2 4 8 2" xfId="9239"/>
    <cellStyle name="Dezimal 3 2 4 9" xfId="5807"/>
    <cellStyle name="Dezimal 3 2 5" xfId="123"/>
    <cellStyle name="Dezimal 3 2 5 2" xfId="124"/>
    <cellStyle name="Dezimal 3 2 5 2 2" xfId="125"/>
    <cellStyle name="Dezimal 3 2 5 2 2 2" xfId="126"/>
    <cellStyle name="Dezimal 3 2 5 2 2 2 2" xfId="1493"/>
    <cellStyle name="Dezimal 3 2 5 2 2 2 2 2" xfId="3244"/>
    <cellStyle name="Dezimal 3 2 5 2 2 2 2 2 2" xfId="8394"/>
    <cellStyle name="Dezimal 3 2 5 2 2 2 2 3" xfId="4962"/>
    <cellStyle name="Dezimal 3 2 5 2 2 2 2 3 2" xfId="10110"/>
    <cellStyle name="Dezimal 3 2 5 2 2 2 2 4" xfId="6678"/>
    <cellStyle name="Dezimal 3 2 5 2 2 2 3" xfId="2382"/>
    <cellStyle name="Dezimal 3 2 5 2 2 2 3 2" xfId="7536"/>
    <cellStyle name="Dezimal 3 2 5 2 2 2 4" xfId="4104"/>
    <cellStyle name="Dezimal 3 2 5 2 2 2 4 2" xfId="9252"/>
    <cellStyle name="Dezimal 3 2 5 2 2 2 5" xfId="5820"/>
    <cellStyle name="Dezimal 3 2 5 2 2 3" xfId="1492"/>
    <cellStyle name="Dezimal 3 2 5 2 2 3 2" xfId="3243"/>
    <cellStyle name="Dezimal 3 2 5 2 2 3 2 2" xfId="8393"/>
    <cellStyle name="Dezimal 3 2 5 2 2 3 3" xfId="4961"/>
    <cellStyle name="Dezimal 3 2 5 2 2 3 3 2" xfId="10109"/>
    <cellStyle name="Dezimal 3 2 5 2 2 3 4" xfId="6677"/>
    <cellStyle name="Dezimal 3 2 5 2 2 4" xfId="2381"/>
    <cellStyle name="Dezimal 3 2 5 2 2 4 2" xfId="7535"/>
    <cellStyle name="Dezimal 3 2 5 2 2 5" xfId="4103"/>
    <cellStyle name="Dezimal 3 2 5 2 2 5 2" xfId="9251"/>
    <cellStyle name="Dezimal 3 2 5 2 2 6" xfId="5819"/>
    <cellStyle name="Dezimal 3 2 5 2 3" xfId="127"/>
    <cellStyle name="Dezimal 3 2 5 2 3 2" xfId="1494"/>
    <cellStyle name="Dezimal 3 2 5 2 3 2 2" xfId="3245"/>
    <cellStyle name="Dezimal 3 2 5 2 3 2 2 2" xfId="8395"/>
    <cellStyle name="Dezimal 3 2 5 2 3 2 3" xfId="4963"/>
    <cellStyle name="Dezimal 3 2 5 2 3 2 3 2" xfId="10111"/>
    <cellStyle name="Dezimal 3 2 5 2 3 2 4" xfId="6679"/>
    <cellStyle name="Dezimal 3 2 5 2 3 3" xfId="2383"/>
    <cellStyle name="Dezimal 3 2 5 2 3 3 2" xfId="7537"/>
    <cellStyle name="Dezimal 3 2 5 2 3 4" xfId="4105"/>
    <cellStyle name="Dezimal 3 2 5 2 3 4 2" xfId="9253"/>
    <cellStyle name="Dezimal 3 2 5 2 3 5" xfId="5821"/>
    <cellStyle name="Dezimal 3 2 5 2 4" xfId="128"/>
    <cellStyle name="Dezimal 3 2 5 2 4 2" xfId="1495"/>
    <cellStyle name="Dezimal 3 2 5 2 4 2 2" xfId="3246"/>
    <cellStyle name="Dezimal 3 2 5 2 4 2 2 2" xfId="8396"/>
    <cellStyle name="Dezimal 3 2 5 2 4 2 3" xfId="4964"/>
    <cellStyle name="Dezimal 3 2 5 2 4 2 3 2" xfId="10112"/>
    <cellStyle name="Dezimal 3 2 5 2 4 2 4" xfId="6680"/>
    <cellStyle name="Dezimal 3 2 5 2 4 3" xfId="2384"/>
    <cellStyle name="Dezimal 3 2 5 2 4 3 2" xfId="7538"/>
    <cellStyle name="Dezimal 3 2 5 2 4 4" xfId="4106"/>
    <cellStyle name="Dezimal 3 2 5 2 4 4 2" xfId="9254"/>
    <cellStyle name="Dezimal 3 2 5 2 4 5" xfId="5822"/>
    <cellStyle name="Dezimal 3 2 5 2 5" xfId="1491"/>
    <cellStyle name="Dezimal 3 2 5 2 5 2" xfId="3242"/>
    <cellStyle name="Dezimal 3 2 5 2 5 2 2" xfId="8392"/>
    <cellStyle name="Dezimal 3 2 5 2 5 3" xfId="4960"/>
    <cellStyle name="Dezimal 3 2 5 2 5 3 2" xfId="10108"/>
    <cellStyle name="Dezimal 3 2 5 2 5 4" xfId="6676"/>
    <cellStyle name="Dezimal 3 2 5 2 6" xfId="2380"/>
    <cellStyle name="Dezimal 3 2 5 2 6 2" xfId="7534"/>
    <cellStyle name="Dezimal 3 2 5 2 7" xfId="4102"/>
    <cellStyle name="Dezimal 3 2 5 2 7 2" xfId="9250"/>
    <cellStyle name="Dezimal 3 2 5 2 8" xfId="5818"/>
    <cellStyle name="Dezimal 3 2 5 3" xfId="129"/>
    <cellStyle name="Dezimal 3 2 5 3 2" xfId="130"/>
    <cellStyle name="Dezimal 3 2 5 3 2 2" xfId="1497"/>
    <cellStyle name="Dezimal 3 2 5 3 2 2 2" xfId="3248"/>
    <cellStyle name="Dezimal 3 2 5 3 2 2 2 2" xfId="8398"/>
    <cellStyle name="Dezimal 3 2 5 3 2 2 3" xfId="4966"/>
    <cellStyle name="Dezimal 3 2 5 3 2 2 3 2" xfId="10114"/>
    <cellStyle name="Dezimal 3 2 5 3 2 2 4" xfId="6682"/>
    <cellStyle name="Dezimal 3 2 5 3 2 3" xfId="2386"/>
    <cellStyle name="Dezimal 3 2 5 3 2 3 2" xfId="7540"/>
    <cellStyle name="Dezimal 3 2 5 3 2 4" xfId="4108"/>
    <cellStyle name="Dezimal 3 2 5 3 2 4 2" xfId="9256"/>
    <cellStyle name="Dezimal 3 2 5 3 2 5" xfId="5824"/>
    <cellStyle name="Dezimal 3 2 5 3 3" xfId="1496"/>
    <cellStyle name="Dezimal 3 2 5 3 3 2" xfId="3247"/>
    <cellStyle name="Dezimal 3 2 5 3 3 2 2" xfId="8397"/>
    <cellStyle name="Dezimal 3 2 5 3 3 3" xfId="4965"/>
    <cellStyle name="Dezimal 3 2 5 3 3 3 2" xfId="10113"/>
    <cellStyle name="Dezimal 3 2 5 3 3 4" xfId="6681"/>
    <cellStyle name="Dezimal 3 2 5 3 4" xfId="2385"/>
    <cellStyle name="Dezimal 3 2 5 3 4 2" xfId="7539"/>
    <cellStyle name="Dezimal 3 2 5 3 5" xfId="4107"/>
    <cellStyle name="Dezimal 3 2 5 3 5 2" xfId="9255"/>
    <cellStyle name="Dezimal 3 2 5 3 6" xfId="5823"/>
    <cellStyle name="Dezimal 3 2 5 4" xfId="131"/>
    <cellStyle name="Dezimal 3 2 5 4 2" xfId="1498"/>
    <cellStyle name="Dezimal 3 2 5 4 2 2" xfId="3249"/>
    <cellStyle name="Dezimal 3 2 5 4 2 2 2" xfId="8399"/>
    <cellStyle name="Dezimal 3 2 5 4 2 3" xfId="4967"/>
    <cellStyle name="Dezimal 3 2 5 4 2 3 2" xfId="10115"/>
    <cellStyle name="Dezimal 3 2 5 4 2 4" xfId="6683"/>
    <cellStyle name="Dezimal 3 2 5 4 3" xfId="2387"/>
    <cellStyle name="Dezimal 3 2 5 4 3 2" xfId="7541"/>
    <cellStyle name="Dezimal 3 2 5 4 4" xfId="4109"/>
    <cellStyle name="Dezimal 3 2 5 4 4 2" xfId="9257"/>
    <cellStyle name="Dezimal 3 2 5 4 5" xfId="5825"/>
    <cellStyle name="Dezimal 3 2 5 5" xfId="132"/>
    <cellStyle name="Dezimal 3 2 5 5 2" xfId="1499"/>
    <cellStyle name="Dezimal 3 2 5 5 2 2" xfId="3250"/>
    <cellStyle name="Dezimal 3 2 5 5 2 2 2" xfId="8400"/>
    <cellStyle name="Dezimal 3 2 5 5 2 3" xfId="4968"/>
    <cellStyle name="Dezimal 3 2 5 5 2 3 2" xfId="10116"/>
    <cellStyle name="Dezimal 3 2 5 5 2 4" xfId="6684"/>
    <cellStyle name="Dezimal 3 2 5 5 3" xfId="2388"/>
    <cellStyle name="Dezimal 3 2 5 5 3 2" xfId="7542"/>
    <cellStyle name="Dezimal 3 2 5 5 4" xfId="4110"/>
    <cellStyle name="Dezimal 3 2 5 5 4 2" xfId="9258"/>
    <cellStyle name="Dezimal 3 2 5 5 5" xfId="5826"/>
    <cellStyle name="Dezimal 3 2 5 6" xfId="1490"/>
    <cellStyle name="Dezimal 3 2 5 6 2" xfId="3241"/>
    <cellStyle name="Dezimal 3 2 5 6 2 2" xfId="8391"/>
    <cellStyle name="Dezimal 3 2 5 6 3" xfId="4959"/>
    <cellStyle name="Dezimal 3 2 5 6 3 2" xfId="10107"/>
    <cellStyle name="Dezimal 3 2 5 6 4" xfId="6675"/>
    <cellStyle name="Dezimal 3 2 5 7" xfId="2379"/>
    <cellStyle name="Dezimal 3 2 5 7 2" xfId="7533"/>
    <cellStyle name="Dezimal 3 2 5 8" xfId="4101"/>
    <cellStyle name="Dezimal 3 2 5 8 2" xfId="9249"/>
    <cellStyle name="Dezimal 3 2 5 9" xfId="5817"/>
    <cellStyle name="Dezimal 3 2 6" xfId="133"/>
    <cellStyle name="Dezimal 3 2 6 2" xfId="134"/>
    <cellStyle name="Dezimal 3 2 6 2 2" xfId="135"/>
    <cellStyle name="Dezimal 3 2 6 2 2 2" xfId="136"/>
    <cellStyle name="Dezimal 3 2 6 2 2 2 2" xfId="1503"/>
    <cellStyle name="Dezimal 3 2 6 2 2 2 2 2" xfId="3254"/>
    <cellStyle name="Dezimal 3 2 6 2 2 2 2 2 2" xfId="8404"/>
    <cellStyle name="Dezimal 3 2 6 2 2 2 2 3" xfId="4972"/>
    <cellStyle name="Dezimal 3 2 6 2 2 2 2 3 2" xfId="10120"/>
    <cellStyle name="Dezimal 3 2 6 2 2 2 2 4" xfId="6688"/>
    <cellStyle name="Dezimal 3 2 6 2 2 2 3" xfId="2392"/>
    <cellStyle name="Dezimal 3 2 6 2 2 2 3 2" xfId="7546"/>
    <cellStyle name="Dezimal 3 2 6 2 2 2 4" xfId="4114"/>
    <cellStyle name="Dezimal 3 2 6 2 2 2 4 2" xfId="9262"/>
    <cellStyle name="Dezimal 3 2 6 2 2 2 5" xfId="5830"/>
    <cellStyle name="Dezimal 3 2 6 2 2 3" xfId="1502"/>
    <cellStyle name="Dezimal 3 2 6 2 2 3 2" xfId="3253"/>
    <cellStyle name="Dezimal 3 2 6 2 2 3 2 2" xfId="8403"/>
    <cellStyle name="Dezimal 3 2 6 2 2 3 3" xfId="4971"/>
    <cellStyle name="Dezimal 3 2 6 2 2 3 3 2" xfId="10119"/>
    <cellStyle name="Dezimal 3 2 6 2 2 3 4" xfId="6687"/>
    <cellStyle name="Dezimal 3 2 6 2 2 4" xfId="2391"/>
    <cellStyle name="Dezimal 3 2 6 2 2 4 2" xfId="7545"/>
    <cellStyle name="Dezimal 3 2 6 2 2 5" xfId="4113"/>
    <cellStyle name="Dezimal 3 2 6 2 2 5 2" xfId="9261"/>
    <cellStyle name="Dezimal 3 2 6 2 2 6" xfId="5829"/>
    <cellStyle name="Dezimal 3 2 6 2 3" xfId="137"/>
    <cellStyle name="Dezimal 3 2 6 2 3 2" xfId="1504"/>
    <cellStyle name="Dezimal 3 2 6 2 3 2 2" xfId="3255"/>
    <cellStyle name="Dezimal 3 2 6 2 3 2 2 2" xfId="8405"/>
    <cellStyle name="Dezimal 3 2 6 2 3 2 3" xfId="4973"/>
    <cellStyle name="Dezimal 3 2 6 2 3 2 3 2" xfId="10121"/>
    <cellStyle name="Dezimal 3 2 6 2 3 2 4" xfId="6689"/>
    <cellStyle name="Dezimal 3 2 6 2 3 3" xfId="2393"/>
    <cellStyle name="Dezimal 3 2 6 2 3 3 2" xfId="7547"/>
    <cellStyle name="Dezimal 3 2 6 2 3 4" xfId="4115"/>
    <cellStyle name="Dezimal 3 2 6 2 3 4 2" xfId="9263"/>
    <cellStyle name="Dezimal 3 2 6 2 3 5" xfId="5831"/>
    <cellStyle name="Dezimal 3 2 6 2 4" xfId="138"/>
    <cellStyle name="Dezimal 3 2 6 2 4 2" xfId="1505"/>
    <cellStyle name="Dezimal 3 2 6 2 4 2 2" xfId="3256"/>
    <cellStyle name="Dezimal 3 2 6 2 4 2 2 2" xfId="8406"/>
    <cellStyle name="Dezimal 3 2 6 2 4 2 3" xfId="4974"/>
    <cellStyle name="Dezimal 3 2 6 2 4 2 3 2" xfId="10122"/>
    <cellStyle name="Dezimal 3 2 6 2 4 2 4" xfId="6690"/>
    <cellStyle name="Dezimal 3 2 6 2 4 3" xfId="2394"/>
    <cellStyle name="Dezimal 3 2 6 2 4 3 2" xfId="7548"/>
    <cellStyle name="Dezimal 3 2 6 2 4 4" xfId="4116"/>
    <cellStyle name="Dezimal 3 2 6 2 4 4 2" xfId="9264"/>
    <cellStyle name="Dezimal 3 2 6 2 4 5" xfId="5832"/>
    <cellStyle name="Dezimal 3 2 6 2 5" xfId="1501"/>
    <cellStyle name="Dezimal 3 2 6 2 5 2" xfId="3252"/>
    <cellStyle name="Dezimal 3 2 6 2 5 2 2" xfId="8402"/>
    <cellStyle name="Dezimal 3 2 6 2 5 3" xfId="4970"/>
    <cellStyle name="Dezimal 3 2 6 2 5 3 2" xfId="10118"/>
    <cellStyle name="Dezimal 3 2 6 2 5 4" xfId="6686"/>
    <cellStyle name="Dezimal 3 2 6 2 6" xfId="2390"/>
    <cellStyle name="Dezimal 3 2 6 2 6 2" xfId="7544"/>
    <cellStyle name="Dezimal 3 2 6 2 7" xfId="4112"/>
    <cellStyle name="Dezimal 3 2 6 2 7 2" xfId="9260"/>
    <cellStyle name="Dezimal 3 2 6 2 8" xfId="5828"/>
    <cellStyle name="Dezimal 3 2 6 3" xfId="139"/>
    <cellStyle name="Dezimal 3 2 6 3 2" xfId="140"/>
    <cellStyle name="Dezimal 3 2 6 3 2 2" xfId="1507"/>
    <cellStyle name="Dezimal 3 2 6 3 2 2 2" xfId="3258"/>
    <cellStyle name="Dezimal 3 2 6 3 2 2 2 2" xfId="8408"/>
    <cellStyle name="Dezimal 3 2 6 3 2 2 3" xfId="4976"/>
    <cellStyle name="Dezimal 3 2 6 3 2 2 3 2" xfId="10124"/>
    <cellStyle name="Dezimal 3 2 6 3 2 2 4" xfId="6692"/>
    <cellStyle name="Dezimal 3 2 6 3 2 3" xfId="2396"/>
    <cellStyle name="Dezimal 3 2 6 3 2 3 2" xfId="7550"/>
    <cellStyle name="Dezimal 3 2 6 3 2 4" xfId="4118"/>
    <cellStyle name="Dezimal 3 2 6 3 2 4 2" xfId="9266"/>
    <cellStyle name="Dezimal 3 2 6 3 2 5" xfId="5834"/>
    <cellStyle name="Dezimal 3 2 6 3 3" xfId="1506"/>
    <cellStyle name="Dezimal 3 2 6 3 3 2" xfId="3257"/>
    <cellStyle name="Dezimal 3 2 6 3 3 2 2" xfId="8407"/>
    <cellStyle name="Dezimal 3 2 6 3 3 3" xfId="4975"/>
    <cellStyle name="Dezimal 3 2 6 3 3 3 2" xfId="10123"/>
    <cellStyle name="Dezimal 3 2 6 3 3 4" xfId="6691"/>
    <cellStyle name="Dezimal 3 2 6 3 4" xfId="2395"/>
    <cellStyle name="Dezimal 3 2 6 3 4 2" xfId="7549"/>
    <cellStyle name="Dezimal 3 2 6 3 5" xfId="4117"/>
    <cellStyle name="Dezimal 3 2 6 3 5 2" xfId="9265"/>
    <cellStyle name="Dezimal 3 2 6 3 6" xfId="5833"/>
    <cellStyle name="Dezimal 3 2 6 4" xfId="141"/>
    <cellStyle name="Dezimal 3 2 6 4 2" xfId="1508"/>
    <cellStyle name="Dezimal 3 2 6 4 2 2" xfId="3259"/>
    <cellStyle name="Dezimal 3 2 6 4 2 2 2" xfId="8409"/>
    <cellStyle name="Dezimal 3 2 6 4 2 3" xfId="4977"/>
    <cellStyle name="Dezimal 3 2 6 4 2 3 2" xfId="10125"/>
    <cellStyle name="Dezimal 3 2 6 4 2 4" xfId="6693"/>
    <cellStyle name="Dezimal 3 2 6 4 3" xfId="2397"/>
    <cellStyle name="Dezimal 3 2 6 4 3 2" xfId="7551"/>
    <cellStyle name="Dezimal 3 2 6 4 4" xfId="4119"/>
    <cellStyle name="Dezimal 3 2 6 4 4 2" xfId="9267"/>
    <cellStyle name="Dezimal 3 2 6 4 5" xfId="5835"/>
    <cellStyle name="Dezimal 3 2 6 5" xfId="142"/>
    <cellStyle name="Dezimal 3 2 6 5 2" xfId="1509"/>
    <cellStyle name="Dezimal 3 2 6 5 2 2" xfId="3260"/>
    <cellStyle name="Dezimal 3 2 6 5 2 2 2" xfId="8410"/>
    <cellStyle name="Dezimal 3 2 6 5 2 3" xfId="4978"/>
    <cellStyle name="Dezimal 3 2 6 5 2 3 2" xfId="10126"/>
    <cellStyle name="Dezimal 3 2 6 5 2 4" xfId="6694"/>
    <cellStyle name="Dezimal 3 2 6 5 3" xfId="2398"/>
    <cellStyle name="Dezimal 3 2 6 5 3 2" xfId="7552"/>
    <cellStyle name="Dezimal 3 2 6 5 4" xfId="4120"/>
    <cellStyle name="Dezimal 3 2 6 5 4 2" xfId="9268"/>
    <cellStyle name="Dezimal 3 2 6 5 5" xfId="5836"/>
    <cellStyle name="Dezimal 3 2 6 6" xfId="1500"/>
    <cellStyle name="Dezimal 3 2 6 6 2" xfId="3251"/>
    <cellStyle name="Dezimal 3 2 6 6 2 2" xfId="8401"/>
    <cellStyle name="Dezimal 3 2 6 6 3" xfId="4969"/>
    <cellStyle name="Dezimal 3 2 6 6 3 2" xfId="10117"/>
    <cellStyle name="Dezimal 3 2 6 6 4" xfId="6685"/>
    <cellStyle name="Dezimal 3 2 6 7" xfId="2389"/>
    <cellStyle name="Dezimal 3 2 6 7 2" xfId="7543"/>
    <cellStyle name="Dezimal 3 2 6 8" xfId="4111"/>
    <cellStyle name="Dezimal 3 2 6 8 2" xfId="9259"/>
    <cellStyle name="Dezimal 3 2 6 9" xfId="5827"/>
    <cellStyle name="Dezimal 3 2 7" xfId="143"/>
    <cellStyle name="Dezimal 3 2 7 2" xfId="144"/>
    <cellStyle name="Dezimal 3 2 7 2 2" xfId="145"/>
    <cellStyle name="Dezimal 3 2 7 2 2 2" xfId="1512"/>
    <cellStyle name="Dezimal 3 2 7 2 2 2 2" xfId="3263"/>
    <cellStyle name="Dezimal 3 2 7 2 2 2 2 2" xfId="8413"/>
    <cellStyle name="Dezimal 3 2 7 2 2 2 3" xfId="4981"/>
    <cellStyle name="Dezimal 3 2 7 2 2 2 3 2" xfId="10129"/>
    <cellStyle name="Dezimal 3 2 7 2 2 2 4" xfId="6697"/>
    <cellStyle name="Dezimal 3 2 7 2 2 3" xfId="2401"/>
    <cellStyle name="Dezimal 3 2 7 2 2 3 2" xfId="7555"/>
    <cellStyle name="Dezimal 3 2 7 2 2 4" xfId="4123"/>
    <cellStyle name="Dezimal 3 2 7 2 2 4 2" xfId="9271"/>
    <cellStyle name="Dezimal 3 2 7 2 2 5" xfId="5839"/>
    <cellStyle name="Dezimal 3 2 7 2 3" xfId="1511"/>
    <cellStyle name="Dezimal 3 2 7 2 3 2" xfId="3262"/>
    <cellStyle name="Dezimal 3 2 7 2 3 2 2" xfId="8412"/>
    <cellStyle name="Dezimal 3 2 7 2 3 3" xfId="4980"/>
    <cellStyle name="Dezimal 3 2 7 2 3 3 2" xfId="10128"/>
    <cellStyle name="Dezimal 3 2 7 2 3 4" xfId="6696"/>
    <cellStyle name="Dezimal 3 2 7 2 4" xfId="2400"/>
    <cellStyle name="Dezimal 3 2 7 2 4 2" xfId="7554"/>
    <cellStyle name="Dezimal 3 2 7 2 5" xfId="4122"/>
    <cellStyle name="Dezimal 3 2 7 2 5 2" xfId="9270"/>
    <cellStyle name="Dezimal 3 2 7 2 6" xfId="5838"/>
    <cellStyle name="Dezimal 3 2 7 3" xfId="146"/>
    <cellStyle name="Dezimal 3 2 7 3 2" xfId="1513"/>
    <cellStyle name="Dezimal 3 2 7 3 2 2" xfId="3264"/>
    <cellStyle name="Dezimal 3 2 7 3 2 2 2" xfId="8414"/>
    <cellStyle name="Dezimal 3 2 7 3 2 3" xfId="4982"/>
    <cellStyle name="Dezimal 3 2 7 3 2 3 2" xfId="10130"/>
    <cellStyle name="Dezimal 3 2 7 3 2 4" xfId="6698"/>
    <cellStyle name="Dezimal 3 2 7 3 3" xfId="2402"/>
    <cellStyle name="Dezimal 3 2 7 3 3 2" xfId="7556"/>
    <cellStyle name="Dezimal 3 2 7 3 4" xfId="4124"/>
    <cellStyle name="Dezimal 3 2 7 3 4 2" xfId="9272"/>
    <cellStyle name="Dezimal 3 2 7 3 5" xfId="5840"/>
    <cellStyle name="Dezimal 3 2 7 4" xfId="147"/>
    <cellStyle name="Dezimal 3 2 7 4 2" xfId="1514"/>
    <cellStyle name="Dezimal 3 2 7 4 2 2" xfId="3265"/>
    <cellStyle name="Dezimal 3 2 7 4 2 2 2" xfId="8415"/>
    <cellStyle name="Dezimal 3 2 7 4 2 3" xfId="4983"/>
    <cellStyle name="Dezimal 3 2 7 4 2 3 2" xfId="10131"/>
    <cellStyle name="Dezimal 3 2 7 4 2 4" xfId="6699"/>
    <cellStyle name="Dezimal 3 2 7 4 3" xfId="2403"/>
    <cellStyle name="Dezimal 3 2 7 4 3 2" xfId="7557"/>
    <cellStyle name="Dezimal 3 2 7 4 4" xfId="4125"/>
    <cellStyle name="Dezimal 3 2 7 4 4 2" xfId="9273"/>
    <cellStyle name="Dezimal 3 2 7 4 5" xfId="5841"/>
    <cellStyle name="Dezimal 3 2 7 5" xfId="1510"/>
    <cellStyle name="Dezimal 3 2 7 5 2" xfId="3261"/>
    <cellStyle name="Dezimal 3 2 7 5 2 2" xfId="8411"/>
    <cellStyle name="Dezimal 3 2 7 5 3" xfId="4979"/>
    <cellStyle name="Dezimal 3 2 7 5 3 2" xfId="10127"/>
    <cellStyle name="Dezimal 3 2 7 5 4" xfId="6695"/>
    <cellStyle name="Dezimal 3 2 7 6" xfId="2399"/>
    <cellStyle name="Dezimal 3 2 7 6 2" xfId="7553"/>
    <cellStyle name="Dezimal 3 2 7 7" xfId="4121"/>
    <cellStyle name="Dezimal 3 2 7 7 2" xfId="9269"/>
    <cellStyle name="Dezimal 3 2 7 8" xfId="5837"/>
    <cellStyle name="Dezimal 3 2 8" xfId="148"/>
    <cellStyle name="Dezimal 3 2 8 2" xfId="149"/>
    <cellStyle name="Dezimal 3 2 8 2 2" xfId="1516"/>
    <cellStyle name="Dezimal 3 2 8 2 2 2" xfId="3267"/>
    <cellStyle name="Dezimal 3 2 8 2 2 2 2" xfId="8417"/>
    <cellStyle name="Dezimal 3 2 8 2 2 3" xfId="4985"/>
    <cellStyle name="Dezimal 3 2 8 2 2 3 2" xfId="10133"/>
    <cellStyle name="Dezimal 3 2 8 2 2 4" xfId="6701"/>
    <cellStyle name="Dezimal 3 2 8 2 3" xfId="2405"/>
    <cellStyle name="Dezimal 3 2 8 2 3 2" xfId="7559"/>
    <cellStyle name="Dezimal 3 2 8 2 4" xfId="4127"/>
    <cellStyle name="Dezimal 3 2 8 2 4 2" xfId="9275"/>
    <cellStyle name="Dezimal 3 2 8 2 5" xfId="5843"/>
    <cellStyle name="Dezimal 3 2 8 3" xfId="1515"/>
    <cellStyle name="Dezimal 3 2 8 3 2" xfId="3266"/>
    <cellStyle name="Dezimal 3 2 8 3 2 2" xfId="8416"/>
    <cellStyle name="Dezimal 3 2 8 3 3" xfId="4984"/>
    <cellStyle name="Dezimal 3 2 8 3 3 2" xfId="10132"/>
    <cellStyle name="Dezimal 3 2 8 3 4" xfId="6700"/>
    <cellStyle name="Dezimal 3 2 8 4" xfId="2404"/>
    <cellStyle name="Dezimal 3 2 8 4 2" xfId="7558"/>
    <cellStyle name="Dezimal 3 2 8 5" xfId="4126"/>
    <cellStyle name="Dezimal 3 2 8 5 2" xfId="9274"/>
    <cellStyle name="Dezimal 3 2 8 6" xfId="5842"/>
    <cellStyle name="Dezimal 3 2 9" xfId="150"/>
    <cellStyle name="Dezimal 3 2 9 2" xfId="1517"/>
    <cellStyle name="Dezimal 3 2 9 2 2" xfId="3268"/>
    <cellStyle name="Dezimal 3 2 9 2 2 2" xfId="8418"/>
    <cellStyle name="Dezimal 3 2 9 2 3" xfId="4986"/>
    <cellStyle name="Dezimal 3 2 9 2 3 2" xfId="10134"/>
    <cellStyle name="Dezimal 3 2 9 2 4" xfId="6702"/>
    <cellStyle name="Dezimal 3 2 9 3" xfId="2406"/>
    <cellStyle name="Dezimal 3 2 9 3 2" xfId="7560"/>
    <cellStyle name="Dezimal 3 2 9 4" xfId="4128"/>
    <cellStyle name="Dezimal 3 2 9 4 2" xfId="9276"/>
    <cellStyle name="Dezimal 3 2 9 5" xfId="5844"/>
    <cellStyle name="Dezimal 3 3" xfId="151"/>
    <cellStyle name="Dezimal 3 3 2" xfId="152"/>
    <cellStyle name="Dezimal 3 3 2 2" xfId="153"/>
    <cellStyle name="Dezimal 3 3 2 2 2" xfId="154"/>
    <cellStyle name="Dezimal 3 3 2 2 2 2" xfId="1521"/>
    <cellStyle name="Dezimal 3 3 2 2 2 2 2" xfId="3272"/>
    <cellStyle name="Dezimal 3 3 2 2 2 2 2 2" xfId="8422"/>
    <cellStyle name="Dezimal 3 3 2 2 2 2 3" xfId="4990"/>
    <cellStyle name="Dezimal 3 3 2 2 2 2 3 2" xfId="10138"/>
    <cellStyle name="Dezimal 3 3 2 2 2 2 4" xfId="6706"/>
    <cellStyle name="Dezimal 3 3 2 2 2 3" xfId="2410"/>
    <cellStyle name="Dezimal 3 3 2 2 2 3 2" xfId="7564"/>
    <cellStyle name="Dezimal 3 3 2 2 2 4" xfId="4132"/>
    <cellStyle name="Dezimal 3 3 2 2 2 4 2" xfId="9280"/>
    <cellStyle name="Dezimal 3 3 2 2 2 5" xfId="5848"/>
    <cellStyle name="Dezimal 3 3 2 2 3" xfId="1520"/>
    <cellStyle name="Dezimal 3 3 2 2 3 2" xfId="3271"/>
    <cellStyle name="Dezimal 3 3 2 2 3 2 2" xfId="8421"/>
    <cellStyle name="Dezimal 3 3 2 2 3 3" xfId="4989"/>
    <cellStyle name="Dezimal 3 3 2 2 3 3 2" xfId="10137"/>
    <cellStyle name="Dezimal 3 3 2 2 3 4" xfId="6705"/>
    <cellStyle name="Dezimal 3 3 2 2 4" xfId="2409"/>
    <cellStyle name="Dezimal 3 3 2 2 4 2" xfId="7563"/>
    <cellStyle name="Dezimal 3 3 2 2 5" xfId="4131"/>
    <cellStyle name="Dezimal 3 3 2 2 5 2" xfId="9279"/>
    <cellStyle name="Dezimal 3 3 2 2 6" xfId="5847"/>
    <cellStyle name="Dezimal 3 3 2 3" xfId="155"/>
    <cellStyle name="Dezimal 3 3 2 3 2" xfId="1522"/>
    <cellStyle name="Dezimal 3 3 2 3 2 2" xfId="3273"/>
    <cellStyle name="Dezimal 3 3 2 3 2 2 2" xfId="8423"/>
    <cellStyle name="Dezimal 3 3 2 3 2 3" xfId="4991"/>
    <cellStyle name="Dezimal 3 3 2 3 2 3 2" xfId="10139"/>
    <cellStyle name="Dezimal 3 3 2 3 2 4" xfId="6707"/>
    <cellStyle name="Dezimal 3 3 2 3 3" xfId="2411"/>
    <cellStyle name="Dezimal 3 3 2 3 3 2" xfId="7565"/>
    <cellStyle name="Dezimal 3 3 2 3 4" xfId="4133"/>
    <cellStyle name="Dezimal 3 3 2 3 4 2" xfId="9281"/>
    <cellStyle name="Dezimal 3 3 2 3 5" xfId="5849"/>
    <cellStyle name="Dezimal 3 3 2 4" xfId="156"/>
    <cellStyle name="Dezimal 3 3 2 4 2" xfId="1523"/>
    <cellStyle name="Dezimal 3 3 2 4 2 2" xfId="3274"/>
    <cellStyle name="Dezimal 3 3 2 4 2 2 2" xfId="8424"/>
    <cellStyle name="Dezimal 3 3 2 4 2 3" xfId="4992"/>
    <cellStyle name="Dezimal 3 3 2 4 2 3 2" xfId="10140"/>
    <cellStyle name="Dezimal 3 3 2 4 2 4" xfId="6708"/>
    <cellStyle name="Dezimal 3 3 2 4 3" xfId="2412"/>
    <cellStyle name="Dezimal 3 3 2 4 3 2" xfId="7566"/>
    <cellStyle name="Dezimal 3 3 2 4 4" xfId="4134"/>
    <cellStyle name="Dezimal 3 3 2 4 4 2" xfId="9282"/>
    <cellStyle name="Dezimal 3 3 2 4 5" xfId="5850"/>
    <cellStyle name="Dezimal 3 3 2 5" xfId="1519"/>
    <cellStyle name="Dezimal 3 3 2 5 2" xfId="3270"/>
    <cellStyle name="Dezimal 3 3 2 5 2 2" xfId="8420"/>
    <cellStyle name="Dezimal 3 3 2 5 3" xfId="4988"/>
    <cellStyle name="Dezimal 3 3 2 5 3 2" xfId="10136"/>
    <cellStyle name="Dezimal 3 3 2 5 4" xfId="6704"/>
    <cellStyle name="Dezimal 3 3 2 6" xfId="2408"/>
    <cellStyle name="Dezimal 3 3 2 6 2" xfId="7562"/>
    <cellStyle name="Dezimal 3 3 2 7" xfId="4130"/>
    <cellStyle name="Dezimal 3 3 2 7 2" xfId="9278"/>
    <cellStyle name="Dezimal 3 3 2 8" xfId="5846"/>
    <cellStyle name="Dezimal 3 3 3" xfId="157"/>
    <cellStyle name="Dezimal 3 3 3 2" xfId="158"/>
    <cellStyle name="Dezimal 3 3 3 2 2" xfId="1525"/>
    <cellStyle name="Dezimal 3 3 3 2 2 2" xfId="3276"/>
    <cellStyle name="Dezimal 3 3 3 2 2 2 2" xfId="8426"/>
    <cellStyle name="Dezimal 3 3 3 2 2 3" xfId="4994"/>
    <cellStyle name="Dezimal 3 3 3 2 2 3 2" xfId="10142"/>
    <cellStyle name="Dezimal 3 3 3 2 2 4" xfId="6710"/>
    <cellStyle name="Dezimal 3 3 3 2 3" xfId="2414"/>
    <cellStyle name="Dezimal 3 3 3 2 3 2" xfId="7568"/>
    <cellStyle name="Dezimal 3 3 3 2 4" xfId="4136"/>
    <cellStyle name="Dezimal 3 3 3 2 4 2" xfId="9284"/>
    <cellStyle name="Dezimal 3 3 3 2 5" xfId="5852"/>
    <cellStyle name="Dezimal 3 3 3 3" xfId="1524"/>
    <cellStyle name="Dezimal 3 3 3 3 2" xfId="3275"/>
    <cellStyle name="Dezimal 3 3 3 3 2 2" xfId="8425"/>
    <cellStyle name="Dezimal 3 3 3 3 3" xfId="4993"/>
    <cellStyle name="Dezimal 3 3 3 3 3 2" xfId="10141"/>
    <cellStyle name="Dezimal 3 3 3 3 4" xfId="6709"/>
    <cellStyle name="Dezimal 3 3 3 4" xfId="2413"/>
    <cellStyle name="Dezimal 3 3 3 4 2" xfId="7567"/>
    <cellStyle name="Dezimal 3 3 3 5" xfId="4135"/>
    <cellStyle name="Dezimal 3 3 3 5 2" xfId="9283"/>
    <cellStyle name="Dezimal 3 3 3 6" xfId="5851"/>
    <cellStyle name="Dezimal 3 3 4" xfId="159"/>
    <cellStyle name="Dezimal 3 3 4 2" xfId="1526"/>
    <cellStyle name="Dezimal 3 3 4 2 2" xfId="3277"/>
    <cellStyle name="Dezimal 3 3 4 2 2 2" xfId="8427"/>
    <cellStyle name="Dezimal 3 3 4 2 3" xfId="4995"/>
    <cellStyle name="Dezimal 3 3 4 2 3 2" xfId="10143"/>
    <cellStyle name="Dezimal 3 3 4 2 4" xfId="6711"/>
    <cellStyle name="Dezimal 3 3 4 3" xfId="2415"/>
    <cellStyle name="Dezimal 3 3 4 3 2" xfId="7569"/>
    <cellStyle name="Dezimal 3 3 4 4" xfId="4137"/>
    <cellStyle name="Dezimal 3 3 4 4 2" xfId="9285"/>
    <cellStyle name="Dezimal 3 3 4 5" xfId="5853"/>
    <cellStyle name="Dezimal 3 3 5" xfId="160"/>
    <cellStyle name="Dezimal 3 3 5 2" xfId="1527"/>
    <cellStyle name="Dezimal 3 3 5 2 2" xfId="3278"/>
    <cellStyle name="Dezimal 3 3 5 2 2 2" xfId="8428"/>
    <cellStyle name="Dezimal 3 3 5 2 3" xfId="4996"/>
    <cellStyle name="Dezimal 3 3 5 2 3 2" xfId="10144"/>
    <cellStyle name="Dezimal 3 3 5 2 4" xfId="6712"/>
    <cellStyle name="Dezimal 3 3 5 3" xfId="2416"/>
    <cellStyle name="Dezimal 3 3 5 3 2" xfId="7570"/>
    <cellStyle name="Dezimal 3 3 5 4" xfId="4138"/>
    <cellStyle name="Dezimal 3 3 5 4 2" xfId="9286"/>
    <cellStyle name="Dezimal 3 3 5 5" xfId="5854"/>
    <cellStyle name="Dezimal 3 3 6" xfId="1518"/>
    <cellStyle name="Dezimal 3 3 6 2" xfId="3269"/>
    <cellStyle name="Dezimal 3 3 6 2 2" xfId="8419"/>
    <cellStyle name="Dezimal 3 3 6 3" xfId="4987"/>
    <cellStyle name="Dezimal 3 3 6 3 2" xfId="10135"/>
    <cellStyle name="Dezimal 3 3 6 4" xfId="6703"/>
    <cellStyle name="Dezimal 3 3 7" xfId="2407"/>
    <cellStyle name="Dezimal 3 3 7 2" xfId="7561"/>
    <cellStyle name="Dezimal 3 3 8" xfId="4129"/>
    <cellStyle name="Dezimal 3 3 8 2" xfId="9277"/>
    <cellStyle name="Dezimal 3 3 9" xfId="5845"/>
    <cellStyle name="Dezimal 3 4" xfId="161"/>
    <cellStyle name="Dezimal 3 4 2" xfId="1528"/>
    <cellStyle name="Dezimal 3 4 2 2" xfId="3279"/>
    <cellStyle name="Dezimal 3 4 2 2 2" xfId="8429"/>
    <cellStyle name="Dezimal 3 4 2 3" xfId="4997"/>
    <cellStyle name="Dezimal 3 4 2 3 2" xfId="10145"/>
    <cellStyle name="Dezimal 3 4 2 4" xfId="6713"/>
    <cellStyle name="Dezimal 3 4 3" xfId="2417"/>
    <cellStyle name="Dezimal 3 4 3 2" xfId="7571"/>
    <cellStyle name="Dezimal 3 4 4" xfId="4139"/>
    <cellStyle name="Dezimal 3 4 4 2" xfId="9287"/>
    <cellStyle name="Dezimal 3 4 5" xfId="5855"/>
    <cellStyle name="Dezimal 3 5" xfId="1456"/>
    <cellStyle name="Dezimal 3 5 2" xfId="3207"/>
    <cellStyle name="Dezimal 3 5 2 2" xfId="8357"/>
    <cellStyle name="Dezimal 3 5 3" xfId="4925"/>
    <cellStyle name="Dezimal 3 5 3 2" xfId="10073"/>
    <cellStyle name="Dezimal 3 5 4" xfId="6641"/>
    <cellStyle name="Dezimal 3 6" xfId="2345"/>
    <cellStyle name="Dezimal 3 6 2" xfId="7499"/>
    <cellStyle name="Dezimal 3 7" xfId="4067"/>
    <cellStyle name="Dezimal 3 7 2" xfId="9215"/>
    <cellStyle name="Dezimal 3 8" xfId="5783"/>
    <cellStyle name="Dezimal 4" xfId="162"/>
    <cellStyle name="Dezimal 4 10" xfId="5856"/>
    <cellStyle name="Dezimal 4 2" xfId="163"/>
    <cellStyle name="Dezimal 4 2 2" xfId="164"/>
    <cellStyle name="Dezimal 4 2 2 2" xfId="165"/>
    <cellStyle name="Dezimal 4 2 2 2 2" xfId="1532"/>
    <cellStyle name="Dezimal 4 2 2 2 2 2" xfId="3283"/>
    <cellStyle name="Dezimal 4 2 2 2 2 2 2" xfId="8433"/>
    <cellStyle name="Dezimal 4 2 2 2 2 3" xfId="5001"/>
    <cellStyle name="Dezimal 4 2 2 2 2 3 2" xfId="10149"/>
    <cellStyle name="Dezimal 4 2 2 2 2 4" xfId="6717"/>
    <cellStyle name="Dezimal 4 2 2 2 3" xfId="2421"/>
    <cellStyle name="Dezimal 4 2 2 2 3 2" xfId="7575"/>
    <cellStyle name="Dezimal 4 2 2 2 4" xfId="4143"/>
    <cellStyle name="Dezimal 4 2 2 2 4 2" xfId="9291"/>
    <cellStyle name="Dezimal 4 2 2 2 5" xfId="5859"/>
    <cellStyle name="Dezimal 4 2 2 3" xfId="1531"/>
    <cellStyle name="Dezimal 4 2 2 3 2" xfId="3282"/>
    <cellStyle name="Dezimal 4 2 2 3 2 2" xfId="8432"/>
    <cellStyle name="Dezimal 4 2 2 3 3" xfId="5000"/>
    <cellStyle name="Dezimal 4 2 2 3 3 2" xfId="10148"/>
    <cellStyle name="Dezimal 4 2 2 3 4" xfId="6716"/>
    <cellStyle name="Dezimal 4 2 2 4" xfId="2420"/>
    <cellStyle name="Dezimal 4 2 2 4 2" xfId="7574"/>
    <cellStyle name="Dezimal 4 2 2 5" xfId="4142"/>
    <cellStyle name="Dezimal 4 2 2 5 2" xfId="9290"/>
    <cellStyle name="Dezimal 4 2 2 6" xfId="5858"/>
    <cellStyle name="Dezimal 4 2 3" xfId="166"/>
    <cellStyle name="Dezimal 4 2 3 2" xfId="1533"/>
    <cellStyle name="Dezimal 4 2 3 2 2" xfId="3284"/>
    <cellStyle name="Dezimal 4 2 3 2 2 2" xfId="8434"/>
    <cellStyle name="Dezimal 4 2 3 2 3" xfId="5002"/>
    <cellStyle name="Dezimal 4 2 3 2 3 2" xfId="10150"/>
    <cellStyle name="Dezimal 4 2 3 2 4" xfId="6718"/>
    <cellStyle name="Dezimal 4 2 3 3" xfId="2422"/>
    <cellStyle name="Dezimal 4 2 3 3 2" xfId="7576"/>
    <cellStyle name="Dezimal 4 2 3 4" xfId="4144"/>
    <cellStyle name="Dezimal 4 2 3 4 2" xfId="9292"/>
    <cellStyle name="Dezimal 4 2 3 5" xfId="5860"/>
    <cellStyle name="Dezimal 4 2 4" xfId="167"/>
    <cellStyle name="Dezimal 4 2 4 2" xfId="1534"/>
    <cellStyle name="Dezimal 4 2 4 2 2" xfId="3285"/>
    <cellStyle name="Dezimal 4 2 4 2 2 2" xfId="8435"/>
    <cellStyle name="Dezimal 4 2 4 2 3" xfId="5003"/>
    <cellStyle name="Dezimal 4 2 4 2 3 2" xfId="10151"/>
    <cellStyle name="Dezimal 4 2 4 2 4" xfId="6719"/>
    <cellStyle name="Dezimal 4 2 4 3" xfId="2423"/>
    <cellStyle name="Dezimal 4 2 4 3 2" xfId="7577"/>
    <cellStyle name="Dezimal 4 2 4 4" xfId="4145"/>
    <cellStyle name="Dezimal 4 2 4 4 2" xfId="9293"/>
    <cellStyle name="Dezimal 4 2 4 5" xfId="5861"/>
    <cellStyle name="Dezimal 4 2 5" xfId="1530"/>
    <cellStyle name="Dezimal 4 2 5 2" xfId="3281"/>
    <cellStyle name="Dezimal 4 2 5 2 2" xfId="8431"/>
    <cellStyle name="Dezimal 4 2 5 3" xfId="4999"/>
    <cellStyle name="Dezimal 4 2 5 3 2" xfId="10147"/>
    <cellStyle name="Dezimal 4 2 5 4" xfId="6715"/>
    <cellStyle name="Dezimal 4 2 6" xfId="2419"/>
    <cellStyle name="Dezimal 4 2 6 2" xfId="7573"/>
    <cellStyle name="Dezimal 4 2 7" xfId="4141"/>
    <cellStyle name="Dezimal 4 2 7 2" xfId="9289"/>
    <cellStyle name="Dezimal 4 2 8" xfId="5857"/>
    <cellStyle name="Dezimal 4 3" xfId="168"/>
    <cellStyle name="Dezimal 4 3 2" xfId="169"/>
    <cellStyle name="Dezimal 4 3 2 2" xfId="1536"/>
    <cellStyle name="Dezimal 4 3 2 2 2" xfId="3287"/>
    <cellStyle name="Dezimal 4 3 2 2 2 2" xfId="8437"/>
    <cellStyle name="Dezimal 4 3 2 2 3" xfId="5005"/>
    <cellStyle name="Dezimal 4 3 2 2 3 2" xfId="10153"/>
    <cellStyle name="Dezimal 4 3 2 2 4" xfId="6721"/>
    <cellStyle name="Dezimal 4 3 2 3" xfId="2425"/>
    <cellStyle name="Dezimal 4 3 2 3 2" xfId="7579"/>
    <cellStyle name="Dezimal 4 3 2 4" xfId="4147"/>
    <cellStyle name="Dezimal 4 3 2 4 2" xfId="9295"/>
    <cellStyle name="Dezimal 4 3 2 5" xfId="5863"/>
    <cellStyle name="Dezimal 4 3 3" xfId="1535"/>
    <cellStyle name="Dezimal 4 3 3 2" xfId="3286"/>
    <cellStyle name="Dezimal 4 3 3 2 2" xfId="8436"/>
    <cellStyle name="Dezimal 4 3 3 3" xfId="5004"/>
    <cellStyle name="Dezimal 4 3 3 3 2" xfId="10152"/>
    <cellStyle name="Dezimal 4 3 3 4" xfId="6720"/>
    <cellStyle name="Dezimal 4 3 4" xfId="2424"/>
    <cellStyle name="Dezimal 4 3 4 2" xfId="7578"/>
    <cellStyle name="Dezimal 4 3 5" xfId="4146"/>
    <cellStyle name="Dezimal 4 3 5 2" xfId="9294"/>
    <cellStyle name="Dezimal 4 3 6" xfId="5862"/>
    <cellStyle name="Dezimal 4 4" xfId="170"/>
    <cellStyle name="Dezimal 4 4 2" xfId="1537"/>
    <cellStyle name="Dezimal 4 4 2 2" xfId="3288"/>
    <cellStyle name="Dezimal 4 4 2 2 2" xfId="8438"/>
    <cellStyle name="Dezimal 4 4 2 3" xfId="5006"/>
    <cellStyle name="Dezimal 4 4 2 3 2" xfId="10154"/>
    <cellStyle name="Dezimal 4 4 2 4" xfId="6722"/>
    <cellStyle name="Dezimal 4 4 3" xfId="2426"/>
    <cellStyle name="Dezimal 4 4 3 2" xfId="7580"/>
    <cellStyle name="Dezimal 4 4 4" xfId="4148"/>
    <cellStyle name="Dezimal 4 4 4 2" xfId="9296"/>
    <cellStyle name="Dezimal 4 4 5" xfId="5864"/>
    <cellStyle name="Dezimal 4 5" xfId="171"/>
    <cellStyle name="Dezimal 4 5 2" xfId="1538"/>
    <cellStyle name="Dezimal 4 5 2 2" xfId="3289"/>
    <cellStyle name="Dezimal 4 5 2 2 2" xfId="8439"/>
    <cellStyle name="Dezimal 4 5 2 3" xfId="5007"/>
    <cellStyle name="Dezimal 4 5 2 3 2" xfId="10155"/>
    <cellStyle name="Dezimal 4 5 2 4" xfId="6723"/>
    <cellStyle name="Dezimal 4 5 3" xfId="2427"/>
    <cellStyle name="Dezimal 4 5 3 2" xfId="7581"/>
    <cellStyle name="Dezimal 4 5 4" xfId="4149"/>
    <cellStyle name="Dezimal 4 5 4 2" xfId="9297"/>
    <cellStyle name="Dezimal 4 5 5" xfId="5865"/>
    <cellStyle name="Dezimal 4 6" xfId="172"/>
    <cellStyle name="Dezimal 4 6 2" xfId="1539"/>
    <cellStyle name="Dezimal 4 6 2 2" xfId="3290"/>
    <cellStyle name="Dezimal 4 6 2 2 2" xfId="8440"/>
    <cellStyle name="Dezimal 4 6 2 3" xfId="5008"/>
    <cellStyle name="Dezimal 4 6 2 3 2" xfId="10156"/>
    <cellStyle name="Dezimal 4 6 2 4" xfId="6724"/>
    <cellStyle name="Dezimal 4 6 3" xfId="2428"/>
    <cellStyle name="Dezimal 4 6 3 2" xfId="7582"/>
    <cellStyle name="Dezimal 4 6 4" xfId="4150"/>
    <cellStyle name="Dezimal 4 6 4 2" xfId="9298"/>
    <cellStyle name="Dezimal 4 6 5" xfId="5866"/>
    <cellStyle name="Dezimal 4 7" xfId="1529"/>
    <cellStyle name="Dezimal 4 7 2" xfId="3280"/>
    <cellStyle name="Dezimal 4 7 2 2" xfId="8430"/>
    <cellStyle name="Dezimal 4 7 3" xfId="4998"/>
    <cellStyle name="Dezimal 4 7 3 2" xfId="10146"/>
    <cellStyle name="Dezimal 4 7 4" xfId="6714"/>
    <cellStyle name="Dezimal 4 8" xfId="2418"/>
    <cellStyle name="Dezimal 4 8 2" xfId="7572"/>
    <cellStyle name="Dezimal 4 9" xfId="4140"/>
    <cellStyle name="Dezimal 4 9 2" xfId="9288"/>
    <cellStyle name="Dezimal 5" xfId="173"/>
    <cellStyle name="Dezimal 5 10" xfId="5867"/>
    <cellStyle name="Dezimal 5 2" xfId="174"/>
    <cellStyle name="Dezimal 5 2 2" xfId="175"/>
    <cellStyle name="Dezimal 5 2 2 2" xfId="176"/>
    <cellStyle name="Dezimal 5 2 2 2 2" xfId="1543"/>
    <cellStyle name="Dezimal 5 2 2 2 2 2" xfId="3294"/>
    <cellStyle name="Dezimal 5 2 2 2 2 2 2" xfId="8444"/>
    <cellStyle name="Dezimal 5 2 2 2 2 3" xfId="5012"/>
    <cellStyle name="Dezimal 5 2 2 2 2 3 2" xfId="10160"/>
    <cellStyle name="Dezimal 5 2 2 2 2 4" xfId="6728"/>
    <cellStyle name="Dezimal 5 2 2 2 3" xfId="2432"/>
    <cellStyle name="Dezimal 5 2 2 2 3 2" xfId="7586"/>
    <cellStyle name="Dezimal 5 2 2 2 4" xfId="4154"/>
    <cellStyle name="Dezimal 5 2 2 2 4 2" xfId="9302"/>
    <cellStyle name="Dezimal 5 2 2 2 5" xfId="5870"/>
    <cellStyle name="Dezimal 5 2 2 3" xfId="1542"/>
    <cellStyle name="Dezimal 5 2 2 3 2" xfId="3293"/>
    <cellStyle name="Dezimal 5 2 2 3 2 2" xfId="8443"/>
    <cellStyle name="Dezimal 5 2 2 3 3" xfId="5011"/>
    <cellStyle name="Dezimal 5 2 2 3 3 2" xfId="10159"/>
    <cellStyle name="Dezimal 5 2 2 3 4" xfId="6727"/>
    <cellStyle name="Dezimal 5 2 2 4" xfId="2431"/>
    <cellStyle name="Dezimal 5 2 2 4 2" xfId="7585"/>
    <cellStyle name="Dezimal 5 2 2 5" xfId="4153"/>
    <cellStyle name="Dezimal 5 2 2 5 2" xfId="9301"/>
    <cellStyle name="Dezimal 5 2 2 6" xfId="5869"/>
    <cellStyle name="Dezimal 5 2 3" xfId="177"/>
    <cellStyle name="Dezimal 5 2 3 2" xfId="1544"/>
    <cellStyle name="Dezimal 5 2 3 2 2" xfId="3295"/>
    <cellStyle name="Dezimal 5 2 3 2 2 2" xfId="8445"/>
    <cellStyle name="Dezimal 5 2 3 2 3" xfId="5013"/>
    <cellStyle name="Dezimal 5 2 3 2 3 2" xfId="10161"/>
    <cellStyle name="Dezimal 5 2 3 2 4" xfId="6729"/>
    <cellStyle name="Dezimal 5 2 3 3" xfId="2433"/>
    <cellStyle name="Dezimal 5 2 3 3 2" xfId="7587"/>
    <cellStyle name="Dezimal 5 2 3 4" xfId="4155"/>
    <cellStyle name="Dezimal 5 2 3 4 2" xfId="9303"/>
    <cellStyle name="Dezimal 5 2 3 5" xfId="5871"/>
    <cellStyle name="Dezimal 5 2 4" xfId="178"/>
    <cellStyle name="Dezimal 5 2 4 2" xfId="1545"/>
    <cellStyle name="Dezimal 5 2 4 2 2" xfId="3296"/>
    <cellStyle name="Dezimal 5 2 4 2 2 2" xfId="8446"/>
    <cellStyle name="Dezimal 5 2 4 2 3" xfId="5014"/>
    <cellStyle name="Dezimal 5 2 4 2 3 2" xfId="10162"/>
    <cellStyle name="Dezimal 5 2 4 2 4" xfId="6730"/>
    <cellStyle name="Dezimal 5 2 4 3" xfId="2434"/>
    <cellStyle name="Dezimal 5 2 4 3 2" xfId="7588"/>
    <cellStyle name="Dezimal 5 2 4 4" xfId="4156"/>
    <cellStyle name="Dezimal 5 2 4 4 2" xfId="9304"/>
    <cellStyle name="Dezimal 5 2 4 5" xfId="5872"/>
    <cellStyle name="Dezimal 5 2 5" xfId="1541"/>
    <cellStyle name="Dezimal 5 2 5 2" xfId="3292"/>
    <cellStyle name="Dezimal 5 2 5 2 2" xfId="8442"/>
    <cellStyle name="Dezimal 5 2 5 3" xfId="5010"/>
    <cellStyle name="Dezimal 5 2 5 3 2" xfId="10158"/>
    <cellStyle name="Dezimal 5 2 5 4" xfId="6726"/>
    <cellStyle name="Dezimal 5 2 6" xfId="2430"/>
    <cellStyle name="Dezimal 5 2 6 2" xfId="7584"/>
    <cellStyle name="Dezimal 5 2 7" xfId="4152"/>
    <cellStyle name="Dezimal 5 2 7 2" xfId="9300"/>
    <cellStyle name="Dezimal 5 2 8" xfId="5868"/>
    <cellStyle name="Dezimal 5 3" xfId="179"/>
    <cellStyle name="Dezimal 5 3 2" xfId="180"/>
    <cellStyle name="Dezimal 5 3 2 2" xfId="1547"/>
    <cellStyle name="Dezimal 5 3 2 2 2" xfId="3298"/>
    <cellStyle name="Dezimal 5 3 2 2 2 2" xfId="8448"/>
    <cellStyle name="Dezimal 5 3 2 2 3" xfId="5016"/>
    <cellStyle name="Dezimal 5 3 2 2 3 2" xfId="10164"/>
    <cellStyle name="Dezimal 5 3 2 2 4" xfId="6732"/>
    <cellStyle name="Dezimal 5 3 2 3" xfId="2436"/>
    <cellStyle name="Dezimal 5 3 2 3 2" xfId="7590"/>
    <cellStyle name="Dezimal 5 3 2 4" xfId="4158"/>
    <cellStyle name="Dezimal 5 3 2 4 2" xfId="9306"/>
    <cellStyle name="Dezimal 5 3 2 5" xfId="5874"/>
    <cellStyle name="Dezimal 5 3 3" xfId="1546"/>
    <cellStyle name="Dezimal 5 3 3 2" xfId="3297"/>
    <cellStyle name="Dezimal 5 3 3 2 2" xfId="8447"/>
    <cellStyle name="Dezimal 5 3 3 3" xfId="5015"/>
    <cellStyle name="Dezimal 5 3 3 3 2" xfId="10163"/>
    <cellStyle name="Dezimal 5 3 3 4" xfId="6731"/>
    <cellStyle name="Dezimal 5 3 4" xfId="2435"/>
    <cellStyle name="Dezimal 5 3 4 2" xfId="7589"/>
    <cellStyle name="Dezimal 5 3 5" xfId="4157"/>
    <cellStyle name="Dezimal 5 3 5 2" xfId="9305"/>
    <cellStyle name="Dezimal 5 3 6" xfId="5873"/>
    <cellStyle name="Dezimal 5 4" xfId="181"/>
    <cellStyle name="Dezimal 5 4 2" xfId="1548"/>
    <cellStyle name="Dezimal 5 4 2 2" xfId="3299"/>
    <cellStyle name="Dezimal 5 4 2 2 2" xfId="8449"/>
    <cellStyle name="Dezimal 5 4 2 3" xfId="5017"/>
    <cellStyle name="Dezimal 5 4 2 3 2" xfId="10165"/>
    <cellStyle name="Dezimal 5 4 2 4" xfId="6733"/>
    <cellStyle name="Dezimal 5 4 3" xfId="2437"/>
    <cellStyle name="Dezimal 5 4 3 2" xfId="7591"/>
    <cellStyle name="Dezimal 5 4 4" xfId="4159"/>
    <cellStyle name="Dezimal 5 4 4 2" xfId="9307"/>
    <cellStyle name="Dezimal 5 4 5" xfId="5875"/>
    <cellStyle name="Dezimal 5 5" xfId="182"/>
    <cellStyle name="Dezimal 5 5 2" xfId="1549"/>
    <cellStyle name="Dezimal 5 5 2 2" xfId="3300"/>
    <cellStyle name="Dezimal 5 5 2 2 2" xfId="8450"/>
    <cellStyle name="Dezimal 5 5 2 3" xfId="5018"/>
    <cellStyle name="Dezimal 5 5 2 3 2" xfId="10166"/>
    <cellStyle name="Dezimal 5 5 2 4" xfId="6734"/>
    <cellStyle name="Dezimal 5 5 3" xfId="2438"/>
    <cellStyle name="Dezimal 5 5 3 2" xfId="7592"/>
    <cellStyle name="Dezimal 5 5 4" xfId="4160"/>
    <cellStyle name="Dezimal 5 5 4 2" xfId="9308"/>
    <cellStyle name="Dezimal 5 5 5" xfId="5876"/>
    <cellStyle name="Dezimal 5 6" xfId="183"/>
    <cellStyle name="Dezimal 5 6 2" xfId="1550"/>
    <cellStyle name="Dezimal 5 6 2 2" xfId="3301"/>
    <cellStyle name="Dezimal 5 6 2 2 2" xfId="8451"/>
    <cellStyle name="Dezimal 5 6 2 3" xfId="5019"/>
    <cellStyle name="Dezimal 5 6 2 3 2" xfId="10167"/>
    <cellStyle name="Dezimal 5 6 2 4" xfId="6735"/>
    <cellStyle name="Dezimal 5 6 3" xfId="2439"/>
    <cellStyle name="Dezimal 5 6 3 2" xfId="7593"/>
    <cellStyle name="Dezimal 5 6 4" xfId="4161"/>
    <cellStyle name="Dezimal 5 6 4 2" xfId="9309"/>
    <cellStyle name="Dezimal 5 6 5" xfId="5877"/>
    <cellStyle name="Dezimal 5 7" xfId="1540"/>
    <cellStyle name="Dezimal 5 7 2" xfId="3291"/>
    <cellStyle name="Dezimal 5 7 2 2" xfId="8441"/>
    <cellStyle name="Dezimal 5 7 3" xfId="5009"/>
    <cellStyle name="Dezimal 5 7 3 2" xfId="10157"/>
    <cellStyle name="Dezimal 5 7 4" xfId="6725"/>
    <cellStyle name="Dezimal 5 8" xfId="2429"/>
    <cellStyle name="Dezimal 5 8 2" xfId="7583"/>
    <cellStyle name="Dezimal 5 9" xfId="4151"/>
    <cellStyle name="Dezimal 5 9 2" xfId="9299"/>
    <cellStyle name="Dezimal 6" xfId="184"/>
    <cellStyle name="Dezimal 6 2" xfId="185"/>
    <cellStyle name="Dezimal 6 2 2" xfId="186"/>
    <cellStyle name="Dezimal 6 2 2 2" xfId="187"/>
    <cellStyle name="Dezimal 6 2 2 2 2" xfId="1554"/>
    <cellStyle name="Dezimal 6 2 2 2 2 2" xfId="3305"/>
    <cellStyle name="Dezimal 6 2 2 2 2 2 2" xfId="8455"/>
    <cellStyle name="Dezimal 6 2 2 2 2 3" xfId="5023"/>
    <cellStyle name="Dezimal 6 2 2 2 2 3 2" xfId="10171"/>
    <cellStyle name="Dezimal 6 2 2 2 2 4" xfId="6739"/>
    <cellStyle name="Dezimal 6 2 2 2 3" xfId="2443"/>
    <cellStyle name="Dezimal 6 2 2 2 3 2" xfId="7597"/>
    <cellStyle name="Dezimal 6 2 2 2 4" xfId="4165"/>
    <cellStyle name="Dezimal 6 2 2 2 4 2" xfId="9313"/>
    <cellStyle name="Dezimal 6 2 2 2 5" xfId="5881"/>
    <cellStyle name="Dezimal 6 2 2 3" xfId="1553"/>
    <cellStyle name="Dezimal 6 2 2 3 2" xfId="3304"/>
    <cellStyle name="Dezimal 6 2 2 3 2 2" xfId="8454"/>
    <cellStyle name="Dezimal 6 2 2 3 3" xfId="5022"/>
    <cellStyle name="Dezimal 6 2 2 3 3 2" xfId="10170"/>
    <cellStyle name="Dezimal 6 2 2 3 4" xfId="6738"/>
    <cellStyle name="Dezimal 6 2 2 4" xfId="2442"/>
    <cellStyle name="Dezimal 6 2 2 4 2" xfId="7596"/>
    <cellStyle name="Dezimal 6 2 2 5" xfId="4164"/>
    <cellStyle name="Dezimal 6 2 2 5 2" xfId="9312"/>
    <cellStyle name="Dezimal 6 2 2 6" xfId="5880"/>
    <cellStyle name="Dezimal 6 2 3" xfId="188"/>
    <cellStyle name="Dezimal 6 2 3 2" xfId="1555"/>
    <cellStyle name="Dezimal 6 2 3 2 2" xfId="3306"/>
    <cellStyle name="Dezimal 6 2 3 2 2 2" xfId="8456"/>
    <cellStyle name="Dezimal 6 2 3 2 3" xfId="5024"/>
    <cellStyle name="Dezimal 6 2 3 2 3 2" xfId="10172"/>
    <cellStyle name="Dezimal 6 2 3 2 4" xfId="6740"/>
    <cellStyle name="Dezimal 6 2 3 3" xfId="2444"/>
    <cellStyle name="Dezimal 6 2 3 3 2" xfId="7598"/>
    <cellStyle name="Dezimal 6 2 3 4" xfId="4166"/>
    <cellStyle name="Dezimal 6 2 3 4 2" xfId="9314"/>
    <cellStyle name="Dezimal 6 2 3 5" xfId="5882"/>
    <cellStyle name="Dezimal 6 2 4" xfId="189"/>
    <cellStyle name="Dezimal 6 2 4 2" xfId="1556"/>
    <cellStyle name="Dezimal 6 2 4 2 2" xfId="3307"/>
    <cellStyle name="Dezimal 6 2 4 2 2 2" xfId="8457"/>
    <cellStyle name="Dezimal 6 2 4 2 3" xfId="5025"/>
    <cellStyle name="Dezimal 6 2 4 2 3 2" xfId="10173"/>
    <cellStyle name="Dezimal 6 2 4 2 4" xfId="6741"/>
    <cellStyle name="Dezimal 6 2 4 3" xfId="2445"/>
    <cellStyle name="Dezimal 6 2 4 3 2" xfId="7599"/>
    <cellStyle name="Dezimal 6 2 4 4" xfId="4167"/>
    <cellStyle name="Dezimal 6 2 4 4 2" xfId="9315"/>
    <cellStyle name="Dezimal 6 2 4 5" xfId="5883"/>
    <cellStyle name="Dezimal 6 2 5" xfId="1552"/>
    <cellStyle name="Dezimal 6 2 5 2" xfId="3303"/>
    <cellStyle name="Dezimal 6 2 5 2 2" xfId="8453"/>
    <cellStyle name="Dezimal 6 2 5 3" xfId="5021"/>
    <cellStyle name="Dezimal 6 2 5 3 2" xfId="10169"/>
    <cellStyle name="Dezimal 6 2 5 4" xfId="6737"/>
    <cellStyle name="Dezimal 6 2 6" xfId="2441"/>
    <cellStyle name="Dezimal 6 2 6 2" xfId="7595"/>
    <cellStyle name="Dezimal 6 2 7" xfId="4163"/>
    <cellStyle name="Dezimal 6 2 7 2" xfId="9311"/>
    <cellStyle name="Dezimal 6 2 8" xfId="5879"/>
    <cellStyle name="Dezimal 6 3" xfId="190"/>
    <cellStyle name="Dezimal 6 3 2" xfId="191"/>
    <cellStyle name="Dezimal 6 3 2 2" xfId="1558"/>
    <cellStyle name="Dezimal 6 3 2 2 2" xfId="3309"/>
    <cellStyle name="Dezimal 6 3 2 2 2 2" xfId="8459"/>
    <cellStyle name="Dezimal 6 3 2 2 3" xfId="5027"/>
    <cellStyle name="Dezimal 6 3 2 2 3 2" xfId="10175"/>
    <cellStyle name="Dezimal 6 3 2 2 4" xfId="6743"/>
    <cellStyle name="Dezimal 6 3 2 3" xfId="2447"/>
    <cellStyle name="Dezimal 6 3 2 3 2" xfId="7601"/>
    <cellStyle name="Dezimal 6 3 2 4" xfId="4169"/>
    <cellStyle name="Dezimal 6 3 2 4 2" xfId="9317"/>
    <cellStyle name="Dezimal 6 3 2 5" xfId="5885"/>
    <cellStyle name="Dezimal 6 3 3" xfId="1557"/>
    <cellStyle name="Dezimal 6 3 3 2" xfId="3308"/>
    <cellStyle name="Dezimal 6 3 3 2 2" xfId="8458"/>
    <cellStyle name="Dezimal 6 3 3 3" xfId="5026"/>
    <cellStyle name="Dezimal 6 3 3 3 2" xfId="10174"/>
    <cellStyle name="Dezimal 6 3 3 4" xfId="6742"/>
    <cellStyle name="Dezimal 6 3 4" xfId="2446"/>
    <cellStyle name="Dezimal 6 3 4 2" xfId="7600"/>
    <cellStyle name="Dezimal 6 3 5" xfId="4168"/>
    <cellStyle name="Dezimal 6 3 5 2" xfId="9316"/>
    <cellStyle name="Dezimal 6 3 6" xfId="5884"/>
    <cellStyle name="Dezimal 6 4" xfId="192"/>
    <cellStyle name="Dezimal 6 4 2" xfId="1559"/>
    <cellStyle name="Dezimal 6 4 2 2" xfId="3310"/>
    <cellStyle name="Dezimal 6 4 2 2 2" xfId="8460"/>
    <cellStyle name="Dezimal 6 4 2 3" xfId="5028"/>
    <cellStyle name="Dezimal 6 4 2 3 2" xfId="10176"/>
    <cellStyle name="Dezimal 6 4 2 4" xfId="6744"/>
    <cellStyle name="Dezimal 6 4 3" xfId="2448"/>
    <cellStyle name="Dezimal 6 4 3 2" xfId="7602"/>
    <cellStyle name="Dezimal 6 4 4" xfId="4170"/>
    <cellStyle name="Dezimal 6 4 4 2" xfId="9318"/>
    <cellStyle name="Dezimal 6 4 5" xfId="5886"/>
    <cellStyle name="Dezimal 6 5" xfId="193"/>
    <cellStyle name="Dezimal 6 5 2" xfId="1560"/>
    <cellStyle name="Dezimal 6 5 2 2" xfId="3311"/>
    <cellStyle name="Dezimal 6 5 2 2 2" xfId="8461"/>
    <cellStyle name="Dezimal 6 5 2 3" xfId="5029"/>
    <cellStyle name="Dezimal 6 5 2 3 2" xfId="10177"/>
    <cellStyle name="Dezimal 6 5 2 4" xfId="6745"/>
    <cellStyle name="Dezimal 6 5 3" xfId="2449"/>
    <cellStyle name="Dezimal 6 5 3 2" xfId="7603"/>
    <cellStyle name="Dezimal 6 5 4" xfId="4171"/>
    <cellStyle name="Dezimal 6 5 4 2" xfId="9319"/>
    <cellStyle name="Dezimal 6 5 5" xfId="5887"/>
    <cellStyle name="Dezimal 6 6" xfId="1551"/>
    <cellStyle name="Dezimal 6 6 2" xfId="3302"/>
    <cellStyle name="Dezimal 6 6 2 2" xfId="8452"/>
    <cellStyle name="Dezimal 6 6 3" xfId="5020"/>
    <cellStyle name="Dezimal 6 6 3 2" xfId="10168"/>
    <cellStyle name="Dezimal 6 6 4" xfId="6736"/>
    <cellStyle name="Dezimal 6 7" xfId="2440"/>
    <cellStyle name="Dezimal 6 7 2" xfId="7594"/>
    <cellStyle name="Dezimal 6 8" xfId="4162"/>
    <cellStyle name="Dezimal 6 8 2" xfId="9310"/>
    <cellStyle name="Dezimal 6 9" xfId="5878"/>
    <cellStyle name="Eingabe %" xfId="194"/>
    <cellStyle name="Eingabe 2" xfId="195"/>
    <cellStyle name="Eingabe 2 2" xfId="3055"/>
    <cellStyle name="Eingabe Company" xfId="196"/>
    <cellStyle name="Eingabe Currency" xfId="197"/>
    <cellStyle name="Eingabe Dezimal" xfId="198"/>
    <cellStyle name="Eingabe Monat" xfId="199"/>
    <cellStyle name="Eingabe Text" xfId="200"/>
    <cellStyle name="Eingabe Zahl" xfId="201"/>
    <cellStyle name="Ergebnis 2" xfId="202"/>
    <cellStyle name="Ergebnis 2 2" xfId="3054"/>
    <cellStyle name="Erklärender Text 2" xfId="203"/>
    <cellStyle name="Euro" xfId="204"/>
    <cellStyle name="Euro 2" xfId="205"/>
    <cellStyle name="Euro_30 neu Milch" xfId="206"/>
    <cellStyle name="Gut 2" xfId="207"/>
    <cellStyle name="Gut 2 2" xfId="208"/>
    <cellStyle name="Gut 2 3" xfId="209"/>
    <cellStyle name="Hyperlink 2" xfId="210"/>
    <cellStyle name="Hyperlink 2 2" xfId="211"/>
    <cellStyle name="Hyperlink 3" xfId="212"/>
    <cellStyle name="Hyperlink 3 2" xfId="213"/>
    <cellStyle name="Hyperlink 3 3" xfId="214"/>
    <cellStyle name="Hyperlink 3_40 Fleisch Standard" xfId="215"/>
    <cellStyle name="Komma 10" xfId="216"/>
    <cellStyle name="Komma 10 2" xfId="217"/>
    <cellStyle name="Komma 10 2 2" xfId="218"/>
    <cellStyle name="Komma 10 2 2 2" xfId="219"/>
    <cellStyle name="Komma 10 2 2 2 2" xfId="1564"/>
    <cellStyle name="Komma 10 2 2 2 2 2" xfId="3315"/>
    <cellStyle name="Komma 10 2 2 2 2 2 2" xfId="8465"/>
    <cellStyle name="Komma 10 2 2 2 2 3" xfId="5033"/>
    <cellStyle name="Komma 10 2 2 2 2 3 2" xfId="10181"/>
    <cellStyle name="Komma 10 2 2 2 2 4" xfId="6749"/>
    <cellStyle name="Komma 10 2 2 2 3" xfId="2453"/>
    <cellStyle name="Komma 10 2 2 2 3 2" xfId="7607"/>
    <cellStyle name="Komma 10 2 2 2 4" xfId="4175"/>
    <cellStyle name="Komma 10 2 2 2 4 2" xfId="9323"/>
    <cellStyle name="Komma 10 2 2 2 5" xfId="5891"/>
    <cellStyle name="Komma 10 2 2 3" xfId="1563"/>
    <cellStyle name="Komma 10 2 2 3 2" xfId="3314"/>
    <cellStyle name="Komma 10 2 2 3 2 2" xfId="8464"/>
    <cellStyle name="Komma 10 2 2 3 3" xfId="5032"/>
    <cellStyle name="Komma 10 2 2 3 3 2" xfId="10180"/>
    <cellStyle name="Komma 10 2 2 3 4" xfId="6748"/>
    <cellStyle name="Komma 10 2 2 4" xfId="2452"/>
    <cellStyle name="Komma 10 2 2 4 2" xfId="7606"/>
    <cellStyle name="Komma 10 2 2 5" xfId="4174"/>
    <cellStyle name="Komma 10 2 2 5 2" xfId="9322"/>
    <cellStyle name="Komma 10 2 2 6" xfId="5890"/>
    <cellStyle name="Komma 10 2 3" xfId="220"/>
    <cellStyle name="Komma 10 2 3 2" xfId="1565"/>
    <cellStyle name="Komma 10 2 3 2 2" xfId="3316"/>
    <cellStyle name="Komma 10 2 3 2 2 2" xfId="8466"/>
    <cellStyle name="Komma 10 2 3 2 3" xfId="5034"/>
    <cellStyle name="Komma 10 2 3 2 3 2" xfId="10182"/>
    <cellStyle name="Komma 10 2 3 2 4" xfId="6750"/>
    <cellStyle name="Komma 10 2 3 3" xfId="2454"/>
    <cellStyle name="Komma 10 2 3 3 2" xfId="7608"/>
    <cellStyle name="Komma 10 2 3 4" xfId="4176"/>
    <cellStyle name="Komma 10 2 3 4 2" xfId="9324"/>
    <cellStyle name="Komma 10 2 3 5" xfId="5892"/>
    <cellStyle name="Komma 10 2 4" xfId="221"/>
    <cellStyle name="Komma 10 2 4 2" xfId="1566"/>
    <cellStyle name="Komma 10 2 4 2 2" xfId="3317"/>
    <cellStyle name="Komma 10 2 4 2 2 2" xfId="8467"/>
    <cellStyle name="Komma 10 2 4 2 3" xfId="5035"/>
    <cellStyle name="Komma 10 2 4 2 3 2" xfId="10183"/>
    <cellStyle name="Komma 10 2 4 2 4" xfId="6751"/>
    <cellStyle name="Komma 10 2 4 3" xfId="2455"/>
    <cellStyle name="Komma 10 2 4 3 2" xfId="7609"/>
    <cellStyle name="Komma 10 2 4 4" xfId="4177"/>
    <cellStyle name="Komma 10 2 4 4 2" xfId="9325"/>
    <cellStyle name="Komma 10 2 4 5" xfId="5893"/>
    <cellStyle name="Komma 10 2 5" xfId="1562"/>
    <cellStyle name="Komma 10 2 5 2" xfId="3313"/>
    <cellStyle name="Komma 10 2 5 2 2" xfId="8463"/>
    <cellStyle name="Komma 10 2 5 3" xfId="5031"/>
    <cellStyle name="Komma 10 2 5 3 2" xfId="10179"/>
    <cellStyle name="Komma 10 2 5 4" xfId="6747"/>
    <cellStyle name="Komma 10 2 6" xfId="2451"/>
    <cellStyle name="Komma 10 2 6 2" xfId="7605"/>
    <cellStyle name="Komma 10 2 7" xfId="4173"/>
    <cellStyle name="Komma 10 2 7 2" xfId="9321"/>
    <cellStyle name="Komma 10 2 8" xfId="5889"/>
    <cellStyle name="Komma 10 3" xfId="222"/>
    <cellStyle name="Komma 10 3 2" xfId="223"/>
    <cellStyle name="Komma 10 3 2 2" xfId="1568"/>
    <cellStyle name="Komma 10 3 2 2 2" xfId="3319"/>
    <cellStyle name="Komma 10 3 2 2 2 2" xfId="8469"/>
    <cellStyle name="Komma 10 3 2 2 3" xfId="5037"/>
    <cellStyle name="Komma 10 3 2 2 3 2" xfId="10185"/>
    <cellStyle name="Komma 10 3 2 2 4" xfId="6753"/>
    <cellStyle name="Komma 10 3 2 3" xfId="2457"/>
    <cellStyle name="Komma 10 3 2 3 2" xfId="7611"/>
    <cellStyle name="Komma 10 3 2 4" xfId="4179"/>
    <cellStyle name="Komma 10 3 2 4 2" xfId="9327"/>
    <cellStyle name="Komma 10 3 2 5" xfId="5895"/>
    <cellStyle name="Komma 10 3 3" xfId="1567"/>
    <cellStyle name="Komma 10 3 3 2" xfId="3318"/>
    <cellStyle name="Komma 10 3 3 2 2" xfId="8468"/>
    <cellStyle name="Komma 10 3 3 3" xfId="5036"/>
    <cellStyle name="Komma 10 3 3 3 2" xfId="10184"/>
    <cellStyle name="Komma 10 3 3 4" xfId="6752"/>
    <cellStyle name="Komma 10 3 4" xfId="2456"/>
    <cellStyle name="Komma 10 3 4 2" xfId="7610"/>
    <cellStyle name="Komma 10 3 5" xfId="4178"/>
    <cellStyle name="Komma 10 3 5 2" xfId="9326"/>
    <cellStyle name="Komma 10 3 6" xfId="5894"/>
    <cellStyle name="Komma 10 4" xfId="224"/>
    <cellStyle name="Komma 10 4 2" xfId="1569"/>
    <cellStyle name="Komma 10 4 2 2" xfId="3320"/>
    <cellStyle name="Komma 10 4 2 2 2" xfId="8470"/>
    <cellStyle name="Komma 10 4 2 3" xfId="5038"/>
    <cellStyle name="Komma 10 4 2 3 2" xfId="10186"/>
    <cellStyle name="Komma 10 4 2 4" xfId="6754"/>
    <cellStyle name="Komma 10 4 3" xfId="2458"/>
    <cellStyle name="Komma 10 4 3 2" xfId="7612"/>
    <cellStyle name="Komma 10 4 4" xfId="4180"/>
    <cellStyle name="Komma 10 4 4 2" xfId="9328"/>
    <cellStyle name="Komma 10 4 5" xfId="5896"/>
    <cellStyle name="Komma 10 5" xfId="225"/>
    <cellStyle name="Komma 10 5 2" xfId="1570"/>
    <cellStyle name="Komma 10 5 2 2" xfId="3321"/>
    <cellStyle name="Komma 10 5 2 2 2" xfId="8471"/>
    <cellStyle name="Komma 10 5 2 3" xfId="5039"/>
    <cellStyle name="Komma 10 5 2 3 2" xfId="10187"/>
    <cellStyle name="Komma 10 5 2 4" xfId="6755"/>
    <cellStyle name="Komma 10 5 3" xfId="2459"/>
    <cellStyle name="Komma 10 5 3 2" xfId="7613"/>
    <cellStyle name="Komma 10 5 4" xfId="4181"/>
    <cellStyle name="Komma 10 5 4 2" xfId="9329"/>
    <cellStyle name="Komma 10 5 5" xfId="5897"/>
    <cellStyle name="Komma 10 6" xfId="1561"/>
    <cellStyle name="Komma 10 6 2" xfId="3312"/>
    <cellStyle name="Komma 10 6 2 2" xfId="8462"/>
    <cellStyle name="Komma 10 6 3" xfId="5030"/>
    <cellStyle name="Komma 10 6 3 2" xfId="10178"/>
    <cellStyle name="Komma 10 6 4" xfId="6746"/>
    <cellStyle name="Komma 10 7" xfId="2450"/>
    <cellStyle name="Komma 10 7 2" xfId="7604"/>
    <cellStyle name="Komma 10 8" xfId="4172"/>
    <cellStyle name="Komma 10 8 2" xfId="9320"/>
    <cellStyle name="Komma 10 9" xfId="5888"/>
    <cellStyle name="Komma 11" xfId="226"/>
    <cellStyle name="Komma 11 2" xfId="227"/>
    <cellStyle name="Komma 11 2 2" xfId="228"/>
    <cellStyle name="Komma 11 2 2 2" xfId="229"/>
    <cellStyle name="Komma 11 2 2 2 2" xfId="1574"/>
    <cellStyle name="Komma 11 2 2 2 2 2" xfId="3325"/>
    <cellStyle name="Komma 11 2 2 2 2 2 2" xfId="8475"/>
    <cellStyle name="Komma 11 2 2 2 2 3" xfId="5043"/>
    <cellStyle name="Komma 11 2 2 2 2 3 2" xfId="10191"/>
    <cellStyle name="Komma 11 2 2 2 2 4" xfId="6759"/>
    <cellStyle name="Komma 11 2 2 2 3" xfId="2463"/>
    <cellStyle name="Komma 11 2 2 2 3 2" xfId="7617"/>
    <cellStyle name="Komma 11 2 2 2 4" xfId="4185"/>
    <cellStyle name="Komma 11 2 2 2 4 2" xfId="9333"/>
    <cellStyle name="Komma 11 2 2 2 5" xfId="5901"/>
    <cellStyle name="Komma 11 2 2 3" xfId="1573"/>
    <cellStyle name="Komma 11 2 2 3 2" xfId="3324"/>
    <cellStyle name="Komma 11 2 2 3 2 2" xfId="8474"/>
    <cellStyle name="Komma 11 2 2 3 3" xfId="5042"/>
    <cellStyle name="Komma 11 2 2 3 3 2" xfId="10190"/>
    <cellStyle name="Komma 11 2 2 3 4" xfId="6758"/>
    <cellStyle name="Komma 11 2 2 4" xfId="2462"/>
    <cellStyle name="Komma 11 2 2 4 2" xfId="7616"/>
    <cellStyle name="Komma 11 2 2 5" xfId="4184"/>
    <cellStyle name="Komma 11 2 2 5 2" xfId="9332"/>
    <cellStyle name="Komma 11 2 2 6" xfId="5900"/>
    <cellStyle name="Komma 11 2 3" xfId="230"/>
    <cellStyle name="Komma 11 2 3 2" xfId="1575"/>
    <cellStyle name="Komma 11 2 3 2 2" xfId="3326"/>
    <cellStyle name="Komma 11 2 3 2 2 2" xfId="8476"/>
    <cellStyle name="Komma 11 2 3 2 3" xfId="5044"/>
    <cellStyle name="Komma 11 2 3 2 3 2" xfId="10192"/>
    <cellStyle name="Komma 11 2 3 2 4" xfId="6760"/>
    <cellStyle name="Komma 11 2 3 3" xfId="2464"/>
    <cellStyle name="Komma 11 2 3 3 2" xfId="7618"/>
    <cellStyle name="Komma 11 2 3 4" xfId="4186"/>
    <cellStyle name="Komma 11 2 3 4 2" xfId="9334"/>
    <cellStyle name="Komma 11 2 3 5" xfId="5902"/>
    <cellStyle name="Komma 11 2 4" xfId="231"/>
    <cellStyle name="Komma 11 2 4 2" xfId="1576"/>
    <cellStyle name="Komma 11 2 4 2 2" xfId="3327"/>
    <cellStyle name="Komma 11 2 4 2 2 2" xfId="8477"/>
    <cellStyle name="Komma 11 2 4 2 3" xfId="5045"/>
    <cellStyle name="Komma 11 2 4 2 3 2" xfId="10193"/>
    <cellStyle name="Komma 11 2 4 2 4" xfId="6761"/>
    <cellStyle name="Komma 11 2 4 3" xfId="2465"/>
    <cellStyle name="Komma 11 2 4 3 2" xfId="7619"/>
    <cellStyle name="Komma 11 2 4 4" xfId="4187"/>
    <cellStyle name="Komma 11 2 4 4 2" xfId="9335"/>
    <cellStyle name="Komma 11 2 4 5" xfId="5903"/>
    <cellStyle name="Komma 11 2 5" xfId="1572"/>
    <cellStyle name="Komma 11 2 5 2" xfId="3323"/>
    <cellStyle name="Komma 11 2 5 2 2" xfId="8473"/>
    <cellStyle name="Komma 11 2 5 3" xfId="5041"/>
    <cellStyle name="Komma 11 2 5 3 2" xfId="10189"/>
    <cellStyle name="Komma 11 2 5 4" xfId="6757"/>
    <cellStyle name="Komma 11 2 6" xfId="2461"/>
    <cellStyle name="Komma 11 2 6 2" xfId="7615"/>
    <cellStyle name="Komma 11 2 7" xfId="4183"/>
    <cellStyle name="Komma 11 2 7 2" xfId="9331"/>
    <cellStyle name="Komma 11 2 8" xfId="5899"/>
    <cellStyle name="Komma 11 3" xfId="232"/>
    <cellStyle name="Komma 11 3 2" xfId="233"/>
    <cellStyle name="Komma 11 3 2 2" xfId="1578"/>
    <cellStyle name="Komma 11 3 2 2 2" xfId="3329"/>
    <cellStyle name="Komma 11 3 2 2 2 2" xfId="8479"/>
    <cellStyle name="Komma 11 3 2 2 3" xfId="5047"/>
    <cellStyle name="Komma 11 3 2 2 3 2" xfId="10195"/>
    <cellStyle name="Komma 11 3 2 2 4" xfId="6763"/>
    <cellStyle name="Komma 11 3 2 3" xfId="2467"/>
    <cellStyle name="Komma 11 3 2 3 2" xfId="7621"/>
    <cellStyle name="Komma 11 3 2 4" xfId="4189"/>
    <cellStyle name="Komma 11 3 2 4 2" xfId="9337"/>
    <cellStyle name="Komma 11 3 2 5" xfId="5905"/>
    <cellStyle name="Komma 11 3 3" xfId="1577"/>
    <cellStyle name="Komma 11 3 3 2" xfId="3328"/>
    <cellStyle name="Komma 11 3 3 2 2" xfId="8478"/>
    <cellStyle name="Komma 11 3 3 3" xfId="5046"/>
    <cellStyle name="Komma 11 3 3 3 2" xfId="10194"/>
    <cellStyle name="Komma 11 3 3 4" xfId="6762"/>
    <cellStyle name="Komma 11 3 4" xfId="2466"/>
    <cellStyle name="Komma 11 3 4 2" xfId="7620"/>
    <cellStyle name="Komma 11 3 5" xfId="4188"/>
    <cellStyle name="Komma 11 3 5 2" xfId="9336"/>
    <cellStyle name="Komma 11 3 6" xfId="5904"/>
    <cellStyle name="Komma 11 4" xfId="234"/>
    <cellStyle name="Komma 11 4 2" xfId="1579"/>
    <cellStyle name="Komma 11 4 2 2" xfId="3330"/>
    <cellStyle name="Komma 11 4 2 2 2" xfId="8480"/>
    <cellStyle name="Komma 11 4 2 3" xfId="5048"/>
    <cellStyle name="Komma 11 4 2 3 2" xfId="10196"/>
    <cellStyle name="Komma 11 4 2 4" xfId="6764"/>
    <cellStyle name="Komma 11 4 3" xfId="2468"/>
    <cellStyle name="Komma 11 4 3 2" xfId="7622"/>
    <cellStyle name="Komma 11 4 4" xfId="4190"/>
    <cellStyle name="Komma 11 4 4 2" xfId="9338"/>
    <cellStyle name="Komma 11 4 5" xfId="5906"/>
    <cellStyle name="Komma 11 5" xfId="235"/>
    <cellStyle name="Komma 11 5 2" xfId="1580"/>
    <cellStyle name="Komma 11 5 2 2" xfId="3331"/>
    <cellStyle name="Komma 11 5 2 2 2" xfId="8481"/>
    <cellStyle name="Komma 11 5 2 3" xfId="5049"/>
    <cellStyle name="Komma 11 5 2 3 2" xfId="10197"/>
    <cellStyle name="Komma 11 5 2 4" xfId="6765"/>
    <cellStyle name="Komma 11 5 3" xfId="2469"/>
    <cellStyle name="Komma 11 5 3 2" xfId="7623"/>
    <cellStyle name="Komma 11 5 4" xfId="4191"/>
    <cellStyle name="Komma 11 5 4 2" xfId="9339"/>
    <cellStyle name="Komma 11 5 5" xfId="5907"/>
    <cellStyle name="Komma 11 6" xfId="1571"/>
    <cellStyle name="Komma 11 6 2" xfId="3322"/>
    <cellStyle name="Komma 11 6 2 2" xfId="8472"/>
    <cellStyle name="Komma 11 6 3" xfId="5040"/>
    <cellStyle name="Komma 11 6 3 2" xfId="10188"/>
    <cellStyle name="Komma 11 6 4" xfId="6756"/>
    <cellStyle name="Komma 11 7" xfId="2460"/>
    <cellStyle name="Komma 11 7 2" xfId="7614"/>
    <cellStyle name="Komma 11 8" xfId="4182"/>
    <cellStyle name="Komma 11 8 2" xfId="9330"/>
    <cellStyle name="Komma 11 9" xfId="5898"/>
    <cellStyle name="Komma 12" xfId="236"/>
    <cellStyle name="Komma 12 2" xfId="237"/>
    <cellStyle name="Komma 12 2 2" xfId="238"/>
    <cellStyle name="Komma 12 2 2 2" xfId="239"/>
    <cellStyle name="Komma 12 2 2 2 2" xfId="1584"/>
    <cellStyle name="Komma 12 2 2 2 2 2" xfId="3335"/>
    <cellStyle name="Komma 12 2 2 2 2 2 2" xfId="8485"/>
    <cellStyle name="Komma 12 2 2 2 2 3" xfId="5053"/>
    <cellStyle name="Komma 12 2 2 2 2 3 2" xfId="10201"/>
    <cellStyle name="Komma 12 2 2 2 2 4" xfId="6769"/>
    <cellStyle name="Komma 12 2 2 2 3" xfId="2473"/>
    <cellStyle name="Komma 12 2 2 2 3 2" xfId="7627"/>
    <cellStyle name="Komma 12 2 2 2 4" xfId="4195"/>
    <cellStyle name="Komma 12 2 2 2 4 2" xfId="9343"/>
    <cellStyle name="Komma 12 2 2 2 5" xfId="5911"/>
    <cellStyle name="Komma 12 2 2 3" xfId="1583"/>
    <cellStyle name="Komma 12 2 2 3 2" xfId="3334"/>
    <cellStyle name="Komma 12 2 2 3 2 2" xfId="8484"/>
    <cellStyle name="Komma 12 2 2 3 3" xfId="5052"/>
    <cellStyle name="Komma 12 2 2 3 3 2" xfId="10200"/>
    <cellStyle name="Komma 12 2 2 3 4" xfId="6768"/>
    <cellStyle name="Komma 12 2 2 4" xfId="2472"/>
    <cellStyle name="Komma 12 2 2 4 2" xfId="7626"/>
    <cellStyle name="Komma 12 2 2 5" xfId="4194"/>
    <cellStyle name="Komma 12 2 2 5 2" xfId="9342"/>
    <cellStyle name="Komma 12 2 2 6" xfId="5910"/>
    <cellStyle name="Komma 12 2 3" xfId="240"/>
    <cellStyle name="Komma 12 2 3 2" xfId="1585"/>
    <cellStyle name="Komma 12 2 3 2 2" xfId="3336"/>
    <cellStyle name="Komma 12 2 3 2 2 2" xfId="8486"/>
    <cellStyle name="Komma 12 2 3 2 3" xfId="5054"/>
    <cellStyle name="Komma 12 2 3 2 3 2" xfId="10202"/>
    <cellStyle name="Komma 12 2 3 2 4" xfId="6770"/>
    <cellStyle name="Komma 12 2 3 3" xfId="2474"/>
    <cellStyle name="Komma 12 2 3 3 2" xfId="7628"/>
    <cellStyle name="Komma 12 2 3 4" xfId="4196"/>
    <cellStyle name="Komma 12 2 3 4 2" xfId="9344"/>
    <cellStyle name="Komma 12 2 3 5" xfId="5912"/>
    <cellStyle name="Komma 12 2 4" xfId="241"/>
    <cellStyle name="Komma 12 2 4 2" xfId="1586"/>
    <cellStyle name="Komma 12 2 4 2 2" xfId="3337"/>
    <cellStyle name="Komma 12 2 4 2 2 2" xfId="8487"/>
    <cellStyle name="Komma 12 2 4 2 3" xfId="5055"/>
    <cellStyle name="Komma 12 2 4 2 3 2" xfId="10203"/>
    <cellStyle name="Komma 12 2 4 2 4" xfId="6771"/>
    <cellStyle name="Komma 12 2 4 3" xfId="2475"/>
    <cellStyle name="Komma 12 2 4 3 2" xfId="7629"/>
    <cellStyle name="Komma 12 2 4 4" xfId="4197"/>
    <cellStyle name="Komma 12 2 4 4 2" xfId="9345"/>
    <cellStyle name="Komma 12 2 4 5" xfId="5913"/>
    <cellStyle name="Komma 12 2 5" xfId="1582"/>
    <cellStyle name="Komma 12 2 5 2" xfId="3333"/>
    <cellStyle name="Komma 12 2 5 2 2" xfId="8483"/>
    <cellStyle name="Komma 12 2 5 3" xfId="5051"/>
    <cellStyle name="Komma 12 2 5 3 2" xfId="10199"/>
    <cellStyle name="Komma 12 2 5 4" xfId="6767"/>
    <cellStyle name="Komma 12 2 6" xfId="2471"/>
    <cellStyle name="Komma 12 2 6 2" xfId="7625"/>
    <cellStyle name="Komma 12 2 7" xfId="4193"/>
    <cellStyle name="Komma 12 2 7 2" xfId="9341"/>
    <cellStyle name="Komma 12 2 8" xfId="5909"/>
    <cellStyle name="Komma 12 3" xfId="242"/>
    <cellStyle name="Komma 12 3 2" xfId="243"/>
    <cellStyle name="Komma 12 3 2 2" xfId="1588"/>
    <cellStyle name="Komma 12 3 2 2 2" xfId="3339"/>
    <cellStyle name="Komma 12 3 2 2 2 2" xfId="8489"/>
    <cellStyle name="Komma 12 3 2 2 3" xfId="5057"/>
    <cellStyle name="Komma 12 3 2 2 3 2" xfId="10205"/>
    <cellStyle name="Komma 12 3 2 2 4" xfId="6773"/>
    <cellStyle name="Komma 12 3 2 3" xfId="2477"/>
    <cellStyle name="Komma 12 3 2 3 2" xfId="7631"/>
    <cellStyle name="Komma 12 3 2 4" xfId="4199"/>
    <cellStyle name="Komma 12 3 2 4 2" xfId="9347"/>
    <cellStyle name="Komma 12 3 2 5" xfId="5915"/>
    <cellStyle name="Komma 12 3 3" xfId="1587"/>
    <cellStyle name="Komma 12 3 3 2" xfId="3338"/>
    <cellStyle name="Komma 12 3 3 2 2" xfId="8488"/>
    <cellStyle name="Komma 12 3 3 3" xfId="5056"/>
    <cellStyle name="Komma 12 3 3 3 2" xfId="10204"/>
    <cellStyle name="Komma 12 3 3 4" xfId="6772"/>
    <cellStyle name="Komma 12 3 4" xfId="2476"/>
    <cellStyle name="Komma 12 3 4 2" xfId="7630"/>
    <cellStyle name="Komma 12 3 5" xfId="4198"/>
    <cellStyle name="Komma 12 3 5 2" xfId="9346"/>
    <cellStyle name="Komma 12 3 6" xfId="5914"/>
    <cellStyle name="Komma 12 4" xfId="244"/>
    <cellStyle name="Komma 12 4 2" xfId="1589"/>
    <cellStyle name="Komma 12 4 2 2" xfId="3340"/>
    <cellStyle name="Komma 12 4 2 2 2" xfId="8490"/>
    <cellStyle name="Komma 12 4 2 3" xfId="5058"/>
    <cellStyle name="Komma 12 4 2 3 2" xfId="10206"/>
    <cellStyle name="Komma 12 4 2 4" xfId="6774"/>
    <cellStyle name="Komma 12 4 3" xfId="2478"/>
    <cellStyle name="Komma 12 4 3 2" xfId="7632"/>
    <cellStyle name="Komma 12 4 4" xfId="4200"/>
    <cellStyle name="Komma 12 4 4 2" xfId="9348"/>
    <cellStyle name="Komma 12 4 5" xfId="5916"/>
    <cellStyle name="Komma 12 5" xfId="245"/>
    <cellStyle name="Komma 12 5 2" xfId="1590"/>
    <cellStyle name="Komma 12 5 2 2" xfId="3341"/>
    <cellStyle name="Komma 12 5 2 2 2" xfId="8491"/>
    <cellStyle name="Komma 12 5 2 3" xfId="5059"/>
    <cellStyle name="Komma 12 5 2 3 2" xfId="10207"/>
    <cellStyle name="Komma 12 5 2 4" xfId="6775"/>
    <cellStyle name="Komma 12 5 3" xfId="2479"/>
    <cellStyle name="Komma 12 5 3 2" xfId="7633"/>
    <cellStyle name="Komma 12 5 4" xfId="4201"/>
    <cellStyle name="Komma 12 5 4 2" xfId="9349"/>
    <cellStyle name="Komma 12 5 5" xfId="5917"/>
    <cellStyle name="Komma 12 6" xfId="1581"/>
    <cellStyle name="Komma 12 6 2" xfId="3332"/>
    <cellStyle name="Komma 12 6 2 2" xfId="8482"/>
    <cellStyle name="Komma 12 6 3" xfId="5050"/>
    <cellStyle name="Komma 12 6 3 2" xfId="10198"/>
    <cellStyle name="Komma 12 6 4" xfId="6766"/>
    <cellStyle name="Komma 12 7" xfId="2470"/>
    <cellStyle name="Komma 12 7 2" xfId="7624"/>
    <cellStyle name="Komma 12 8" xfId="4192"/>
    <cellStyle name="Komma 12 8 2" xfId="9340"/>
    <cellStyle name="Komma 12 9" xfId="5908"/>
    <cellStyle name="Komma 13" xfId="246"/>
    <cellStyle name="Komma 13 2" xfId="247"/>
    <cellStyle name="Komma 13 2 2" xfId="248"/>
    <cellStyle name="Komma 13 2 2 2" xfId="249"/>
    <cellStyle name="Komma 13 2 2 2 2" xfId="1594"/>
    <cellStyle name="Komma 13 2 2 2 2 2" xfId="3345"/>
    <cellStyle name="Komma 13 2 2 2 2 2 2" xfId="8495"/>
    <cellStyle name="Komma 13 2 2 2 2 3" xfId="5063"/>
    <cellStyle name="Komma 13 2 2 2 2 3 2" xfId="10211"/>
    <cellStyle name="Komma 13 2 2 2 2 4" xfId="6779"/>
    <cellStyle name="Komma 13 2 2 2 3" xfId="2483"/>
    <cellStyle name="Komma 13 2 2 2 3 2" xfId="7637"/>
    <cellStyle name="Komma 13 2 2 2 4" xfId="4205"/>
    <cellStyle name="Komma 13 2 2 2 4 2" xfId="9353"/>
    <cellStyle name="Komma 13 2 2 2 5" xfId="5921"/>
    <cellStyle name="Komma 13 2 2 3" xfId="1593"/>
    <cellStyle name="Komma 13 2 2 3 2" xfId="3344"/>
    <cellStyle name="Komma 13 2 2 3 2 2" xfId="8494"/>
    <cellStyle name="Komma 13 2 2 3 3" xfId="5062"/>
    <cellStyle name="Komma 13 2 2 3 3 2" xfId="10210"/>
    <cellStyle name="Komma 13 2 2 3 4" xfId="6778"/>
    <cellStyle name="Komma 13 2 2 4" xfId="2482"/>
    <cellStyle name="Komma 13 2 2 4 2" xfId="7636"/>
    <cellStyle name="Komma 13 2 2 5" xfId="4204"/>
    <cellStyle name="Komma 13 2 2 5 2" xfId="9352"/>
    <cellStyle name="Komma 13 2 2 6" xfId="5920"/>
    <cellStyle name="Komma 13 2 3" xfId="250"/>
    <cellStyle name="Komma 13 2 3 2" xfId="1595"/>
    <cellStyle name="Komma 13 2 3 2 2" xfId="3346"/>
    <cellStyle name="Komma 13 2 3 2 2 2" xfId="8496"/>
    <cellStyle name="Komma 13 2 3 2 3" xfId="5064"/>
    <cellStyle name="Komma 13 2 3 2 3 2" xfId="10212"/>
    <cellStyle name="Komma 13 2 3 2 4" xfId="6780"/>
    <cellStyle name="Komma 13 2 3 3" xfId="2484"/>
    <cellStyle name="Komma 13 2 3 3 2" xfId="7638"/>
    <cellStyle name="Komma 13 2 3 4" xfId="4206"/>
    <cellStyle name="Komma 13 2 3 4 2" xfId="9354"/>
    <cellStyle name="Komma 13 2 3 5" xfId="5922"/>
    <cellStyle name="Komma 13 2 4" xfId="251"/>
    <cellStyle name="Komma 13 2 4 2" xfId="1596"/>
    <cellStyle name="Komma 13 2 4 2 2" xfId="3347"/>
    <cellStyle name="Komma 13 2 4 2 2 2" xfId="8497"/>
    <cellStyle name="Komma 13 2 4 2 3" xfId="5065"/>
    <cellStyle name="Komma 13 2 4 2 3 2" xfId="10213"/>
    <cellStyle name="Komma 13 2 4 2 4" xfId="6781"/>
    <cellStyle name="Komma 13 2 4 3" xfId="2485"/>
    <cellStyle name="Komma 13 2 4 3 2" xfId="7639"/>
    <cellStyle name="Komma 13 2 4 4" xfId="4207"/>
    <cellStyle name="Komma 13 2 4 4 2" xfId="9355"/>
    <cellStyle name="Komma 13 2 4 5" xfId="5923"/>
    <cellStyle name="Komma 13 2 5" xfId="1592"/>
    <cellStyle name="Komma 13 2 5 2" xfId="3343"/>
    <cellStyle name="Komma 13 2 5 2 2" xfId="8493"/>
    <cellStyle name="Komma 13 2 5 3" xfId="5061"/>
    <cellStyle name="Komma 13 2 5 3 2" xfId="10209"/>
    <cellStyle name="Komma 13 2 5 4" xfId="6777"/>
    <cellStyle name="Komma 13 2 6" xfId="2481"/>
    <cellStyle name="Komma 13 2 6 2" xfId="7635"/>
    <cellStyle name="Komma 13 2 7" xfId="4203"/>
    <cellStyle name="Komma 13 2 7 2" xfId="9351"/>
    <cellStyle name="Komma 13 2 8" xfId="5919"/>
    <cellStyle name="Komma 13 3" xfId="252"/>
    <cellStyle name="Komma 13 3 2" xfId="253"/>
    <cellStyle name="Komma 13 3 2 2" xfId="1598"/>
    <cellStyle name="Komma 13 3 2 2 2" xfId="3349"/>
    <cellStyle name="Komma 13 3 2 2 2 2" xfId="8499"/>
    <cellStyle name="Komma 13 3 2 2 3" xfId="5067"/>
    <cellStyle name="Komma 13 3 2 2 3 2" xfId="10215"/>
    <cellStyle name="Komma 13 3 2 2 4" xfId="6783"/>
    <cellStyle name="Komma 13 3 2 3" xfId="2487"/>
    <cellStyle name="Komma 13 3 2 3 2" xfId="7641"/>
    <cellStyle name="Komma 13 3 2 4" xfId="4209"/>
    <cellStyle name="Komma 13 3 2 4 2" xfId="9357"/>
    <cellStyle name="Komma 13 3 2 5" xfId="5925"/>
    <cellStyle name="Komma 13 3 3" xfId="1597"/>
    <cellStyle name="Komma 13 3 3 2" xfId="3348"/>
    <cellStyle name="Komma 13 3 3 2 2" xfId="8498"/>
    <cellStyle name="Komma 13 3 3 3" xfId="5066"/>
    <cellStyle name="Komma 13 3 3 3 2" xfId="10214"/>
    <cellStyle name="Komma 13 3 3 4" xfId="6782"/>
    <cellStyle name="Komma 13 3 4" xfId="2486"/>
    <cellStyle name="Komma 13 3 4 2" xfId="7640"/>
    <cellStyle name="Komma 13 3 5" xfId="4208"/>
    <cellStyle name="Komma 13 3 5 2" xfId="9356"/>
    <cellStyle name="Komma 13 3 6" xfId="5924"/>
    <cellStyle name="Komma 13 4" xfId="254"/>
    <cellStyle name="Komma 13 4 2" xfId="1599"/>
    <cellStyle name="Komma 13 4 2 2" xfId="3350"/>
    <cellStyle name="Komma 13 4 2 2 2" xfId="8500"/>
    <cellStyle name="Komma 13 4 2 3" xfId="5068"/>
    <cellStyle name="Komma 13 4 2 3 2" xfId="10216"/>
    <cellStyle name="Komma 13 4 2 4" xfId="6784"/>
    <cellStyle name="Komma 13 4 3" xfId="2488"/>
    <cellStyle name="Komma 13 4 3 2" xfId="7642"/>
    <cellStyle name="Komma 13 4 4" xfId="4210"/>
    <cellStyle name="Komma 13 4 4 2" xfId="9358"/>
    <cellStyle name="Komma 13 4 5" xfId="5926"/>
    <cellStyle name="Komma 13 5" xfId="255"/>
    <cellStyle name="Komma 13 5 2" xfId="1600"/>
    <cellStyle name="Komma 13 5 2 2" xfId="3351"/>
    <cellStyle name="Komma 13 5 2 2 2" xfId="8501"/>
    <cellStyle name="Komma 13 5 2 3" xfId="5069"/>
    <cellStyle name="Komma 13 5 2 3 2" xfId="10217"/>
    <cellStyle name="Komma 13 5 2 4" xfId="6785"/>
    <cellStyle name="Komma 13 5 3" xfId="2489"/>
    <cellStyle name="Komma 13 5 3 2" xfId="7643"/>
    <cellStyle name="Komma 13 5 4" xfId="4211"/>
    <cellStyle name="Komma 13 5 4 2" xfId="9359"/>
    <cellStyle name="Komma 13 5 5" xfId="5927"/>
    <cellStyle name="Komma 13 6" xfId="1591"/>
    <cellStyle name="Komma 13 6 2" xfId="3342"/>
    <cellStyle name="Komma 13 6 2 2" xfId="8492"/>
    <cellStyle name="Komma 13 6 3" xfId="5060"/>
    <cellStyle name="Komma 13 6 3 2" xfId="10208"/>
    <cellStyle name="Komma 13 6 4" xfId="6776"/>
    <cellStyle name="Komma 13 7" xfId="2480"/>
    <cellStyle name="Komma 13 7 2" xfId="7634"/>
    <cellStyle name="Komma 13 8" xfId="4202"/>
    <cellStyle name="Komma 13 8 2" xfId="9350"/>
    <cellStyle name="Komma 13 9" xfId="5918"/>
    <cellStyle name="Komma 14" xfId="256"/>
    <cellStyle name="Komma 14 2" xfId="257"/>
    <cellStyle name="Komma 14 2 2" xfId="258"/>
    <cellStyle name="Komma 14 2 2 2" xfId="259"/>
    <cellStyle name="Komma 14 2 2 2 2" xfId="1604"/>
    <cellStyle name="Komma 14 2 2 2 2 2" xfId="3355"/>
    <cellStyle name="Komma 14 2 2 2 2 2 2" xfId="8505"/>
    <cellStyle name="Komma 14 2 2 2 2 3" xfId="5073"/>
    <cellStyle name="Komma 14 2 2 2 2 3 2" xfId="10221"/>
    <cellStyle name="Komma 14 2 2 2 2 4" xfId="6789"/>
    <cellStyle name="Komma 14 2 2 2 3" xfId="2493"/>
    <cellStyle name="Komma 14 2 2 2 3 2" xfId="7647"/>
    <cellStyle name="Komma 14 2 2 2 4" xfId="4215"/>
    <cellStyle name="Komma 14 2 2 2 4 2" xfId="9363"/>
    <cellStyle name="Komma 14 2 2 2 5" xfId="5931"/>
    <cellStyle name="Komma 14 2 2 3" xfId="1603"/>
    <cellStyle name="Komma 14 2 2 3 2" xfId="3354"/>
    <cellStyle name="Komma 14 2 2 3 2 2" xfId="8504"/>
    <cellStyle name="Komma 14 2 2 3 3" xfId="5072"/>
    <cellStyle name="Komma 14 2 2 3 3 2" xfId="10220"/>
    <cellStyle name="Komma 14 2 2 3 4" xfId="6788"/>
    <cellStyle name="Komma 14 2 2 4" xfId="2492"/>
    <cellStyle name="Komma 14 2 2 4 2" xfId="7646"/>
    <cellStyle name="Komma 14 2 2 5" xfId="4214"/>
    <cellStyle name="Komma 14 2 2 5 2" xfId="9362"/>
    <cellStyle name="Komma 14 2 2 6" xfId="5930"/>
    <cellStyle name="Komma 14 2 3" xfId="260"/>
    <cellStyle name="Komma 14 2 3 2" xfId="1605"/>
    <cellStyle name="Komma 14 2 3 2 2" xfId="3356"/>
    <cellStyle name="Komma 14 2 3 2 2 2" xfId="8506"/>
    <cellStyle name="Komma 14 2 3 2 3" xfId="5074"/>
    <cellStyle name="Komma 14 2 3 2 3 2" xfId="10222"/>
    <cellStyle name="Komma 14 2 3 2 4" xfId="6790"/>
    <cellStyle name="Komma 14 2 3 3" xfId="2494"/>
    <cellStyle name="Komma 14 2 3 3 2" xfId="7648"/>
    <cellStyle name="Komma 14 2 3 4" xfId="4216"/>
    <cellStyle name="Komma 14 2 3 4 2" xfId="9364"/>
    <cellStyle name="Komma 14 2 3 5" xfId="5932"/>
    <cellStyle name="Komma 14 2 4" xfId="261"/>
    <cellStyle name="Komma 14 2 4 2" xfId="1606"/>
    <cellStyle name="Komma 14 2 4 2 2" xfId="3357"/>
    <cellStyle name="Komma 14 2 4 2 2 2" xfId="8507"/>
    <cellStyle name="Komma 14 2 4 2 3" xfId="5075"/>
    <cellStyle name="Komma 14 2 4 2 3 2" xfId="10223"/>
    <cellStyle name="Komma 14 2 4 2 4" xfId="6791"/>
    <cellStyle name="Komma 14 2 4 3" xfId="2495"/>
    <cellStyle name="Komma 14 2 4 3 2" xfId="7649"/>
    <cellStyle name="Komma 14 2 4 4" xfId="4217"/>
    <cellStyle name="Komma 14 2 4 4 2" xfId="9365"/>
    <cellStyle name="Komma 14 2 4 5" xfId="5933"/>
    <cellStyle name="Komma 14 2 5" xfId="1602"/>
    <cellStyle name="Komma 14 2 5 2" xfId="3353"/>
    <cellStyle name="Komma 14 2 5 2 2" xfId="8503"/>
    <cellStyle name="Komma 14 2 5 3" xfId="5071"/>
    <cellStyle name="Komma 14 2 5 3 2" xfId="10219"/>
    <cellStyle name="Komma 14 2 5 4" xfId="6787"/>
    <cellStyle name="Komma 14 2 6" xfId="2491"/>
    <cellStyle name="Komma 14 2 6 2" xfId="7645"/>
    <cellStyle name="Komma 14 2 7" xfId="4213"/>
    <cellStyle name="Komma 14 2 7 2" xfId="9361"/>
    <cellStyle name="Komma 14 2 8" xfId="5929"/>
    <cellStyle name="Komma 14 3" xfId="262"/>
    <cellStyle name="Komma 14 3 2" xfId="263"/>
    <cellStyle name="Komma 14 3 2 2" xfId="1608"/>
    <cellStyle name="Komma 14 3 2 2 2" xfId="3359"/>
    <cellStyle name="Komma 14 3 2 2 2 2" xfId="8509"/>
    <cellStyle name="Komma 14 3 2 2 3" xfId="5077"/>
    <cellStyle name="Komma 14 3 2 2 3 2" xfId="10225"/>
    <cellStyle name="Komma 14 3 2 2 4" xfId="6793"/>
    <cellStyle name="Komma 14 3 2 3" xfId="2497"/>
    <cellStyle name="Komma 14 3 2 3 2" xfId="7651"/>
    <cellStyle name="Komma 14 3 2 4" xfId="4219"/>
    <cellStyle name="Komma 14 3 2 4 2" xfId="9367"/>
    <cellStyle name="Komma 14 3 2 5" xfId="5935"/>
    <cellStyle name="Komma 14 3 3" xfId="1607"/>
    <cellStyle name="Komma 14 3 3 2" xfId="3358"/>
    <cellStyle name="Komma 14 3 3 2 2" xfId="8508"/>
    <cellStyle name="Komma 14 3 3 3" xfId="5076"/>
    <cellStyle name="Komma 14 3 3 3 2" xfId="10224"/>
    <cellStyle name="Komma 14 3 3 4" xfId="6792"/>
    <cellStyle name="Komma 14 3 4" xfId="2496"/>
    <cellStyle name="Komma 14 3 4 2" xfId="7650"/>
    <cellStyle name="Komma 14 3 5" xfId="4218"/>
    <cellStyle name="Komma 14 3 5 2" xfId="9366"/>
    <cellStyle name="Komma 14 3 6" xfId="5934"/>
    <cellStyle name="Komma 14 4" xfId="264"/>
    <cellStyle name="Komma 14 4 2" xfId="1609"/>
    <cellStyle name="Komma 14 4 2 2" xfId="3360"/>
    <cellStyle name="Komma 14 4 2 2 2" xfId="8510"/>
    <cellStyle name="Komma 14 4 2 3" xfId="5078"/>
    <cellStyle name="Komma 14 4 2 3 2" xfId="10226"/>
    <cellStyle name="Komma 14 4 2 4" xfId="6794"/>
    <cellStyle name="Komma 14 4 3" xfId="2498"/>
    <cellStyle name="Komma 14 4 3 2" xfId="7652"/>
    <cellStyle name="Komma 14 4 4" xfId="4220"/>
    <cellStyle name="Komma 14 4 4 2" xfId="9368"/>
    <cellStyle name="Komma 14 4 5" xfId="5936"/>
    <cellStyle name="Komma 14 5" xfId="265"/>
    <cellStyle name="Komma 14 5 2" xfId="1610"/>
    <cellStyle name="Komma 14 5 2 2" xfId="3361"/>
    <cellStyle name="Komma 14 5 2 2 2" xfId="8511"/>
    <cellStyle name="Komma 14 5 2 3" xfId="5079"/>
    <cellStyle name="Komma 14 5 2 3 2" xfId="10227"/>
    <cellStyle name="Komma 14 5 2 4" xfId="6795"/>
    <cellStyle name="Komma 14 5 3" xfId="2499"/>
    <cellStyle name="Komma 14 5 3 2" xfId="7653"/>
    <cellStyle name="Komma 14 5 4" xfId="4221"/>
    <cellStyle name="Komma 14 5 4 2" xfId="9369"/>
    <cellStyle name="Komma 14 5 5" xfId="5937"/>
    <cellStyle name="Komma 14 6" xfId="1601"/>
    <cellStyle name="Komma 14 6 2" xfId="3352"/>
    <cellStyle name="Komma 14 6 2 2" xfId="8502"/>
    <cellStyle name="Komma 14 6 3" xfId="5070"/>
    <cellStyle name="Komma 14 6 3 2" xfId="10218"/>
    <cellStyle name="Komma 14 6 4" xfId="6786"/>
    <cellStyle name="Komma 14 7" xfId="2490"/>
    <cellStyle name="Komma 14 7 2" xfId="7644"/>
    <cellStyle name="Komma 14 8" xfId="4212"/>
    <cellStyle name="Komma 14 8 2" xfId="9360"/>
    <cellStyle name="Komma 14 9" xfId="5928"/>
    <cellStyle name="Komma 15" xfId="266"/>
    <cellStyle name="Komma 15 2" xfId="267"/>
    <cellStyle name="Komma 15 2 2" xfId="268"/>
    <cellStyle name="Komma 15 2 2 2" xfId="1613"/>
    <cellStyle name="Komma 15 2 2 2 2" xfId="3364"/>
    <cellStyle name="Komma 15 2 2 2 2 2" xfId="8514"/>
    <cellStyle name="Komma 15 2 2 2 3" xfId="5082"/>
    <cellStyle name="Komma 15 2 2 2 3 2" xfId="10230"/>
    <cellStyle name="Komma 15 2 2 2 4" xfId="6798"/>
    <cellStyle name="Komma 15 2 2 3" xfId="2502"/>
    <cellStyle name="Komma 15 2 2 3 2" xfId="7656"/>
    <cellStyle name="Komma 15 2 2 4" xfId="4224"/>
    <cellStyle name="Komma 15 2 2 4 2" xfId="9372"/>
    <cellStyle name="Komma 15 2 2 5" xfId="5940"/>
    <cellStyle name="Komma 15 2 3" xfId="1612"/>
    <cellStyle name="Komma 15 2 3 2" xfId="3363"/>
    <cellStyle name="Komma 15 2 3 2 2" xfId="8513"/>
    <cellStyle name="Komma 15 2 3 3" xfId="5081"/>
    <cellStyle name="Komma 15 2 3 3 2" xfId="10229"/>
    <cellStyle name="Komma 15 2 3 4" xfId="6797"/>
    <cellStyle name="Komma 15 2 4" xfId="2501"/>
    <cellStyle name="Komma 15 2 4 2" xfId="7655"/>
    <cellStyle name="Komma 15 2 5" xfId="4223"/>
    <cellStyle name="Komma 15 2 5 2" xfId="9371"/>
    <cellStyle name="Komma 15 2 6" xfId="5939"/>
    <cellStyle name="Komma 15 3" xfId="269"/>
    <cellStyle name="Komma 15 3 2" xfId="1614"/>
    <cellStyle name="Komma 15 3 2 2" xfId="3365"/>
    <cellStyle name="Komma 15 3 2 2 2" xfId="8515"/>
    <cellStyle name="Komma 15 3 2 3" xfId="5083"/>
    <cellStyle name="Komma 15 3 2 3 2" xfId="10231"/>
    <cellStyle name="Komma 15 3 2 4" xfId="6799"/>
    <cellStyle name="Komma 15 3 3" xfId="2503"/>
    <cellStyle name="Komma 15 3 3 2" xfId="7657"/>
    <cellStyle name="Komma 15 3 4" xfId="4225"/>
    <cellStyle name="Komma 15 3 4 2" xfId="9373"/>
    <cellStyle name="Komma 15 3 5" xfId="5941"/>
    <cellStyle name="Komma 15 4" xfId="270"/>
    <cellStyle name="Komma 15 4 2" xfId="1615"/>
    <cellStyle name="Komma 15 4 2 2" xfId="3366"/>
    <cellStyle name="Komma 15 4 2 2 2" xfId="8516"/>
    <cellStyle name="Komma 15 4 2 3" xfId="5084"/>
    <cellStyle name="Komma 15 4 2 3 2" xfId="10232"/>
    <cellStyle name="Komma 15 4 2 4" xfId="6800"/>
    <cellStyle name="Komma 15 4 3" xfId="2504"/>
    <cellStyle name="Komma 15 4 3 2" xfId="7658"/>
    <cellStyle name="Komma 15 4 4" xfId="4226"/>
    <cellStyle name="Komma 15 4 4 2" xfId="9374"/>
    <cellStyle name="Komma 15 4 5" xfId="5942"/>
    <cellStyle name="Komma 15 5" xfId="1611"/>
    <cellStyle name="Komma 15 5 2" xfId="3362"/>
    <cellStyle name="Komma 15 5 2 2" xfId="8512"/>
    <cellStyle name="Komma 15 5 3" xfId="5080"/>
    <cellStyle name="Komma 15 5 3 2" xfId="10228"/>
    <cellStyle name="Komma 15 5 4" xfId="6796"/>
    <cellStyle name="Komma 15 6" xfId="2500"/>
    <cellStyle name="Komma 15 6 2" xfId="7654"/>
    <cellStyle name="Komma 15 7" xfId="4222"/>
    <cellStyle name="Komma 15 7 2" xfId="9370"/>
    <cellStyle name="Komma 15 8" xfId="5938"/>
    <cellStyle name="Komma 16" xfId="271"/>
    <cellStyle name="Komma 16 2" xfId="272"/>
    <cellStyle name="Komma 16 2 2" xfId="273"/>
    <cellStyle name="Komma 16 2 2 2" xfId="1618"/>
    <cellStyle name="Komma 16 2 2 2 2" xfId="3369"/>
    <cellStyle name="Komma 16 2 2 2 2 2" xfId="8519"/>
    <cellStyle name="Komma 16 2 2 2 3" xfId="5087"/>
    <cellStyle name="Komma 16 2 2 2 3 2" xfId="10235"/>
    <cellStyle name="Komma 16 2 2 2 4" xfId="6803"/>
    <cellStyle name="Komma 16 2 2 3" xfId="2507"/>
    <cellStyle name="Komma 16 2 2 3 2" xfId="7661"/>
    <cellStyle name="Komma 16 2 2 4" xfId="4229"/>
    <cellStyle name="Komma 16 2 2 4 2" xfId="9377"/>
    <cellStyle name="Komma 16 2 2 5" xfId="5945"/>
    <cellStyle name="Komma 16 2 3" xfId="1617"/>
    <cellStyle name="Komma 16 2 3 2" xfId="3368"/>
    <cellStyle name="Komma 16 2 3 2 2" xfId="8518"/>
    <cellStyle name="Komma 16 2 3 3" xfId="5086"/>
    <cellStyle name="Komma 16 2 3 3 2" xfId="10234"/>
    <cellStyle name="Komma 16 2 3 4" xfId="6802"/>
    <cellStyle name="Komma 16 2 4" xfId="2506"/>
    <cellStyle name="Komma 16 2 4 2" xfId="7660"/>
    <cellStyle name="Komma 16 2 5" xfId="4228"/>
    <cellStyle name="Komma 16 2 5 2" xfId="9376"/>
    <cellStyle name="Komma 16 2 6" xfId="5944"/>
    <cellStyle name="Komma 16 3" xfId="274"/>
    <cellStyle name="Komma 16 3 2" xfId="1619"/>
    <cellStyle name="Komma 16 3 2 2" xfId="3370"/>
    <cellStyle name="Komma 16 3 2 2 2" xfId="8520"/>
    <cellStyle name="Komma 16 3 2 3" xfId="5088"/>
    <cellStyle name="Komma 16 3 2 3 2" xfId="10236"/>
    <cellStyle name="Komma 16 3 2 4" xfId="6804"/>
    <cellStyle name="Komma 16 3 3" xfId="2508"/>
    <cellStyle name="Komma 16 3 3 2" xfId="7662"/>
    <cellStyle name="Komma 16 3 4" xfId="4230"/>
    <cellStyle name="Komma 16 3 4 2" xfId="9378"/>
    <cellStyle name="Komma 16 3 5" xfId="5946"/>
    <cellStyle name="Komma 16 4" xfId="275"/>
    <cellStyle name="Komma 16 4 2" xfId="1620"/>
    <cellStyle name="Komma 16 4 2 2" xfId="3371"/>
    <cellStyle name="Komma 16 4 2 2 2" xfId="8521"/>
    <cellStyle name="Komma 16 4 2 3" xfId="5089"/>
    <cellStyle name="Komma 16 4 2 3 2" xfId="10237"/>
    <cellStyle name="Komma 16 4 2 4" xfId="6805"/>
    <cellStyle name="Komma 16 4 3" xfId="2509"/>
    <cellStyle name="Komma 16 4 3 2" xfId="7663"/>
    <cellStyle name="Komma 16 4 4" xfId="4231"/>
    <cellStyle name="Komma 16 4 4 2" xfId="9379"/>
    <cellStyle name="Komma 16 4 5" xfId="5947"/>
    <cellStyle name="Komma 16 5" xfId="1616"/>
    <cellStyle name="Komma 16 5 2" xfId="3367"/>
    <cellStyle name="Komma 16 5 2 2" xfId="8517"/>
    <cellStyle name="Komma 16 5 3" xfId="5085"/>
    <cellStyle name="Komma 16 5 3 2" xfId="10233"/>
    <cellStyle name="Komma 16 5 4" xfId="6801"/>
    <cellStyle name="Komma 16 6" xfId="2505"/>
    <cellStyle name="Komma 16 6 2" xfId="7659"/>
    <cellStyle name="Komma 16 7" xfId="4227"/>
    <cellStyle name="Komma 16 7 2" xfId="9375"/>
    <cellStyle name="Komma 16 8" xfId="5943"/>
    <cellStyle name="Komma 17" xfId="276"/>
    <cellStyle name="Komma 17 2" xfId="277"/>
    <cellStyle name="Komma 17 2 2" xfId="1622"/>
    <cellStyle name="Komma 17 2 2 2" xfId="3373"/>
    <cellStyle name="Komma 17 2 2 2 2" xfId="8523"/>
    <cellStyle name="Komma 17 2 2 3" xfId="5091"/>
    <cellStyle name="Komma 17 2 2 3 2" xfId="10239"/>
    <cellStyle name="Komma 17 2 2 4" xfId="6807"/>
    <cellStyle name="Komma 17 2 3" xfId="2511"/>
    <cellStyle name="Komma 17 2 3 2" xfId="7665"/>
    <cellStyle name="Komma 17 2 4" xfId="4233"/>
    <cellStyle name="Komma 17 2 4 2" xfId="9381"/>
    <cellStyle name="Komma 17 2 5" xfId="5949"/>
    <cellStyle name="Komma 17 3" xfId="1621"/>
    <cellStyle name="Komma 17 3 2" xfId="3372"/>
    <cellStyle name="Komma 17 3 2 2" xfId="8522"/>
    <cellStyle name="Komma 17 3 3" xfId="5090"/>
    <cellStyle name="Komma 17 3 3 2" xfId="10238"/>
    <cellStyle name="Komma 17 3 4" xfId="6806"/>
    <cellStyle name="Komma 17 4" xfId="2510"/>
    <cellStyle name="Komma 17 4 2" xfId="7664"/>
    <cellStyle name="Komma 17 5" xfId="4232"/>
    <cellStyle name="Komma 17 5 2" xfId="9380"/>
    <cellStyle name="Komma 17 6" xfId="5948"/>
    <cellStyle name="Komma 18" xfId="278"/>
    <cellStyle name="Komma 18 2" xfId="1623"/>
    <cellStyle name="Komma 18 2 2" xfId="3374"/>
    <cellStyle name="Komma 18 2 2 2" xfId="8524"/>
    <cellStyle name="Komma 18 2 3" xfId="5092"/>
    <cellStyle name="Komma 18 2 3 2" xfId="10240"/>
    <cellStyle name="Komma 18 2 4" xfId="6808"/>
    <cellStyle name="Komma 18 3" xfId="2512"/>
    <cellStyle name="Komma 18 3 2" xfId="7666"/>
    <cellStyle name="Komma 18 4" xfId="4234"/>
    <cellStyle name="Komma 18 4 2" xfId="9382"/>
    <cellStyle name="Komma 18 5" xfId="5950"/>
    <cellStyle name="Komma 19" xfId="279"/>
    <cellStyle name="Komma 19 2" xfId="1624"/>
    <cellStyle name="Komma 19 2 2" xfId="3375"/>
    <cellStyle name="Komma 19 2 2 2" xfId="8525"/>
    <cellStyle name="Komma 19 2 3" xfId="5093"/>
    <cellStyle name="Komma 19 2 3 2" xfId="10241"/>
    <cellStyle name="Komma 19 2 4" xfId="6809"/>
    <cellStyle name="Komma 19 3" xfId="2513"/>
    <cellStyle name="Komma 19 3 2" xfId="7667"/>
    <cellStyle name="Komma 19 4" xfId="4235"/>
    <cellStyle name="Komma 19 4 2" xfId="9383"/>
    <cellStyle name="Komma 19 5" xfId="5951"/>
    <cellStyle name="Komma 2" xfId="280"/>
    <cellStyle name="Komma 2 10" xfId="281"/>
    <cellStyle name="Komma 2 10 2" xfId="282"/>
    <cellStyle name="Komma 2 10 2 2" xfId="283"/>
    <cellStyle name="Komma 2 10 2 2 2" xfId="284"/>
    <cellStyle name="Komma 2 10 2 2 2 2" xfId="1629"/>
    <cellStyle name="Komma 2 10 2 2 2 2 2" xfId="3380"/>
    <cellStyle name="Komma 2 10 2 2 2 2 2 2" xfId="8530"/>
    <cellStyle name="Komma 2 10 2 2 2 2 3" xfId="5098"/>
    <cellStyle name="Komma 2 10 2 2 2 2 3 2" xfId="10246"/>
    <cellStyle name="Komma 2 10 2 2 2 2 4" xfId="6814"/>
    <cellStyle name="Komma 2 10 2 2 2 3" xfId="2518"/>
    <cellStyle name="Komma 2 10 2 2 2 3 2" xfId="7672"/>
    <cellStyle name="Komma 2 10 2 2 2 4" xfId="4240"/>
    <cellStyle name="Komma 2 10 2 2 2 4 2" xfId="9388"/>
    <cellStyle name="Komma 2 10 2 2 2 5" xfId="5956"/>
    <cellStyle name="Komma 2 10 2 2 3" xfId="1628"/>
    <cellStyle name="Komma 2 10 2 2 3 2" xfId="3379"/>
    <cellStyle name="Komma 2 10 2 2 3 2 2" xfId="8529"/>
    <cellStyle name="Komma 2 10 2 2 3 3" xfId="5097"/>
    <cellStyle name="Komma 2 10 2 2 3 3 2" xfId="10245"/>
    <cellStyle name="Komma 2 10 2 2 3 4" xfId="6813"/>
    <cellStyle name="Komma 2 10 2 2 4" xfId="2517"/>
    <cellStyle name="Komma 2 10 2 2 4 2" xfId="7671"/>
    <cellStyle name="Komma 2 10 2 2 5" xfId="4239"/>
    <cellStyle name="Komma 2 10 2 2 5 2" xfId="9387"/>
    <cellStyle name="Komma 2 10 2 2 6" xfId="5955"/>
    <cellStyle name="Komma 2 10 2 3" xfId="285"/>
    <cellStyle name="Komma 2 10 2 3 2" xfId="1630"/>
    <cellStyle name="Komma 2 10 2 3 2 2" xfId="3381"/>
    <cellStyle name="Komma 2 10 2 3 2 2 2" xfId="8531"/>
    <cellStyle name="Komma 2 10 2 3 2 3" xfId="5099"/>
    <cellStyle name="Komma 2 10 2 3 2 3 2" xfId="10247"/>
    <cellStyle name="Komma 2 10 2 3 2 4" xfId="6815"/>
    <cellStyle name="Komma 2 10 2 3 3" xfId="2519"/>
    <cellStyle name="Komma 2 10 2 3 3 2" xfId="7673"/>
    <cellStyle name="Komma 2 10 2 3 4" xfId="4241"/>
    <cellStyle name="Komma 2 10 2 3 4 2" xfId="9389"/>
    <cellStyle name="Komma 2 10 2 3 5" xfId="5957"/>
    <cellStyle name="Komma 2 10 2 4" xfId="286"/>
    <cellStyle name="Komma 2 10 2 4 2" xfId="1631"/>
    <cellStyle name="Komma 2 10 2 4 2 2" xfId="3382"/>
    <cellStyle name="Komma 2 10 2 4 2 2 2" xfId="8532"/>
    <cellStyle name="Komma 2 10 2 4 2 3" xfId="5100"/>
    <cellStyle name="Komma 2 10 2 4 2 3 2" xfId="10248"/>
    <cellStyle name="Komma 2 10 2 4 2 4" xfId="6816"/>
    <cellStyle name="Komma 2 10 2 4 3" xfId="2520"/>
    <cellStyle name="Komma 2 10 2 4 3 2" xfId="7674"/>
    <cellStyle name="Komma 2 10 2 4 4" xfId="4242"/>
    <cellStyle name="Komma 2 10 2 4 4 2" xfId="9390"/>
    <cellStyle name="Komma 2 10 2 4 5" xfId="5958"/>
    <cellStyle name="Komma 2 10 2 5" xfId="1627"/>
    <cellStyle name="Komma 2 10 2 5 2" xfId="3378"/>
    <cellStyle name="Komma 2 10 2 5 2 2" xfId="8528"/>
    <cellStyle name="Komma 2 10 2 5 3" xfId="5096"/>
    <cellStyle name="Komma 2 10 2 5 3 2" xfId="10244"/>
    <cellStyle name="Komma 2 10 2 5 4" xfId="6812"/>
    <cellStyle name="Komma 2 10 2 6" xfId="2516"/>
    <cellStyle name="Komma 2 10 2 6 2" xfId="7670"/>
    <cellStyle name="Komma 2 10 2 7" xfId="4238"/>
    <cellStyle name="Komma 2 10 2 7 2" xfId="9386"/>
    <cellStyle name="Komma 2 10 2 8" xfId="5954"/>
    <cellStyle name="Komma 2 10 3" xfId="287"/>
    <cellStyle name="Komma 2 10 3 2" xfId="288"/>
    <cellStyle name="Komma 2 10 3 2 2" xfId="1633"/>
    <cellStyle name="Komma 2 10 3 2 2 2" xfId="3384"/>
    <cellStyle name="Komma 2 10 3 2 2 2 2" xfId="8534"/>
    <cellStyle name="Komma 2 10 3 2 2 3" xfId="5102"/>
    <cellStyle name="Komma 2 10 3 2 2 3 2" xfId="10250"/>
    <cellStyle name="Komma 2 10 3 2 2 4" xfId="6818"/>
    <cellStyle name="Komma 2 10 3 2 3" xfId="2522"/>
    <cellStyle name="Komma 2 10 3 2 3 2" xfId="7676"/>
    <cellStyle name="Komma 2 10 3 2 4" xfId="4244"/>
    <cellStyle name="Komma 2 10 3 2 4 2" xfId="9392"/>
    <cellStyle name="Komma 2 10 3 2 5" xfId="5960"/>
    <cellStyle name="Komma 2 10 3 3" xfId="1632"/>
    <cellStyle name="Komma 2 10 3 3 2" xfId="3383"/>
    <cellStyle name="Komma 2 10 3 3 2 2" xfId="8533"/>
    <cellStyle name="Komma 2 10 3 3 3" xfId="5101"/>
    <cellStyle name="Komma 2 10 3 3 3 2" xfId="10249"/>
    <cellStyle name="Komma 2 10 3 3 4" xfId="6817"/>
    <cellStyle name="Komma 2 10 3 4" xfId="2521"/>
    <cellStyle name="Komma 2 10 3 4 2" xfId="7675"/>
    <cellStyle name="Komma 2 10 3 5" xfId="4243"/>
    <cellStyle name="Komma 2 10 3 5 2" xfId="9391"/>
    <cellStyle name="Komma 2 10 3 6" xfId="5959"/>
    <cellStyle name="Komma 2 10 4" xfId="289"/>
    <cellStyle name="Komma 2 10 4 2" xfId="1634"/>
    <cellStyle name="Komma 2 10 4 2 2" xfId="3385"/>
    <cellStyle name="Komma 2 10 4 2 2 2" xfId="8535"/>
    <cellStyle name="Komma 2 10 4 2 3" xfId="5103"/>
    <cellStyle name="Komma 2 10 4 2 3 2" xfId="10251"/>
    <cellStyle name="Komma 2 10 4 2 4" xfId="6819"/>
    <cellStyle name="Komma 2 10 4 3" xfId="2523"/>
    <cellStyle name="Komma 2 10 4 3 2" xfId="7677"/>
    <cellStyle name="Komma 2 10 4 4" xfId="4245"/>
    <cellStyle name="Komma 2 10 4 4 2" xfId="9393"/>
    <cellStyle name="Komma 2 10 4 5" xfId="5961"/>
    <cellStyle name="Komma 2 10 5" xfId="290"/>
    <cellStyle name="Komma 2 10 5 2" xfId="1635"/>
    <cellStyle name="Komma 2 10 5 2 2" xfId="3386"/>
    <cellStyle name="Komma 2 10 5 2 2 2" xfId="8536"/>
    <cellStyle name="Komma 2 10 5 2 3" xfId="5104"/>
    <cellStyle name="Komma 2 10 5 2 3 2" xfId="10252"/>
    <cellStyle name="Komma 2 10 5 2 4" xfId="6820"/>
    <cellStyle name="Komma 2 10 5 3" xfId="2524"/>
    <cellStyle name="Komma 2 10 5 3 2" xfId="7678"/>
    <cellStyle name="Komma 2 10 5 4" xfId="4246"/>
    <cellStyle name="Komma 2 10 5 4 2" xfId="9394"/>
    <cellStyle name="Komma 2 10 5 5" xfId="5962"/>
    <cellStyle name="Komma 2 10 6" xfId="1626"/>
    <cellStyle name="Komma 2 10 6 2" xfId="3377"/>
    <cellStyle name="Komma 2 10 6 2 2" xfId="8527"/>
    <cellStyle name="Komma 2 10 6 3" xfId="5095"/>
    <cellStyle name="Komma 2 10 6 3 2" xfId="10243"/>
    <cellStyle name="Komma 2 10 6 4" xfId="6811"/>
    <cellStyle name="Komma 2 10 7" xfId="2515"/>
    <cellStyle name="Komma 2 10 7 2" xfId="7669"/>
    <cellStyle name="Komma 2 10 8" xfId="4237"/>
    <cellStyle name="Komma 2 10 8 2" xfId="9385"/>
    <cellStyle name="Komma 2 10 9" xfId="5953"/>
    <cellStyle name="Komma 2 11" xfId="291"/>
    <cellStyle name="Komma 2 11 2" xfId="292"/>
    <cellStyle name="Komma 2 11 2 2" xfId="293"/>
    <cellStyle name="Komma 2 11 2 2 2" xfId="1638"/>
    <cellStyle name="Komma 2 11 2 2 2 2" xfId="3389"/>
    <cellStyle name="Komma 2 11 2 2 2 2 2" xfId="8539"/>
    <cellStyle name="Komma 2 11 2 2 2 3" xfId="5107"/>
    <cellStyle name="Komma 2 11 2 2 2 3 2" xfId="10255"/>
    <cellStyle name="Komma 2 11 2 2 2 4" xfId="6823"/>
    <cellStyle name="Komma 2 11 2 2 3" xfId="2527"/>
    <cellStyle name="Komma 2 11 2 2 3 2" xfId="7681"/>
    <cellStyle name="Komma 2 11 2 2 4" xfId="4249"/>
    <cellStyle name="Komma 2 11 2 2 4 2" xfId="9397"/>
    <cellStyle name="Komma 2 11 2 2 5" xfId="5965"/>
    <cellStyle name="Komma 2 11 2 3" xfId="1637"/>
    <cellStyle name="Komma 2 11 2 3 2" xfId="3388"/>
    <cellStyle name="Komma 2 11 2 3 2 2" xfId="8538"/>
    <cellStyle name="Komma 2 11 2 3 3" xfId="5106"/>
    <cellStyle name="Komma 2 11 2 3 3 2" xfId="10254"/>
    <cellStyle name="Komma 2 11 2 3 4" xfId="6822"/>
    <cellStyle name="Komma 2 11 2 4" xfId="2526"/>
    <cellStyle name="Komma 2 11 2 4 2" xfId="7680"/>
    <cellStyle name="Komma 2 11 2 5" xfId="4248"/>
    <cellStyle name="Komma 2 11 2 5 2" xfId="9396"/>
    <cellStyle name="Komma 2 11 2 6" xfId="5964"/>
    <cellStyle name="Komma 2 11 3" xfId="294"/>
    <cellStyle name="Komma 2 11 3 2" xfId="1639"/>
    <cellStyle name="Komma 2 11 3 2 2" xfId="3390"/>
    <cellStyle name="Komma 2 11 3 2 2 2" xfId="8540"/>
    <cellStyle name="Komma 2 11 3 2 3" xfId="5108"/>
    <cellStyle name="Komma 2 11 3 2 3 2" xfId="10256"/>
    <cellStyle name="Komma 2 11 3 2 4" xfId="6824"/>
    <cellStyle name="Komma 2 11 3 3" xfId="2528"/>
    <cellStyle name="Komma 2 11 3 3 2" xfId="7682"/>
    <cellStyle name="Komma 2 11 3 4" xfId="4250"/>
    <cellStyle name="Komma 2 11 3 4 2" xfId="9398"/>
    <cellStyle name="Komma 2 11 3 5" xfId="5966"/>
    <cellStyle name="Komma 2 11 4" xfId="295"/>
    <cellStyle name="Komma 2 11 4 2" xfId="1640"/>
    <cellStyle name="Komma 2 11 4 2 2" xfId="3391"/>
    <cellStyle name="Komma 2 11 4 2 2 2" xfId="8541"/>
    <cellStyle name="Komma 2 11 4 2 3" xfId="5109"/>
    <cellStyle name="Komma 2 11 4 2 3 2" xfId="10257"/>
    <cellStyle name="Komma 2 11 4 2 4" xfId="6825"/>
    <cellStyle name="Komma 2 11 4 3" xfId="2529"/>
    <cellStyle name="Komma 2 11 4 3 2" xfId="7683"/>
    <cellStyle name="Komma 2 11 4 4" xfId="4251"/>
    <cellStyle name="Komma 2 11 4 4 2" xfId="9399"/>
    <cellStyle name="Komma 2 11 4 5" xfId="5967"/>
    <cellStyle name="Komma 2 11 5" xfId="1636"/>
    <cellStyle name="Komma 2 11 5 2" xfId="3387"/>
    <cellStyle name="Komma 2 11 5 2 2" xfId="8537"/>
    <cellStyle name="Komma 2 11 5 3" xfId="5105"/>
    <cellStyle name="Komma 2 11 5 3 2" xfId="10253"/>
    <cellStyle name="Komma 2 11 5 4" xfId="6821"/>
    <cellStyle name="Komma 2 11 6" xfId="2525"/>
    <cellStyle name="Komma 2 11 6 2" xfId="7679"/>
    <cellStyle name="Komma 2 11 7" xfId="4247"/>
    <cellStyle name="Komma 2 11 7 2" xfId="9395"/>
    <cellStyle name="Komma 2 11 8" xfId="5963"/>
    <cellStyle name="Komma 2 12" xfId="296"/>
    <cellStyle name="Komma 2 12 2" xfId="1641"/>
    <cellStyle name="Komma 2 12 2 2" xfId="3392"/>
    <cellStyle name="Komma 2 12 2 2 2" xfId="8542"/>
    <cellStyle name="Komma 2 12 2 3" xfId="5110"/>
    <cellStyle name="Komma 2 12 2 3 2" xfId="10258"/>
    <cellStyle name="Komma 2 12 2 4" xfId="6826"/>
    <cellStyle name="Komma 2 12 3" xfId="2530"/>
    <cellStyle name="Komma 2 12 3 2" xfId="7684"/>
    <cellStyle name="Komma 2 12 4" xfId="4252"/>
    <cellStyle name="Komma 2 12 4 2" xfId="9400"/>
    <cellStyle name="Komma 2 12 5" xfId="5968"/>
    <cellStyle name="Komma 2 13" xfId="297"/>
    <cellStyle name="Komma 2 13 2" xfId="1642"/>
    <cellStyle name="Komma 2 13 2 2" xfId="3393"/>
    <cellStyle name="Komma 2 13 2 2 2" xfId="8543"/>
    <cellStyle name="Komma 2 13 2 3" xfId="5111"/>
    <cellStyle name="Komma 2 13 2 3 2" xfId="10259"/>
    <cellStyle name="Komma 2 13 2 4" xfId="6827"/>
    <cellStyle name="Komma 2 13 3" xfId="2531"/>
    <cellStyle name="Komma 2 13 3 2" xfId="7685"/>
    <cellStyle name="Komma 2 13 4" xfId="4253"/>
    <cellStyle name="Komma 2 13 4 2" xfId="9401"/>
    <cellStyle name="Komma 2 13 5" xfId="5969"/>
    <cellStyle name="Komma 2 14" xfId="1625"/>
    <cellStyle name="Komma 2 14 2" xfId="3376"/>
    <cellStyle name="Komma 2 14 2 2" xfId="8526"/>
    <cellStyle name="Komma 2 14 3" xfId="5094"/>
    <cellStyle name="Komma 2 14 3 2" xfId="10242"/>
    <cellStyle name="Komma 2 14 4" xfId="6810"/>
    <cellStyle name="Komma 2 15" xfId="2514"/>
    <cellStyle name="Komma 2 15 2" xfId="7668"/>
    <cellStyle name="Komma 2 16" xfId="4236"/>
    <cellStyle name="Komma 2 16 2" xfId="9384"/>
    <cellStyle name="Komma 2 17" xfId="5952"/>
    <cellStyle name="Komma 2 2" xfId="298"/>
    <cellStyle name="Komma 2 2 10" xfId="299"/>
    <cellStyle name="Komma 2 2 10 2" xfId="1644"/>
    <cellStyle name="Komma 2 2 10 2 2" xfId="3395"/>
    <cellStyle name="Komma 2 2 10 2 2 2" xfId="8545"/>
    <cellStyle name="Komma 2 2 10 2 3" xfId="5113"/>
    <cellStyle name="Komma 2 2 10 2 3 2" xfId="10261"/>
    <cellStyle name="Komma 2 2 10 2 4" xfId="6829"/>
    <cellStyle name="Komma 2 2 10 3" xfId="2533"/>
    <cellStyle name="Komma 2 2 10 3 2" xfId="7687"/>
    <cellStyle name="Komma 2 2 10 4" xfId="4255"/>
    <cellStyle name="Komma 2 2 10 4 2" xfId="9403"/>
    <cellStyle name="Komma 2 2 10 5" xfId="5971"/>
    <cellStyle name="Komma 2 2 11" xfId="1643"/>
    <cellStyle name="Komma 2 2 11 2" xfId="3394"/>
    <cellStyle name="Komma 2 2 11 2 2" xfId="8544"/>
    <cellStyle name="Komma 2 2 11 3" xfId="5112"/>
    <cellStyle name="Komma 2 2 11 3 2" xfId="10260"/>
    <cellStyle name="Komma 2 2 11 4" xfId="6828"/>
    <cellStyle name="Komma 2 2 12" xfId="2532"/>
    <cellStyle name="Komma 2 2 12 2" xfId="7686"/>
    <cellStyle name="Komma 2 2 13" xfId="4254"/>
    <cellStyle name="Komma 2 2 13 2" xfId="9402"/>
    <cellStyle name="Komma 2 2 14" xfId="5970"/>
    <cellStyle name="Komma 2 2 2" xfId="300"/>
    <cellStyle name="Komma 2 2 2 2" xfId="301"/>
    <cellStyle name="Komma 2 2 2 2 2" xfId="302"/>
    <cellStyle name="Komma 2 2 2 2 2 2" xfId="303"/>
    <cellStyle name="Komma 2 2 2 2 2 2 2" xfId="1648"/>
    <cellStyle name="Komma 2 2 2 2 2 2 2 2" xfId="3399"/>
    <cellStyle name="Komma 2 2 2 2 2 2 2 2 2" xfId="8549"/>
    <cellStyle name="Komma 2 2 2 2 2 2 2 3" xfId="5117"/>
    <cellStyle name="Komma 2 2 2 2 2 2 2 3 2" xfId="10265"/>
    <cellStyle name="Komma 2 2 2 2 2 2 2 4" xfId="6833"/>
    <cellStyle name="Komma 2 2 2 2 2 2 3" xfId="2537"/>
    <cellStyle name="Komma 2 2 2 2 2 2 3 2" xfId="7691"/>
    <cellStyle name="Komma 2 2 2 2 2 2 4" xfId="4259"/>
    <cellStyle name="Komma 2 2 2 2 2 2 4 2" xfId="9407"/>
    <cellStyle name="Komma 2 2 2 2 2 2 5" xfId="5975"/>
    <cellStyle name="Komma 2 2 2 2 2 3" xfId="1647"/>
    <cellStyle name="Komma 2 2 2 2 2 3 2" xfId="3398"/>
    <cellStyle name="Komma 2 2 2 2 2 3 2 2" xfId="8548"/>
    <cellStyle name="Komma 2 2 2 2 2 3 3" xfId="5116"/>
    <cellStyle name="Komma 2 2 2 2 2 3 3 2" xfId="10264"/>
    <cellStyle name="Komma 2 2 2 2 2 3 4" xfId="6832"/>
    <cellStyle name="Komma 2 2 2 2 2 4" xfId="2536"/>
    <cellStyle name="Komma 2 2 2 2 2 4 2" xfId="7690"/>
    <cellStyle name="Komma 2 2 2 2 2 5" xfId="4258"/>
    <cellStyle name="Komma 2 2 2 2 2 5 2" xfId="9406"/>
    <cellStyle name="Komma 2 2 2 2 2 6" xfId="5974"/>
    <cellStyle name="Komma 2 2 2 2 3" xfId="304"/>
    <cellStyle name="Komma 2 2 2 2 3 2" xfId="1649"/>
    <cellStyle name="Komma 2 2 2 2 3 2 2" xfId="3400"/>
    <cellStyle name="Komma 2 2 2 2 3 2 2 2" xfId="8550"/>
    <cellStyle name="Komma 2 2 2 2 3 2 3" xfId="5118"/>
    <cellStyle name="Komma 2 2 2 2 3 2 3 2" xfId="10266"/>
    <cellStyle name="Komma 2 2 2 2 3 2 4" xfId="6834"/>
    <cellStyle name="Komma 2 2 2 2 3 3" xfId="2538"/>
    <cellStyle name="Komma 2 2 2 2 3 3 2" xfId="7692"/>
    <cellStyle name="Komma 2 2 2 2 3 4" xfId="4260"/>
    <cellStyle name="Komma 2 2 2 2 3 4 2" xfId="9408"/>
    <cellStyle name="Komma 2 2 2 2 3 5" xfId="5976"/>
    <cellStyle name="Komma 2 2 2 2 4" xfId="305"/>
    <cellStyle name="Komma 2 2 2 2 4 2" xfId="1650"/>
    <cellStyle name="Komma 2 2 2 2 4 2 2" xfId="3401"/>
    <cellStyle name="Komma 2 2 2 2 4 2 2 2" xfId="8551"/>
    <cellStyle name="Komma 2 2 2 2 4 2 3" xfId="5119"/>
    <cellStyle name="Komma 2 2 2 2 4 2 3 2" xfId="10267"/>
    <cellStyle name="Komma 2 2 2 2 4 2 4" xfId="6835"/>
    <cellStyle name="Komma 2 2 2 2 4 3" xfId="2539"/>
    <cellStyle name="Komma 2 2 2 2 4 3 2" xfId="7693"/>
    <cellStyle name="Komma 2 2 2 2 4 4" xfId="4261"/>
    <cellStyle name="Komma 2 2 2 2 4 4 2" xfId="9409"/>
    <cellStyle name="Komma 2 2 2 2 4 5" xfId="5977"/>
    <cellStyle name="Komma 2 2 2 2 5" xfId="1646"/>
    <cellStyle name="Komma 2 2 2 2 5 2" xfId="3397"/>
    <cellStyle name="Komma 2 2 2 2 5 2 2" xfId="8547"/>
    <cellStyle name="Komma 2 2 2 2 5 3" xfId="5115"/>
    <cellStyle name="Komma 2 2 2 2 5 3 2" xfId="10263"/>
    <cellStyle name="Komma 2 2 2 2 5 4" xfId="6831"/>
    <cellStyle name="Komma 2 2 2 2 6" xfId="2535"/>
    <cellStyle name="Komma 2 2 2 2 6 2" xfId="7689"/>
    <cellStyle name="Komma 2 2 2 2 7" xfId="4257"/>
    <cellStyle name="Komma 2 2 2 2 7 2" xfId="9405"/>
    <cellStyle name="Komma 2 2 2 2 8" xfId="5973"/>
    <cellStyle name="Komma 2 2 2 3" xfId="306"/>
    <cellStyle name="Komma 2 2 2 3 2" xfId="307"/>
    <cellStyle name="Komma 2 2 2 3 2 2" xfId="1652"/>
    <cellStyle name="Komma 2 2 2 3 2 2 2" xfId="3403"/>
    <cellStyle name="Komma 2 2 2 3 2 2 2 2" xfId="8553"/>
    <cellStyle name="Komma 2 2 2 3 2 2 3" xfId="5121"/>
    <cellStyle name="Komma 2 2 2 3 2 2 3 2" xfId="10269"/>
    <cellStyle name="Komma 2 2 2 3 2 2 4" xfId="6837"/>
    <cellStyle name="Komma 2 2 2 3 2 3" xfId="2541"/>
    <cellStyle name="Komma 2 2 2 3 2 3 2" xfId="7695"/>
    <cellStyle name="Komma 2 2 2 3 2 4" xfId="4263"/>
    <cellStyle name="Komma 2 2 2 3 2 4 2" xfId="9411"/>
    <cellStyle name="Komma 2 2 2 3 2 5" xfId="5979"/>
    <cellStyle name="Komma 2 2 2 3 3" xfId="1651"/>
    <cellStyle name="Komma 2 2 2 3 3 2" xfId="3402"/>
    <cellStyle name="Komma 2 2 2 3 3 2 2" xfId="8552"/>
    <cellStyle name="Komma 2 2 2 3 3 3" xfId="5120"/>
    <cellStyle name="Komma 2 2 2 3 3 3 2" xfId="10268"/>
    <cellStyle name="Komma 2 2 2 3 3 4" xfId="6836"/>
    <cellStyle name="Komma 2 2 2 3 4" xfId="2540"/>
    <cellStyle name="Komma 2 2 2 3 4 2" xfId="7694"/>
    <cellStyle name="Komma 2 2 2 3 5" xfId="4262"/>
    <cellStyle name="Komma 2 2 2 3 5 2" xfId="9410"/>
    <cellStyle name="Komma 2 2 2 3 6" xfId="5978"/>
    <cellStyle name="Komma 2 2 2 4" xfId="308"/>
    <cellStyle name="Komma 2 2 2 4 2" xfId="1653"/>
    <cellStyle name="Komma 2 2 2 4 2 2" xfId="3404"/>
    <cellStyle name="Komma 2 2 2 4 2 2 2" xfId="8554"/>
    <cellStyle name="Komma 2 2 2 4 2 3" xfId="5122"/>
    <cellStyle name="Komma 2 2 2 4 2 3 2" xfId="10270"/>
    <cellStyle name="Komma 2 2 2 4 2 4" xfId="6838"/>
    <cellStyle name="Komma 2 2 2 4 3" xfId="2542"/>
    <cellStyle name="Komma 2 2 2 4 3 2" xfId="7696"/>
    <cellStyle name="Komma 2 2 2 4 4" xfId="4264"/>
    <cellStyle name="Komma 2 2 2 4 4 2" xfId="9412"/>
    <cellStyle name="Komma 2 2 2 4 5" xfId="5980"/>
    <cellStyle name="Komma 2 2 2 5" xfId="309"/>
    <cellStyle name="Komma 2 2 2 5 2" xfId="1654"/>
    <cellStyle name="Komma 2 2 2 5 2 2" xfId="3405"/>
    <cellStyle name="Komma 2 2 2 5 2 2 2" xfId="8555"/>
    <cellStyle name="Komma 2 2 2 5 2 3" xfId="5123"/>
    <cellStyle name="Komma 2 2 2 5 2 3 2" xfId="10271"/>
    <cellStyle name="Komma 2 2 2 5 2 4" xfId="6839"/>
    <cellStyle name="Komma 2 2 2 5 3" xfId="2543"/>
    <cellStyle name="Komma 2 2 2 5 3 2" xfId="7697"/>
    <cellStyle name="Komma 2 2 2 5 4" xfId="4265"/>
    <cellStyle name="Komma 2 2 2 5 4 2" xfId="9413"/>
    <cellStyle name="Komma 2 2 2 5 5" xfId="5981"/>
    <cellStyle name="Komma 2 2 2 6" xfId="1645"/>
    <cellStyle name="Komma 2 2 2 6 2" xfId="3396"/>
    <cellStyle name="Komma 2 2 2 6 2 2" xfId="8546"/>
    <cellStyle name="Komma 2 2 2 6 3" xfId="5114"/>
    <cellStyle name="Komma 2 2 2 6 3 2" xfId="10262"/>
    <cellStyle name="Komma 2 2 2 6 4" xfId="6830"/>
    <cellStyle name="Komma 2 2 2 7" xfId="2534"/>
    <cellStyle name="Komma 2 2 2 7 2" xfId="7688"/>
    <cellStyle name="Komma 2 2 2 8" xfId="4256"/>
    <cellStyle name="Komma 2 2 2 8 2" xfId="9404"/>
    <cellStyle name="Komma 2 2 2 9" xfId="5972"/>
    <cellStyle name="Komma 2 2 3" xfId="310"/>
    <cellStyle name="Komma 2 2 3 2" xfId="311"/>
    <cellStyle name="Komma 2 2 3 2 2" xfId="312"/>
    <cellStyle name="Komma 2 2 3 2 2 2" xfId="313"/>
    <cellStyle name="Komma 2 2 3 2 2 2 2" xfId="1658"/>
    <cellStyle name="Komma 2 2 3 2 2 2 2 2" xfId="3409"/>
    <cellStyle name="Komma 2 2 3 2 2 2 2 2 2" xfId="8559"/>
    <cellStyle name="Komma 2 2 3 2 2 2 2 3" xfId="5127"/>
    <cellStyle name="Komma 2 2 3 2 2 2 2 3 2" xfId="10275"/>
    <cellStyle name="Komma 2 2 3 2 2 2 2 4" xfId="6843"/>
    <cellStyle name="Komma 2 2 3 2 2 2 3" xfId="2547"/>
    <cellStyle name="Komma 2 2 3 2 2 2 3 2" xfId="7701"/>
    <cellStyle name="Komma 2 2 3 2 2 2 4" xfId="4269"/>
    <cellStyle name="Komma 2 2 3 2 2 2 4 2" xfId="9417"/>
    <cellStyle name="Komma 2 2 3 2 2 2 5" xfId="5985"/>
    <cellStyle name="Komma 2 2 3 2 2 3" xfId="1657"/>
    <cellStyle name="Komma 2 2 3 2 2 3 2" xfId="3408"/>
    <cellStyle name="Komma 2 2 3 2 2 3 2 2" xfId="8558"/>
    <cellStyle name="Komma 2 2 3 2 2 3 3" xfId="5126"/>
    <cellStyle name="Komma 2 2 3 2 2 3 3 2" xfId="10274"/>
    <cellStyle name="Komma 2 2 3 2 2 3 4" xfId="6842"/>
    <cellStyle name="Komma 2 2 3 2 2 4" xfId="2546"/>
    <cellStyle name="Komma 2 2 3 2 2 4 2" xfId="7700"/>
    <cellStyle name="Komma 2 2 3 2 2 5" xfId="4268"/>
    <cellStyle name="Komma 2 2 3 2 2 5 2" xfId="9416"/>
    <cellStyle name="Komma 2 2 3 2 2 6" xfId="5984"/>
    <cellStyle name="Komma 2 2 3 2 3" xfId="314"/>
    <cellStyle name="Komma 2 2 3 2 3 2" xfId="1659"/>
    <cellStyle name="Komma 2 2 3 2 3 2 2" xfId="3410"/>
    <cellStyle name="Komma 2 2 3 2 3 2 2 2" xfId="8560"/>
    <cellStyle name="Komma 2 2 3 2 3 2 3" xfId="5128"/>
    <cellStyle name="Komma 2 2 3 2 3 2 3 2" xfId="10276"/>
    <cellStyle name="Komma 2 2 3 2 3 2 4" xfId="6844"/>
    <cellStyle name="Komma 2 2 3 2 3 3" xfId="2548"/>
    <cellStyle name="Komma 2 2 3 2 3 3 2" xfId="7702"/>
    <cellStyle name="Komma 2 2 3 2 3 4" xfId="4270"/>
    <cellStyle name="Komma 2 2 3 2 3 4 2" xfId="9418"/>
    <cellStyle name="Komma 2 2 3 2 3 5" xfId="5986"/>
    <cellStyle name="Komma 2 2 3 2 4" xfId="315"/>
    <cellStyle name="Komma 2 2 3 2 4 2" xfId="1660"/>
    <cellStyle name="Komma 2 2 3 2 4 2 2" xfId="3411"/>
    <cellStyle name="Komma 2 2 3 2 4 2 2 2" xfId="8561"/>
    <cellStyle name="Komma 2 2 3 2 4 2 3" xfId="5129"/>
    <cellStyle name="Komma 2 2 3 2 4 2 3 2" xfId="10277"/>
    <cellStyle name="Komma 2 2 3 2 4 2 4" xfId="6845"/>
    <cellStyle name="Komma 2 2 3 2 4 3" xfId="2549"/>
    <cellStyle name="Komma 2 2 3 2 4 3 2" xfId="7703"/>
    <cellStyle name="Komma 2 2 3 2 4 4" xfId="4271"/>
    <cellStyle name="Komma 2 2 3 2 4 4 2" xfId="9419"/>
    <cellStyle name="Komma 2 2 3 2 4 5" xfId="5987"/>
    <cellStyle name="Komma 2 2 3 2 5" xfId="1656"/>
    <cellStyle name="Komma 2 2 3 2 5 2" xfId="3407"/>
    <cellStyle name="Komma 2 2 3 2 5 2 2" xfId="8557"/>
    <cellStyle name="Komma 2 2 3 2 5 3" xfId="5125"/>
    <cellStyle name="Komma 2 2 3 2 5 3 2" xfId="10273"/>
    <cellStyle name="Komma 2 2 3 2 5 4" xfId="6841"/>
    <cellStyle name="Komma 2 2 3 2 6" xfId="2545"/>
    <cellStyle name="Komma 2 2 3 2 6 2" xfId="7699"/>
    <cellStyle name="Komma 2 2 3 2 7" xfId="4267"/>
    <cellStyle name="Komma 2 2 3 2 7 2" xfId="9415"/>
    <cellStyle name="Komma 2 2 3 2 8" xfId="5983"/>
    <cellStyle name="Komma 2 2 3 3" xfId="316"/>
    <cellStyle name="Komma 2 2 3 3 2" xfId="317"/>
    <cellStyle name="Komma 2 2 3 3 2 2" xfId="1662"/>
    <cellStyle name="Komma 2 2 3 3 2 2 2" xfId="3413"/>
    <cellStyle name="Komma 2 2 3 3 2 2 2 2" xfId="8563"/>
    <cellStyle name="Komma 2 2 3 3 2 2 3" xfId="5131"/>
    <cellStyle name="Komma 2 2 3 3 2 2 3 2" xfId="10279"/>
    <cellStyle name="Komma 2 2 3 3 2 2 4" xfId="6847"/>
    <cellStyle name="Komma 2 2 3 3 2 3" xfId="2551"/>
    <cellStyle name="Komma 2 2 3 3 2 3 2" xfId="7705"/>
    <cellStyle name="Komma 2 2 3 3 2 4" xfId="4273"/>
    <cellStyle name="Komma 2 2 3 3 2 4 2" xfId="9421"/>
    <cellStyle name="Komma 2 2 3 3 2 5" xfId="5989"/>
    <cellStyle name="Komma 2 2 3 3 3" xfId="1661"/>
    <cellStyle name="Komma 2 2 3 3 3 2" xfId="3412"/>
    <cellStyle name="Komma 2 2 3 3 3 2 2" xfId="8562"/>
    <cellStyle name="Komma 2 2 3 3 3 3" xfId="5130"/>
    <cellStyle name="Komma 2 2 3 3 3 3 2" xfId="10278"/>
    <cellStyle name="Komma 2 2 3 3 3 4" xfId="6846"/>
    <cellStyle name="Komma 2 2 3 3 4" xfId="2550"/>
    <cellStyle name="Komma 2 2 3 3 4 2" xfId="7704"/>
    <cellStyle name="Komma 2 2 3 3 5" xfId="4272"/>
    <cellStyle name="Komma 2 2 3 3 5 2" xfId="9420"/>
    <cellStyle name="Komma 2 2 3 3 6" xfId="5988"/>
    <cellStyle name="Komma 2 2 3 4" xfId="318"/>
    <cellStyle name="Komma 2 2 3 4 2" xfId="1663"/>
    <cellStyle name="Komma 2 2 3 4 2 2" xfId="3414"/>
    <cellStyle name="Komma 2 2 3 4 2 2 2" xfId="8564"/>
    <cellStyle name="Komma 2 2 3 4 2 3" xfId="5132"/>
    <cellStyle name="Komma 2 2 3 4 2 3 2" xfId="10280"/>
    <cellStyle name="Komma 2 2 3 4 2 4" xfId="6848"/>
    <cellStyle name="Komma 2 2 3 4 3" xfId="2552"/>
    <cellStyle name="Komma 2 2 3 4 3 2" xfId="7706"/>
    <cellStyle name="Komma 2 2 3 4 4" xfId="4274"/>
    <cellStyle name="Komma 2 2 3 4 4 2" xfId="9422"/>
    <cellStyle name="Komma 2 2 3 4 5" xfId="5990"/>
    <cellStyle name="Komma 2 2 3 5" xfId="319"/>
    <cellStyle name="Komma 2 2 3 5 2" xfId="1664"/>
    <cellStyle name="Komma 2 2 3 5 2 2" xfId="3415"/>
    <cellStyle name="Komma 2 2 3 5 2 2 2" xfId="8565"/>
    <cellStyle name="Komma 2 2 3 5 2 3" xfId="5133"/>
    <cellStyle name="Komma 2 2 3 5 2 3 2" xfId="10281"/>
    <cellStyle name="Komma 2 2 3 5 2 4" xfId="6849"/>
    <cellStyle name="Komma 2 2 3 5 3" xfId="2553"/>
    <cellStyle name="Komma 2 2 3 5 3 2" xfId="7707"/>
    <cellStyle name="Komma 2 2 3 5 4" xfId="4275"/>
    <cellStyle name="Komma 2 2 3 5 4 2" xfId="9423"/>
    <cellStyle name="Komma 2 2 3 5 5" xfId="5991"/>
    <cellStyle name="Komma 2 2 3 6" xfId="1655"/>
    <cellStyle name="Komma 2 2 3 6 2" xfId="3406"/>
    <cellStyle name="Komma 2 2 3 6 2 2" xfId="8556"/>
    <cellStyle name="Komma 2 2 3 6 3" xfId="5124"/>
    <cellStyle name="Komma 2 2 3 6 3 2" xfId="10272"/>
    <cellStyle name="Komma 2 2 3 6 4" xfId="6840"/>
    <cellStyle name="Komma 2 2 3 7" xfId="2544"/>
    <cellStyle name="Komma 2 2 3 7 2" xfId="7698"/>
    <cellStyle name="Komma 2 2 3 8" xfId="4266"/>
    <cellStyle name="Komma 2 2 3 8 2" xfId="9414"/>
    <cellStyle name="Komma 2 2 3 9" xfId="5982"/>
    <cellStyle name="Komma 2 2 4" xfId="320"/>
    <cellStyle name="Komma 2 2 4 2" xfId="321"/>
    <cellStyle name="Komma 2 2 4 2 2" xfId="322"/>
    <cellStyle name="Komma 2 2 4 2 2 2" xfId="323"/>
    <cellStyle name="Komma 2 2 4 2 2 2 2" xfId="1668"/>
    <cellStyle name="Komma 2 2 4 2 2 2 2 2" xfId="3419"/>
    <cellStyle name="Komma 2 2 4 2 2 2 2 2 2" xfId="8569"/>
    <cellStyle name="Komma 2 2 4 2 2 2 2 3" xfId="5137"/>
    <cellStyle name="Komma 2 2 4 2 2 2 2 3 2" xfId="10285"/>
    <cellStyle name="Komma 2 2 4 2 2 2 2 4" xfId="6853"/>
    <cellStyle name="Komma 2 2 4 2 2 2 3" xfId="2557"/>
    <cellStyle name="Komma 2 2 4 2 2 2 3 2" xfId="7711"/>
    <cellStyle name="Komma 2 2 4 2 2 2 4" xfId="4279"/>
    <cellStyle name="Komma 2 2 4 2 2 2 4 2" xfId="9427"/>
    <cellStyle name="Komma 2 2 4 2 2 2 5" xfId="5995"/>
    <cellStyle name="Komma 2 2 4 2 2 3" xfId="1667"/>
    <cellStyle name="Komma 2 2 4 2 2 3 2" xfId="3418"/>
    <cellStyle name="Komma 2 2 4 2 2 3 2 2" xfId="8568"/>
    <cellStyle name="Komma 2 2 4 2 2 3 3" xfId="5136"/>
    <cellStyle name="Komma 2 2 4 2 2 3 3 2" xfId="10284"/>
    <cellStyle name="Komma 2 2 4 2 2 3 4" xfId="6852"/>
    <cellStyle name="Komma 2 2 4 2 2 4" xfId="2556"/>
    <cellStyle name="Komma 2 2 4 2 2 4 2" xfId="7710"/>
    <cellStyle name="Komma 2 2 4 2 2 5" xfId="4278"/>
    <cellStyle name="Komma 2 2 4 2 2 5 2" xfId="9426"/>
    <cellStyle name="Komma 2 2 4 2 2 6" xfId="5994"/>
    <cellStyle name="Komma 2 2 4 2 3" xfId="324"/>
    <cellStyle name="Komma 2 2 4 2 3 2" xfId="1669"/>
    <cellStyle name="Komma 2 2 4 2 3 2 2" xfId="3420"/>
    <cellStyle name="Komma 2 2 4 2 3 2 2 2" xfId="8570"/>
    <cellStyle name="Komma 2 2 4 2 3 2 3" xfId="5138"/>
    <cellStyle name="Komma 2 2 4 2 3 2 3 2" xfId="10286"/>
    <cellStyle name="Komma 2 2 4 2 3 2 4" xfId="6854"/>
    <cellStyle name="Komma 2 2 4 2 3 3" xfId="2558"/>
    <cellStyle name="Komma 2 2 4 2 3 3 2" xfId="7712"/>
    <cellStyle name="Komma 2 2 4 2 3 4" xfId="4280"/>
    <cellStyle name="Komma 2 2 4 2 3 4 2" xfId="9428"/>
    <cellStyle name="Komma 2 2 4 2 3 5" xfId="5996"/>
    <cellStyle name="Komma 2 2 4 2 4" xfId="325"/>
    <cellStyle name="Komma 2 2 4 2 4 2" xfId="1670"/>
    <cellStyle name="Komma 2 2 4 2 4 2 2" xfId="3421"/>
    <cellStyle name="Komma 2 2 4 2 4 2 2 2" xfId="8571"/>
    <cellStyle name="Komma 2 2 4 2 4 2 3" xfId="5139"/>
    <cellStyle name="Komma 2 2 4 2 4 2 3 2" xfId="10287"/>
    <cellStyle name="Komma 2 2 4 2 4 2 4" xfId="6855"/>
    <cellStyle name="Komma 2 2 4 2 4 3" xfId="2559"/>
    <cellStyle name="Komma 2 2 4 2 4 3 2" xfId="7713"/>
    <cellStyle name="Komma 2 2 4 2 4 4" xfId="4281"/>
    <cellStyle name="Komma 2 2 4 2 4 4 2" xfId="9429"/>
    <cellStyle name="Komma 2 2 4 2 4 5" xfId="5997"/>
    <cellStyle name="Komma 2 2 4 2 5" xfId="1666"/>
    <cellStyle name="Komma 2 2 4 2 5 2" xfId="3417"/>
    <cellStyle name="Komma 2 2 4 2 5 2 2" xfId="8567"/>
    <cellStyle name="Komma 2 2 4 2 5 3" xfId="5135"/>
    <cellStyle name="Komma 2 2 4 2 5 3 2" xfId="10283"/>
    <cellStyle name="Komma 2 2 4 2 5 4" xfId="6851"/>
    <cellStyle name="Komma 2 2 4 2 6" xfId="2555"/>
    <cellStyle name="Komma 2 2 4 2 6 2" xfId="7709"/>
    <cellStyle name="Komma 2 2 4 2 7" xfId="4277"/>
    <cellStyle name="Komma 2 2 4 2 7 2" xfId="9425"/>
    <cellStyle name="Komma 2 2 4 2 8" xfId="5993"/>
    <cellStyle name="Komma 2 2 4 3" xfId="326"/>
    <cellStyle name="Komma 2 2 4 3 2" xfId="327"/>
    <cellStyle name="Komma 2 2 4 3 2 2" xfId="1672"/>
    <cellStyle name="Komma 2 2 4 3 2 2 2" xfId="3423"/>
    <cellStyle name="Komma 2 2 4 3 2 2 2 2" xfId="8573"/>
    <cellStyle name="Komma 2 2 4 3 2 2 3" xfId="5141"/>
    <cellStyle name="Komma 2 2 4 3 2 2 3 2" xfId="10289"/>
    <cellStyle name="Komma 2 2 4 3 2 2 4" xfId="6857"/>
    <cellStyle name="Komma 2 2 4 3 2 3" xfId="2561"/>
    <cellStyle name="Komma 2 2 4 3 2 3 2" xfId="7715"/>
    <cellStyle name="Komma 2 2 4 3 2 4" xfId="4283"/>
    <cellStyle name="Komma 2 2 4 3 2 4 2" xfId="9431"/>
    <cellStyle name="Komma 2 2 4 3 2 5" xfId="5999"/>
    <cellStyle name="Komma 2 2 4 3 3" xfId="1671"/>
    <cellStyle name="Komma 2 2 4 3 3 2" xfId="3422"/>
    <cellStyle name="Komma 2 2 4 3 3 2 2" xfId="8572"/>
    <cellStyle name="Komma 2 2 4 3 3 3" xfId="5140"/>
    <cellStyle name="Komma 2 2 4 3 3 3 2" xfId="10288"/>
    <cellStyle name="Komma 2 2 4 3 3 4" xfId="6856"/>
    <cellStyle name="Komma 2 2 4 3 4" xfId="2560"/>
    <cellStyle name="Komma 2 2 4 3 4 2" xfId="7714"/>
    <cellStyle name="Komma 2 2 4 3 5" xfId="4282"/>
    <cellStyle name="Komma 2 2 4 3 5 2" xfId="9430"/>
    <cellStyle name="Komma 2 2 4 3 6" xfId="5998"/>
    <cellStyle name="Komma 2 2 4 4" xfId="328"/>
    <cellStyle name="Komma 2 2 4 4 2" xfId="1673"/>
    <cellStyle name="Komma 2 2 4 4 2 2" xfId="3424"/>
    <cellStyle name="Komma 2 2 4 4 2 2 2" xfId="8574"/>
    <cellStyle name="Komma 2 2 4 4 2 3" xfId="5142"/>
    <cellStyle name="Komma 2 2 4 4 2 3 2" xfId="10290"/>
    <cellStyle name="Komma 2 2 4 4 2 4" xfId="6858"/>
    <cellStyle name="Komma 2 2 4 4 3" xfId="2562"/>
    <cellStyle name="Komma 2 2 4 4 3 2" xfId="7716"/>
    <cellStyle name="Komma 2 2 4 4 4" xfId="4284"/>
    <cellStyle name="Komma 2 2 4 4 4 2" xfId="9432"/>
    <cellStyle name="Komma 2 2 4 4 5" xfId="6000"/>
    <cellStyle name="Komma 2 2 4 5" xfId="329"/>
    <cellStyle name="Komma 2 2 4 5 2" xfId="1674"/>
    <cellStyle name="Komma 2 2 4 5 2 2" xfId="3425"/>
    <cellStyle name="Komma 2 2 4 5 2 2 2" xfId="8575"/>
    <cellStyle name="Komma 2 2 4 5 2 3" xfId="5143"/>
    <cellStyle name="Komma 2 2 4 5 2 3 2" xfId="10291"/>
    <cellStyle name="Komma 2 2 4 5 2 4" xfId="6859"/>
    <cellStyle name="Komma 2 2 4 5 3" xfId="2563"/>
    <cellStyle name="Komma 2 2 4 5 3 2" xfId="7717"/>
    <cellStyle name="Komma 2 2 4 5 4" xfId="4285"/>
    <cellStyle name="Komma 2 2 4 5 4 2" xfId="9433"/>
    <cellStyle name="Komma 2 2 4 5 5" xfId="6001"/>
    <cellStyle name="Komma 2 2 4 6" xfId="1665"/>
    <cellStyle name="Komma 2 2 4 6 2" xfId="3416"/>
    <cellStyle name="Komma 2 2 4 6 2 2" xfId="8566"/>
    <cellStyle name="Komma 2 2 4 6 3" xfId="5134"/>
    <cellStyle name="Komma 2 2 4 6 3 2" xfId="10282"/>
    <cellStyle name="Komma 2 2 4 6 4" xfId="6850"/>
    <cellStyle name="Komma 2 2 4 7" xfId="2554"/>
    <cellStyle name="Komma 2 2 4 7 2" xfId="7708"/>
    <cellStyle name="Komma 2 2 4 8" xfId="4276"/>
    <cellStyle name="Komma 2 2 4 8 2" xfId="9424"/>
    <cellStyle name="Komma 2 2 4 9" xfId="5992"/>
    <cellStyle name="Komma 2 2 5" xfId="330"/>
    <cellStyle name="Komma 2 2 5 2" xfId="331"/>
    <cellStyle name="Komma 2 2 5 2 2" xfId="332"/>
    <cellStyle name="Komma 2 2 5 2 2 2" xfId="333"/>
    <cellStyle name="Komma 2 2 5 2 2 2 2" xfId="1678"/>
    <cellStyle name="Komma 2 2 5 2 2 2 2 2" xfId="3429"/>
    <cellStyle name="Komma 2 2 5 2 2 2 2 2 2" xfId="8579"/>
    <cellStyle name="Komma 2 2 5 2 2 2 2 3" xfId="5147"/>
    <cellStyle name="Komma 2 2 5 2 2 2 2 3 2" xfId="10295"/>
    <cellStyle name="Komma 2 2 5 2 2 2 2 4" xfId="6863"/>
    <cellStyle name="Komma 2 2 5 2 2 2 3" xfId="2567"/>
    <cellStyle name="Komma 2 2 5 2 2 2 3 2" xfId="7721"/>
    <cellStyle name="Komma 2 2 5 2 2 2 4" xfId="4289"/>
    <cellStyle name="Komma 2 2 5 2 2 2 4 2" xfId="9437"/>
    <cellStyle name="Komma 2 2 5 2 2 2 5" xfId="6005"/>
    <cellStyle name="Komma 2 2 5 2 2 3" xfId="1677"/>
    <cellStyle name="Komma 2 2 5 2 2 3 2" xfId="3428"/>
    <cellStyle name="Komma 2 2 5 2 2 3 2 2" xfId="8578"/>
    <cellStyle name="Komma 2 2 5 2 2 3 3" xfId="5146"/>
    <cellStyle name="Komma 2 2 5 2 2 3 3 2" xfId="10294"/>
    <cellStyle name="Komma 2 2 5 2 2 3 4" xfId="6862"/>
    <cellStyle name="Komma 2 2 5 2 2 4" xfId="2566"/>
    <cellStyle name="Komma 2 2 5 2 2 4 2" xfId="7720"/>
    <cellStyle name="Komma 2 2 5 2 2 5" xfId="4288"/>
    <cellStyle name="Komma 2 2 5 2 2 5 2" xfId="9436"/>
    <cellStyle name="Komma 2 2 5 2 2 6" xfId="6004"/>
    <cellStyle name="Komma 2 2 5 2 3" xfId="334"/>
    <cellStyle name="Komma 2 2 5 2 3 2" xfId="1679"/>
    <cellStyle name="Komma 2 2 5 2 3 2 2" xfId="3430"/>
    <cellStyle name="Komma 2 2 5 2 3 2 2 2" xfId="8580"/>
    <cellStyle name="Komma 2 2 5 2 3 2 3" xfId="5148"/>
    <cellStyle name="Komma 2 2 5 2 3 2 3 2" xfId="10296"/>
    <cellStyle name="Komma 2 2 5 2 3 2 4" xfId="6864"/>
    <cellStyle name="Komma 2 2 5 2 3 3" xfId="2568"/>
    <cellStyle name="Komma 2 2 5 2 3 3 2" xfId="7722"/>
    <cellStyle name="Komma 2 2 5 2 3 4" xfId="4290"/>
    <cellStyle name="Komma 2 2 5 2 3 4 2" xfId="9438"/>
    <cellStyle name="Komma 2 2 5 2 3 5" xfId="6006"/>
    <cellStyle name="Komma 2 2 5 2 4" xfId="335"/>
    <cellStyle name="Komma 2 2 5 2 4 2" xfId="1680"/>
    <cellStyle name="Komma 2 2 5 2 4 2 2" xfId="3431"/>
    <cellStyle name="Komma 2 2 5 2 4 2 2 2" xfId="8581"/>
    <cellStyle name="Komma 2 2 5 2 4 2 3" xfId="5149"/>
    <cellStyle name="Komma 2 2 5 2 4 2 3 2" xfId="10297"/>
    <cellStyle name="Komma 2 2 5 2 4 2 4" xfId="6865"/>
    <cellStyle name="Komma 2 2 5 2 4 3" xfId="2569"/>
    <cellStyle name="Komma 2 2 5 2 4 3 2" xfId="7723"/>
    <cellStyle name="Komma 2 2 5 2 4 4" xfId="4291"/>
    <cellStyle name="Komma 2 2 5 2 4 4 2" xfId="9439"/>
    <cellStyle name="Komma 2 2 5 2 4 5" xfId="6007"/>
    <cellStyle name="Komma 2 2 5 2 5" xfId="1676"/>
    <cellStyle name="Komma 2 2 5 2 5 2" xfId="3427"/>
    <cellStyle name="Komma 2 2 5 2 5 2 2" xfId="8577"/>
    <cellStyle name="Komma 2 2 5 2 5 3" xfId="5145"/>
    <cellStyle name="Komma 2 2 5 2 5 3 2" xfId="10293"/>
    <cellStyle name="Komma 2 2 5 2 5 4" xfId="6861"/>
    <cellStyle name="Komma 2 2 5 2 6" xfId="2565"/>
    <cellStyle name="Komma 2 2 5 2 6 2" xfId="7719"/>
    <cellStyle name="Komma 2 2 5 2 7" xfId="4287"/>
    <cellStyle name="Komma 2 2 5 2 7 2" xfId="9435"/>
    <cellStyle name="Komma 2 2 5 2 8" xfId="6003"/>
    <cellStyle name="Komma 2 2 5 3" xfId="336"/>
    <cellStyle name="Komma 2 2 5 3 2" xfId="337"/>
    <cellStyle name="Komma 2 2 5 3 2 2" xfId="1682"/>
    <cellStyle name="Komma 2 2 5 3 2 2 2" xfId="3433"/>
    <cellStyle name="Komma 2 2 5 3 2 2 2 2" xfId="8583"/>
    <cellStyle name="Komma 2 2 5 3 2 2 3" xfId="5151"/>
    <cellStyle name="Komma 2 2 5 3 2 2 3 2" xfId="10299"/>
    <cellStyle name="Komma 2 2 5 3 2 2 4" xfId="6867"/>
    <cellStyle name="Komma 2 2 5 3 2 3" xfId="2571"/>
    <cellStyle name="Komma 2 2 5 3 2 3 2" xfId="7725"/>
    <cellStyle name="Komma 2 2 5 3 2 4" xfId="4293"/>
    <cellStyle name="Komma 2 2 5 3 2 4 2" xfId="9441"/>
    <cellStyle name="Komma 2 2 5 3 2 5" xfId="6009"/>
    <cellStyle name="Komma 2 2 5 3 3" xfId="1681"/>
    <cellStyle name="Komma 2 2 5 3 3 2" xfId="3432"/>
    <cellStyle name="Komma 2 2 5 3 3 2 2" xfId="8582"/>
    <cellStyle name="Komma 2 2 5 3 3 3" xfId="5150"/>
    <cellStyle name="Komma 2 2 5 3 3 3 2" xfId="10298"/>
    <cellStyle name="Komma 2 2 5 3 3 4" xfId="6866"/>
    <cellStyle name="Komma 2 2 5 3 4" xfId="2570"/>
    <cellStyle name="Komma 2 2 5 3 4 2" xfId="7724"/>
    <cellStyle name="Komma 2 2 5 3 5" xfId="4292"/>
    <cellStyle name="Komma 2 2 5 3 5 2" xfId="9440"/>
    <cellStyle name="Komma 2 2 5 3 6" xfId="6008"/>
    <cellStyle name="Komma 2 2 5 4" xfId="338"/>
    <cellStyle name="Komma 2 2 5 4 2" xfId="1683"/>
    <cellStyle name="Komma 2 2 5 4 2 2" xfId="3434"/>
    <cellStyle name="Komma 2 2 5 4 2 2 2" xfId="8584"/>
    <cellStyle name="Komma 2 2 5 4 2 3" xfId="5152"/>
    <cellStyle name="Komma 2 2 5 4 2 3 2" xfId="10300"/>
    <cellStyle name="Komma 2 2 5 4 2 4" xfId="6868"/>
    <cellStyle name="Komma 2 2 5 4 3" xfId="2572"/>
    <cellStyle name="Komma 2 2 5 4 3 2" xfId="7726"/>
    <cellStyle name="Komma 2 2 5 4 4" xfId="4294"/>
    <cellStyle name="Komma 2 2 5 4 4 2" xfId="9442"/>
    <cellStyle name="Komma 2 2 5 4 5" xfId="6010"/>
    <cellStyle name="Komma 2 2 5 5" xfId="339"/>
    <cellStyle name="Komma 2 2 5 5 2" xfId="1684"/>
    <cellStyle name="Komma 2 2 5 5 2 2" xfId="3435"/>
    <cellStyle name="Komma 2 2 5 5 2 2 2" xfId="8585"/>
    <cellStyle name="Komma 2 2 5 5 2 3" xfId="5153"/>
    <cellStyle name="Komma 2 2 5 5 2 3 2" xfId="10301"/>
    <cellStyle name="Komma 2 2 5 5 2 4" xfId="6869"/>
    <cellStyle name="Komma 2 2 5 5 3" xfId="2573"/>
    <cellStyle name="Komma 2 2 5 5 3 2" xfId="7727"/>
    <cellStyle name="Komma 2 2 5 5 4" xfId="4295"/>
    <cellStyle name="Komma 2 2 5 5 4 2" xfId="9443"/>
    <cellStyle name="Komma 2 2 5 5 5" xfId="6011"/>
    <cellStyle name="Komma 2 2 5 6" xfId="1675"/>
    <cellStyle name="Komma 2 2 5 6 2" xfId="3426"/>
    <cellStyle name="Komma 2 2 5 6 2 2" xfId="8576"/>
    <cellStyle name="Komma 2 2 5 6 3" xfId="5144"/>
    <cellStyle name="Komma 2 2 5 6 3 2" xfId="10292"/>
    <cellStyle name="Komma 2 2 5 6 4" xfId="6860"/>
    <cellStyle name="Komma 2 2 5 7" xfId="2564"/>
    <cellStyle name="Komma 2 2 5 7 2" xfId="7718"/>
    <cellStyle name="Komma 2 2 5 8" xfId="4286"/>
    <cellStyle name="Komma 2 2 5 8 2" xfId="9434"/>
    <cellStyle name="Komma 2 2 5 9" xfId="6002"/>
    <cellStyle name="Komma 2 2 6" xfId="340"/>
    <cellStyle name="Komma 2 2 6 2" xfId="341"/>
    <cellStyle name="Komma 2 2 6 2 2" xfId="342"/>
    <cellStyle name="Komma 2 2 6 2 2 2" xfId="343"/>
    <cellStyle name="Komma 2 2 6 2 2 2 2" xfId="1688"/>
    <cellStyle name="Komma 2 2 6 2 2 2 2 2" xfId="3439"/>
    <cellStyle name="Komma 2 2 6 2 2 2 2 2 2" xfId="8589"/>
    <cellStyle name="Komma 2 2 6 2 2 2 2 3" xfId="5157"/>
    <cellStyle name="Komma 2 2 6 2 2 2 2 3 2" xfId="10305"/>
    <cellStyle name="Komma 2 2 6 2 2 2 2 4" xfId="6873"/>
    <cellStyle name="Komma 2 2 6 2 2 2 3" xfId="2577"/>
    <cellStyle name="Komma 2 2 6 2 2 2 3 2" xfId="7731"/>
    <cellStyle name="Komma 2 2 6 2 2 2 4" xfId="4299"/>
    <cellStyle name="Komma 2 2 6 2 2 2 4 2" xfId="9447"/>
    <cellStyle name="Komma 2 2 6 2 2 2 5" xfId="6015"/>
    <cellStyle name="Komma 2 2 6 2 2 3" xfId="1687"/>
    <cellStyle name="Komma 2 2 6 2 2 3 2" xfId="3438"/>
    <cellStyle name="Komma 2 2 6 2 2 3 2 2" xfId="8588"/>
    <cellStyle name="Komma 2 2 6 2 2 3 3" xfId="5156"/>
    <cellStyle name="Komma 2 2 6 2 2 3 3 2" xfId="10304"/>
    <cellStyle name="Komma 2 2 6 2 2 3 4" xfId="6872"/>
    <cellStyle name="Komma 2 2 6 2 2 4" xfId="2576"/>
    <cellStyle name="Komma 2 2 6 2 2 4 2" xfId="7730"/>
    <cellStyle name="Komma 2 2 6 2 2 5" xfId="4298"/>
    <cellStyle name="Komma 2 2 6 2 2 5 2" xfId="9446"/>
    <cellStyle name="Komma 2 2 6 2 2 6" xfId="6014"/>
    <cellStyle name="Komma 2 2 6 2 3" xfId="344"/>
    <cellStyle name="Komma 2 2 6 2 3 2" xfId="1689"/>
    <cellStyle name="Komma 2 2 6 2 3 2 2" xfId="3440"/>
    <cellStyle name="Komma 2 2 6 2 3 2 2 2" xfId="8590"/>
    <cellStyle name="Komma 2 2 6 2 3 2 3" xfId="5158"/>
    <cellStyle name="Komma 2 2 6 2 3 2 3 2" xfId="10306"/>
    <cellStyle name="Komma 2 2 6 2 3 2 4" xfId="6874"/>
    <cellStyle name="Komma 2 2 6 2 3 3" xfId="2578"/>
    <cellStyle name="Komma 2 2 6 2 3 3 2" xfId="7732"/>
    <cellStyle name="Komma 2 2 6 2 3 4" xfId="4300"/>
    <cellStyle name="Komma 2 2 6 2 3 4 2" xfId="9448"/>
    <cellStyle name="Komma 2 2 6 2 3 5" xfId="6016"/>
    <cellStyle name="Komma 2 2 6 2 4" xfId="345"/>
    <cellStyle name="Komma 2 2 6 2 4 2" xfId="1690"/>
    <cellStyle name="Komma 2 2 6 2 4 2 2" xfId="3441"/>
    <cellStyle name="Komma 2 2 6 2 4 2 2 2" xfId="8591"/>
    <cellStyle name="Komma 2 2 6 2 4 2 3" xfId="5159"/>
    <cellStyle name="Komma 2 2 6 2 4 2 3 2" xfId="10307"/>
    <cellStyle name="Komma 2 2 6 2 4 2 4" xfId="6875"/>
    <cellStyle name="Komma 2 2 6 2 4 3" xfId="2579"/>
    <cellStyle name="Komma 2 2 6 2 4 3 2" xfId="7733"/>
    <cellStyle name="Komma 2 2 6 2 4 4" xfId="4301"/>
    <cellStyle name="Komma 2 2 6 2 4 4 2" xfId="9449"/>
    <cellStyle name="Komma 2 2 6 2 4 5" xfId="6017"/>
    <cellStyle name="Komma 2 2 6 2 5" xfId="1686"/>
    <cellStyle name="Komma 2 2 6 2 5 2" xfId="3437"/>
    <cellStyle name="Komma 2 2 6 2 5 2 2" xfId="8587"/>
    <cellStyle name="Komma 2 2 6 2 5 3" xfId="5155"/>
    <cellStyle name="Komma 2 2 6 2 5 3 2" xfId="10303"/>
    <cellStyle name="Komma 2 2 6 2 5 4" xfId="6871"/>
    <cellStyle name="Komma 2 2 6 2 6" xfId="2575"/>
    <cellStyle name="Komma 2 2 6 2 6 2" xfId="7729"/>
    <cellStyle name="Komma 2 2 6 2 7" xfId="4297"/>
    <cellStyle name="Komma 2 2 6 2 7 2" xfId="9445"/>
    <cellStyle name="Komma 2 2 6 2 8" xfId="6013"/>
    <cellStyle name="Komma 2 2 6 3" xfId="346"/>
    <cellStyle name="Komma 2 2 6 3 2" xfId="347"/>
    <cellStyle name="Komma 2 2 6 3 2 2" xfId="1692"/>
    <cellStyle name="Komma 2 2 6 3 2 2 2" xfId="3443"/>
    <cellStyle name="Komma 2 2 6 3 2 2 2 2" xfId="8593"/>
    <cellStyle name="Komma 2 2 6 3 2 2 3" xfId="5161"/>
    <cellStyle name="Komma 2 2 6 3 2 2 3 2" xfId="10309"/>
    <cellStyle name="Komma 2 2 6 3 2 2 4" xfId="6877"/>
    <cellStyle name="Komma 2 2 6 3 2 3" xfId="2581"/>
    <cellStyle name="Komma 2 2 6 3 2 3 2" xfId="7735"/>
    <cellStyle name="Komma 2 2 6 3 2 4" xfId="4303"/>
    <cellStyle name="Komma 2 2 6 3 2 4 2" xfId="9451"/>
    <cellStyle name="Komma 2 2 6 3 2 5" xfId="6019"/>
    <cellStyle name="Komma 2 2 6 3 3" xfId="1691"/>
    <cellStyle name="Komma 2 2 6 3 3 2" xfId="3442"/>
    <cellStyle name="Komma 2 2 6 3 3 2 2" xfId="8592"/>
    <cellStyle name="Komma 2 2 6 3 3 3" xfId="5160"/>
    <cellStyle name="Komma 2 2 6 3 3 3 2" xfId="10308"/>
    <cellStyle name="Komma 2 2 6 3 3 4" xfId="6876"/>
    <cellStyle name="Komma 2 2 6 3 4" xfId="2580"/>
    <cellStyle name="Komma 2 2 6 3 4 2" xfId="7734"/>
    <cellStyle name="Komma 2 2 6 3 5" xfId="4302"/>
    <cellStyle name="Komma 2 2 6 3 5 2" xfId="9450"/>
    <cellStyle name="Komma 2 2 6 3 6" xfId="6018"/>
    <cellStyle name="Komma 2 2 6 4" xfId="348"/>
    <cellStyle name="Komma 2 2 6 4 2" xfId="1693"/>
    <cellStyle name="Komma 2 2 6 4 2 2" xfId="3444"/>
    <cellStyle name="Komma 2 2 6 4 2 2 2" xfId="8594"/>
    <cellStyle name="Komma 2 2 6 4 2 3" xfId="5162"/>
    <cellStyle name="Komma 2 2 6 4 2 3 2" xfId="10310"/>
    <cellStyle name="Komma 2 2 6 4 2 4" xfId="6878"/>
    <cellStyle name="Komma 2 2 6 4 3" xfId="2582"/>
    <cellStyle name="Komma 2 2 6 4 3 2" xfId="7736"/>
    <cellStyle name="Komma 2 2 6 4 4" xfId="4304"/>
    <cellStyle name="Komma 2 2 6 4 4 2" xfId="9452"/>
    <cellStyle name="Komma 2 2 6 4 5" xfId="6020"/>
    <cellStyle name="Komma 2 2 6 5" xfId="349"/>
    <cellStyle name="Komma 2 2 6 5 2" xfId="1694"/>
    <cellStyle name="Komma 2 2 6 5 2 2" xfId="3445"/>
    <cellStyle name="Komma 2 2 6 5 2 2 2" xfId="8595"/>
    <cellStyle name="Komma 2 2 6 5 2 3" xfId="5163"/>
    <cellStyle name="Komma 2 2 6 5 2 3 2" xfId="10311"/>
    <cellStyle name="Komma 2 2 6 5 2 4" xfId="6879"/>
    <cellStyle name="Komma 2 2 6 5 3" xfId="2583"/>
    <cellStyle name="Komma 2 2 6 5 3 2" xfId="7737"/>
    <cellStyle name="Komma 2 2 6 5 4" xfId="4305"/>
    <cellStyle name="Komma 2 2 6 5 4 2" xfId="9453"/>
    <cellStyle name="Komma 2 2 6 5 5" xfId="6021"/>
    <cellStyle name="Komma 2 2 6 6" xfId="1685"/>
    <cellStyle name="Komma 2 2 6 6 2" xfId="3436"/>
    <cellStyle name="Komma 2 2 6 6 2 2" xfId="8586"/>
    <cellStyle name="Komma 2 2 6 6 3" xfId="5154"/>
    <cellStyle name="Komma 2 2 6 6 3 2" xfId="10302"/>
    <cellStyle name="Komma 2 2 6 6 4" xfId="6870"/>
    <cellStyle name="Komma 2 2 6 7" xfId="2574"/>
    <cellStyle name="Komma 2 2 6 7 2" xfId="7728"/>
    <cellStyle name="Komma 2 2 6 8" xfId="4296"/>
    <cellStyle name="Komma 2 2 6 8 2" xfId="9444"/>
    <cellStyle name="Komma 2 2 6 9" xfId="6012"/>
    <cellStyle name="Komma 2 2 7" xfId="350"/>
    <cellStyle name="Komma 2 2 7 2" xfId="351"/>
    <cellStyle name="Komma 2 2 7 2 2" xfId="352"/>
    <cellStyle name="Komma 2 2 7 2 2 2" xfId="1697"/>
    <cellStyle name="Komma 2 2 7 2 2 2 2" xfId="3448"/>
    <cellStyle name="Komma 2 2 7 2 2 2 2 2" xfId="8598"/>
    <cellStyle name="Komma 2 2 7 2 2 2 3" xfId="5166"/>
    <cellStyle name="Komma 2 2 7 2 2 2 3 2" xfId="10314"/>
    <cellStyle name="Komma 2 2 7 2 2 2 4" xfId="6882"/>
    <cellStyle name="Komma 2 2 7 2 2 3" xfId="2586"/>
    <cellStyle name="Komma 2 2 7 2 2 3 2" xfId="7740"/>
    <cellStyle name="Komma 2 2 7 2 2 4" xfId="4308"/>
    <cellStyle name="Komma 2 2 7 2 2 4 2" xfId="9456"/>
    <cellStyle name="Komma 2 2 7 2 2 5" xfId="6024"/>
    <cellStyle name="Komma 2 2 7 2 3" xfId="1696"/>
    <cellStyle name="Komma 2 2 7 2 3 2" xfId="3447"/>
    <cellStyle name="Komma 2 2 7 2 3 2 2" xfId="8597"/>
    <cellStyle name="Komma 2 2 7 2 3 3" xfId="5165"/>
    <cellStyle name="Komma 2 2 7 2 3 3 2" xfId="10313"/>
    <cellStyle name="Komma 2 2 7 2 3 4" xfId="6881"/>
    <cellStyle name="Komma 2 2 7 2 4" xfId="2585"/>
    <cellStyle name="Komma 2 2 7 2 4 2" xfId="7739"/>
    <cellStyle name="Komma 2 2 7 2 5" xfId="4307"/>
    <cellStyle name="Komma 2 2 7 2 5 2" xfId="9455"/>
    <cellStyle name="Komma 2 2 7 2 6" xfId="6023"/>
    <cellStyle name="Komma 2 2 7 3" xfId="353"/>
    <cellStyle name="Komma 2 2 7 3 2" xfId="1698"/>
    <cellStyle name="Komma 2 2 7 3 2 2" xfId="3449"/>
    <cellStyle name="Komma 2 2 7 3 2 2 2" xfId="8599"/>
    <cellStyle name="Komma 2 2 7 3 2 3" xfId="5167"/>
    <cellStyle name="Komma 2 2 7 3 2 3 2" xfId="10315"/>
    <cellStyle name="Komma 2 2 7 3 2 4" xfId="6883"/>
    <cellStyle name="Komma 2 2 7 3 3" xfId="2587"/>
    <cellStyle name="Komma 2 2 7 3 3 2" xfId="7741"/>
    <cellStyle name="Komma 2 2 7 3 4" xfId="4309"/>
    <cellStyle name="Komma 2 2 7 3 4 2" xfId="9457"/>
    <cellStyle name="Komma 2 2 7 3 5" xfId="6025"/>
    <cellStyle name="Komma 2 2 7 4" xfId="354"/>
    <cellStyle name="Komma 2 2 7 4 2" xfId="1699"/>
    <cellStyle name="Komma 2 2 7 4 2 2" xfId="3450"/>
    <cellStyle name="Komma 2 2 7 4 2 2 2" xfId="8600"/>
    <cellStyle name="Komma 2 2 7 4 2 3" xfId="5168"/>
    <cellStyle name="Komma 2 2 7 4 2 3 2" xfId="10316"/>
    <cellStyle name="Komma 2 2 7 4 2 4" xfId="6884"/>
    <cellStyle name="Komma 2 2 7 4 3" xfId="2588"/>
    <cellStyle name="Komma 2 2 7 4 3 2" xfId="7742"/>
    <cellStyle name="Komma 2 2 7 4 4" xfId="4310"/>
    <cellStyle name="Komma 2 2 7 4 4 2" xfId="9458"/>
    <cellStyle name="Komma 2 2 7 4 5" xfId="6026"/>
    <cellStyle name="Komma 2 2 7 5" xfId="1695"/>
    <cellStyle name="Komma 2 2 7 5 2" xfId="3446"/>
    <cellStyle name="Komma 2 2 7 5 2 2" xfId="8596"/>
    <cellStyle name="Komma 2 2 7 5 3" xfId="5164"/>
    <cellStyle name="Komma 2 2 7 5 3 2" xfId="10312"/>
    <cellStyle name="Komma 2 2 7 5 4" xfId="6880"/>
    <cellStyle name="Komma 2 2 7 6" xfId="2584"/>
    <cellStyle name="Komma 2 2 7 6 2" xfId="7738"/>
    <cellStyle name="Komma 2 2 7 7" xfId="4306"/>
    <cellStyle name="Komma 2 2 7 7 2" xfId="9454"/>
    <cellStyle name="Komma 2 2 7 8" xfId="6022"/>
    <cellStyle name="Komma 2 2 8" xfId="355"/>
    <cellStyle name="Komma 2 2 8 2" xfId="356"/>
    <cellStyle name="Komma 2 2 8 2 2" xfId="1701"/>
    <cellStyle name="Komma 2 2 8 2 2 2" xfId="3452"/>
    <cellStyle name="Komma 2 2 8 2 2 2 2" xfId="8602"/>
    <cellStyle name="Komma 2 2 8 2 2 3" xfId="5170"/>
    <cellStyle name="Komma 2 2 8 2 2 3 2" xfId="10318"/>
    <cellStyle name="Komma 2 2 8 2 2 4" xfId="6886"/>
    <cellStyle name="Komma 2 2 8 2 3" xfId="2590"/>
    <cellStyle name="Komma 2 2 8 2 3 2" xfId="7744"/>
    <cellStyle name="Komma 2 2 8 2 4" xfId="4312"/>
    <cellStyle name="Komma 2 2 8 2 4 2" xfId="9460"/>
    <cellStyle name="Komma 2 2 8 2 5" xfId="6028"/>
    <cellStyle name="Komma 2 2 8 3" xfId="1700"/>
    <cellStyle name="Komma 2 2 8 3 2" xfId="3451"/>
    <cellStyle name="Komma 2 2 8 3 2 2" xfId="8601"/>
    <cellStyle name="Komma 2 2 8 3 3" xfId="5169"/>
    <cellStyle name="Komma 2 2 8 3 3 2" xfId="10317"/>
    <cellStyle name="Komma 2 2 8 3 4" xfId="6885"/>
    <cellStyle name="Komma 2 2 8 4" xfId="2589"/>
    <cellStyle name="Komma 2 2 8 4 2" xfId="7743"/>
    <cellStyle name="Komma 2 2 8 5" xfId="4311"/>
    <cellStyle name="Komma 2 2 8 5 2" xfId="9459"/>
    <cellStyle name="Komma 2 2 8 6" xfId="6027"/>
    <cellStyle name="Komma 2 2 9" xfId="357"/>
    <cellStyle name="Komma 2 2 9 2" xfId="1702"/>
    <cellStyle name="Komma 2 2 9 2 2" xfId="3453"/>
    <cellStyle name="Komma 2 2 9 2 2 2" xfId="8603"/>
    <cellStyle name="Komma 2 2 9 2 3" xfId="5171"/>
    <cellStyle name="Komma 2 2 9 2 3 2" xfId="10319"/>
    <cellStyle name="Komma 2 2 9 2 4" xfId="6887"/>
    <cellStyle name="Komma 2 2 9 3" xfId="2591"/>
    <cellStyle name="Komma 2 2 9 3 2" xfId="7745"/>
    <cellStyle name="Komma 2 2 9 4" xfId="4313"/>
    <cellStyle name="Komma 2 2 9 4 2" xfId="9461"/>
    <cellStyle name="Komma 2 2 9 5" xfId="6029"/>
    <cellStyle name="Komma 2 3" xfId="358"/>
    <cellStyle name="Komma 2 3 10" xfId="359"/>
    <cellStyle name="Komma 2 3 10 2" xfId="1704"/>
    <cellStyle name="Komma 2 3 10 2 2" xfId="3455"/>
    <cellStyle name="Komma 2 3 10 2 2 2" xfId="8605"/>
    <cellStyle name="Komma 2 3 10 2 3" xfId="5173"/>
    <cellStyle name="Komma 2 3 10 2 3 2" xfId="10321"/>
    <cellStyle name="Komma 2 3 10 2 4" xfId="6889"/>
    <cellStyle name="Komma 2 3 10 3" xfId="2593"/>
    <cellStyle name="Komma 2 3 10 3 2" xfId="7747"/>
    <cellStyle name="Komma 2 3 10 4" xfId="4315"/>
    <cellStyle name="Komma 2 3 10 4 2" xfId="9463"/>
    <cellStyle name="Komma 2 3 10 5" xfId="6031"/>
    <cellStyle name="Komma 2 3 11" xfId="1703"/>
    <cellStyle name="Komma 2 3 11 2" xfId="3454"/>
    <cellStyle name="Komma 2 3 11 2 2" xfId="8604"/>
    <cellStyle name="Komma 2 3 11 3" xfId="5172"/>
    <cellStyle name="Komma 2 3 11 3 2" xfId="10320"/>
    <cellStyle name="Komma 2 3 11 4" xfId="6888"/>
    <cellStyle name="Komma 2 3 12" xfId="2592"/>
    <cellStyle name="Komma 2 3 12 2" xfId="7746"/>
    <cellStyle name="Komma 2 3 13" xfId="4314"/>
    <cellStyle name="Komma 2 3 13 2" xfId="9462"/>
    <cellStyle name="Komma 2 3 14" xfId="6030"/>
    <cellStyle name="Komma 2 3 2" xfId="360"/>
    <cellStyle name="Komma 2 3 2 2" xfId="361"/>
    <cellStyle name="Komma 2 3 2 2 2" xfId="362"/>
    <cellStyle name="Komma 2 3 2 2 2 2" xfId="363"/>
    <cellStyle name="Komma 2 3 2 2 2 2 2" xfId="1708"/>
    <cellStyle name="Komma 2 3 2 2 2 2 2 2" xfId="3459"/>
    <cellStyle name="Komma 2 3 2 2 2 2 2 2 2" xfId="8609"/>
    <cellStyle name="Komma 2 3 2 2 2 2 2 3" xfId="5177"/>
    <cellStyle name="Komma 2 3 2 2 2 2 2 3 2" xfId="10325"/>
    <cellStyle name="Komma 2 3 2 2 2 2 2 4" xfId="6893"/>
    <cellStyle name="Komma 2 3 2 2 2 2 3" xfId="2597"/>
    <cellStyle name="Komma 2 3 2 2 2 2 3 2" xfId="7751"/>
    <cellStyle name="Komma 2 3 2 2 2 2 4" xfId="4319"/>
    <cellStyle name="Komma 2 3 2 2 2 2 4 2" xfId="9467"/>
    <cellStyle name="Komma 2 3 2 2 2 2 5" xfId="6035"/>
    <cellStyle name="Komma 2 3 2 2 2 3" xfId="1707"/>
    <cellStyle name="Komma 2 3 2 2 2 3 2" xfId="3458"/>
    <cellStyle name="Komma 2 3 2 2 2 3 2 2" xfId="8608"/>
    <cellStyle name="Komma 2 3 2 2 2 3 3" xfId="5176"/>
    <cellStyle name="Komma 2 3 2 2 2 3 3 2" xfId="10324"/>
    <cellStyle name="Komma 2 3 2 2 2 3 4" xfId="6892"/>
    <cellStyle name="Komma 2 3 2 2 2 4" xfId="2596"/>
    <cellStyle name="Komma 2 3 2 2 2 4 2" xfId="7750"/>
    <cellStyle name="Komma 2 3 2 2 2 5" xfId="4318"/>
    <cellStyle name="Komma 2 3 2 2 2 5 2" xfId="9466"/>
    <cellStyle name="Komma 2 3 2 2 2 6" xfId="6034"/>
    <cellStyle name="Komma 2 3 2 2 3" xfId="364"/>
    <cellStyle name="Komma 2 3 2 2 3 2" xfId="1709"/>
    <cellStyle name="Komma 2 3 2 2 3 2 2" xfId="3460"/>
    <cellStyle name="Komma 2 3 2 2 3 2 2 2" xfId="8610"/>
    <cellStyle name="Komma 2 3 2 2 3 2 3" xfId="5178"/>
    <cellStyle name="Komma 2 3 2 2 3 2 3 2" xfId="10326"/>
    <cellStyle name="Komma 2 3 2 2 3 2 4" xfId="6894"/>
    <cellStyle name="Komma 2 3 2 2 3 3" xfId="2598"/>
    <cellStyle name="Komma 2 3 2 2 3 3 2" xfId="7752"/>
    <cellStyle name="Komma 2 3 2 2 3 4" xfId="4320"/>
    <cellStyle name="Komma 2 3 2 2 3 4 2" xfId="9468"/>
    <cellStyle name="Komma 2 3 2 2 3 5" xfId="6036"/>
    <cellStyle name="Komma 2 3 2 2 4" xfId="365"/>
    <cellStyle name="Komma 2 3 2 2 4 2" xfId="1710"/>
    <cellStyle name="Komma 2 3 2 2 4 2 2" xfId="3461"/>
    <cellStyle name="Komma 2 3 2 2 4 2 2 2" xfId="8611"/>
    <cellStyle name="Komma 2 3 2 2 4 2 3" xfId="5179"/>
    <cellStyle name="Komma 2 3 2 2 4 2 3 2" xfId="10327"/>
    <cellStyle name="Komma 2 3 2 2 4 2 4" xfId="6895"/>
    <cellStyle name="Komma 2 3 2 2 4 3" xfId="2599"/>
    <cellStyle name="Komma 2 3 2 2 4 3 2" xfId="7753"/>
    <cellStyle name="Komma 2 3 2 2 4 4" xfId="4321"/>
    <cellStyle name="Komma 2 3 2 2 4 4 2" xfId="9469"/>
    <cellStyle name="Komma 2 3 2 2 4 5" xfId="6037"/>
    <cellStyle name="Komma 2 3 2 2 5" xfId="1706"/>
    <cellStyle name="Komma 2 3 2 2 5 2" xfId="3457"/>
    <cellStyle name="Komma 2 3 2 2 5 2 2" xfId="8607"/>
    <cellStyle name="Komma 2 3 2 2 5 3" xfId="5175"/>
    <cellStyle name="Komma 2 3 2 2 5 3 2" xfId="10323"/>
    <cellStyle name="Komma 2 3 2 2 5 4" xfId="6891"/>
    <cellStyle name="Komma 2 3 2 2 6" xfId="2595"/>
    <cellStyle name="Komma 2 3 2 2 6 2" xfId="7749"/>
    <cellStyle name="Komma 2 3 2 2 7" xfId="4317"/>
    <cellStyle name="Komma 2 3 2 2 7 2" xfId="9465"/>
    <cellStyle name="Komma 2 3 2 2 8" xfId="6033"/>
    <cellStyle name="Komma 2 3 2 3" xfId="366"/>
    <cellStyle name="Komma 2 3 2 3 2" xfId="367"/>
    <cellStyle name="Komma 2 3 2 3 2 2" xfId="1712"/>
    <cellStyle name="Komma 2 3 2 3 2 2 2" xfId="3463"/>
    <cellStyle name="Komma 2 3 2 3 2 2 2 2" xfId="8613"/>
    <cellStyle name="Komma 2 3 2 3 2 2 3" xfId="5181"/>
    <cellStyle name="Komma 2 3 2 3 2 2 3 2" xfId="10329"/>
    <cellStyle name="Komma 2 3 2 3 2 2 4" xfId="6897"/>
    <cellStyle name="Komma 2 3 2 3 2 3" xfId="2601"/>
    <cellStyle name="Komma 2 3 2 3 2 3 2" xfId="7755"/>
    <cellStyle name="Komma 2 3 2 3 2 4" xfId="4323"/>
    <cellStyle name="Komma 2 3 2 3 2 4 2" xfId="9471"/>
    <cellStyle name="Komma 2 3 2 3 2 5" xfId="6039"/>
    <cellStyle name="Komma 2 3 2 3 3" xfId="1711"/>
    <cellStyle name="Komma 2 3 2 3 3 2" xfId="3462"/>
    <cellStyle name="Komma 2 3 2 3 3 2 2" xfId="8612"/>
    <cellStyle name="Komma 2 3 2 3 3 3" xfId="5180"/>
    <cellStyle name="Komma 2 3 2 3 3 3 2" xfId="10328"/>
    <cellStyle name="Komma 2 3 2 3 3 4" xfId="6896"/>
    <cellStyle name="Komma 2 3 2 3 4" xfId="2600"/>
    <cellStyle name="Komma 2 3 2 3 4 2" xfId="7754"/>
    <cellStyle name="Komma 2 3 2 3 5" xfId="4322"/>
    <cellStyle name="Komma 2 3 2 3 5 2" xfId="9470"/>
    <cellStyle name="Komma 2 3 2 3 6" xfId="6038"/>
    <cellStyle name="Komma 2 3 2 4" xfId="368"/>
    <cellStyle name="Komma 2 3 2 4 2" xfId="1713"/>
    <cellStyle name="Komma 2 3 2 4 2 2" xfId="3464"/>
    <cellStyle name="Komma 2 3 2 4 2 2 2" xfId="8614"/>
    <cellStyle name="Komma 2 3 2 4 2 3" xfId="5182"/>
    <cellStyle name="Komma 2 3 2 4 2 3 2" xfId="10330"/>
    <cellStyle name="Komma 2 3 2 4 2 4" xfId="6898"/>
    <cellStyle name="Komma 2 3 2 4 3" xfId="2602"/>
    <cellStyle name="Komma 2 3 2 4 3 2" xfId="7756"/>
    <cellStyle name="Komma 2 3 2 4 4" xfId="4324"/>
    <cellStyle name="Komma 2 3 2 4 4 2" xfId="9472"/>
    <cellStyle name="Komma 2 3 2 4 5" xfId="6040"/>
    <cellStyle name="Komma 2 3 2 5" xfId="369"/>
    <cellStyle name="Komma 2 3 2 5 2" xfId="1714"/>
    <cellStyle name="Komma 2 3 2 5 2 2" xfId="3465"/>
    <cellStyle name="Komma 2 3 2 5 2 2 2" xfId="8615"/>
    <cellStyle name="Komma 2 3 2 5 2 3" xfId="5183"/>
    <cellStyle name="Komma 2 3 2 5 2 3 2" xfId="10331"/>
    <cellStyle name="Komma 2 3 2 5 2 4" xfId="6899"/>
    <cellStyle name="Komma 2 3 2 5 3" xfId="2603"/>
    <cellStyle name="Komma 2 3 2 5 3 2" xfId="7757"/>
    <cellStyle name="Komma 2 3 2 5 4" xfId="4325"/>
    <cellStyle name="Komma 2 3 2 5 4 2" xfId="9473"/>
    <cellStyle name="Komma 2 3 2 5 5" xfId="6041"/>
    <cellStyle name="Komma 2 3 2 6" xfId="1705"/>
    <cellStyle name="Komma 2 3 2 6 2" xfId="3456"/>
    <cellStyle name="Komma 2 3 2 6 2 2" xfId="8606"/>
    <cellStyle name="Komma 2 3 2 6 3" xfId="5174"/>
    <cellStyle name="Komma 2 3 2 6 3 2" xfId="10322"/>
    <cellStyle name="Komma 2 3 2 6 4" xfId="6890"/>
    <cellStyle name="Komma 2 3 2 7" xfId="2594"/>
    <cellStyle name="Komma 2 3 2 7 2" xfId="7748"/>
    <cellStyle name="Komma 2 3 2 8" xfId="4316"/>
    <cellStyle name="Komma 2 3 2 8 2" xfId="9464"/>
    <cellStyle name="Komma 2 3 2 9" xfId="6032"/>
    <cellStyle name="Komma 2 3 3" xfId="370"/>
    <cellStyle name="Komma 2 3 3 2" xfId="371"/>
    <cellStyle name="Komma 2 3 3 2 2" xfId="372"/>
    <cellStyle name="Komma 2 3 3 2 2 2" xfId="373"/>
    <cellStyle name="Komma 2 3 3 2 2 2 2" xfId="1718"/>
    <cellStyle name="Komma 2 3 3 2 2 2 2 2" xfId="3469"/>
    <cellStyle name="Komma 2 3 3 2 2 2 2 2 2" xfId="8619"/>
    <cellStyle name="Komma 2 3 3 2 2 2 2 3" xfId="5187"/>
    <cellStyle name="Komma 2 3 3 2 2 2 2 3 2" xfId="10335"/>
    <cellStyle name="Komma 2 3 3 2 2 2 2 4" xfId="6903"/>
    <cellStyle name="Komma 2 3 3 2 2 2 3" xfId="2607"/>
    <cellStyle name="Komma 2 3 3 2 2 2 3 2" xfId="7761"/>
    <cellStyle name="Komma 2 3 3 2 2 2 4" xfId="4329"/>
    <cellStyle name="Komma 2 3 3 2 2 2 4 2" xfId="9477"/>
    <cellStyle name="Komma 2 3 3 2 2 2 5" xfId="6045"/>
    <cellStyle name="Komma 2 3 3 2 2 3" xfId="1717"/>
    <cellStyle name="Komma 2 3 3 2 2 3 2" xfId="3468"/>
    <cellStyle name="Komma 2 3 3 2 2 3 2 2" xfId="8618"/>
    <cellStyle name="Komma 2 3 3 2 2 3 3" xfId="5186"/>
    <cellStyle name="Komma 2 3 3 2 2 3 3 2" xfId="10334"/>
    <cellStyle name="Komma 2 3 3 2 2 3 4" xfId="6902"/>
    <cellStyle name="Komma 2 3 3 2 2 4" xfId="2606"/>
    <cellStyle name="Komma 2 3 3 2 2 4 2" xfId="7760"/>
    <cellStyle name="Komma 2 3 3 2 2 5" xfId="4328"/>
    <cellStyle name="Komma 2 3 3 2 2 5 2" xfId="9476"/>
    <cellStyle name="Komma 2 3 3 2 2 6" xfId="6044"/>
    <cellStyle name="Komma 2 3 3 2 3" xfId="374"/>
    <cellStyle name="Komma 2 3 3 2 3 2" xfId="1719"/>
    <cellStyle name="Komma 2 3 3 2 3 2 2" xfId="3470"/>
    <cellStyle name="Komma 2 3 3 2 3 2 2 2" xfId="8620"/>
    <cellStyle name="Komma 2 3 3 2 3 2 3" xfId="5188"/>
    <cellStyle name="Komma 2 3 3 2 3 2 3 2" xfId="10336"/>
    <cellStyle name="Komma 2 3 3 2 3 2 4" xfId="6904"/>
    <cellStyle name="Komma 2 3 3 2 3 3" xfId="2608"/>
    <cellStyle name="Komma 2 3 3 2 3 3 2" xfId="7762"/>
    <cellStyle name="Komma 2 3 3 2 3 4" xfId="4330"/>
    <cellStyle name="Komma 2 3 3 2 3 4 2" xfId="9478"/>
    <cellStyle name="Komma 2 3 3 2 3 5" xfId="6046"/>
    <cellStyle name="Komma 2 3 3 2 4" xfId="375"/>
    <cellStyle name="Komma 2 3 3 2 4 2" xfId="1720"/>
    <cellStyle name="Komma 2 3 3 2 4 2 2" xfId="3471"/>
    <cellStyle name="Komma 2 3 3 2 4 2 2 2" xfId="8621"/>
    <cellStyle name="Komma 2 3 3 2 4 2 3" xfId="5189"/>
    <cellStyle name="Komma 2 3 3 2 4 2 3 2" xfId="10337"/>
    <cellStyle name="Komma 2 3 3 2 4 2 4" xfId="6905"/>
    <cellStyle name="Komma 2 3 3 2 4 3" xfId="2609"/>
    <cellStyle name="Komma 2 3 3 2 4 3 2" xfId="7763"/>
    <cellStyle name="Komma 2 3 3 2 4 4" xfId="4331"/>
    <cellStyle name="Komma 2 3 3 2 4 4 2" xfId="9479"/>
    <cellStyle name="Komma 2 3 3 2 4 5" xfId="6047"/>
    <cellStyle name="Komma 2 3 3 2 5" xfId="1716"/>
    <cellStyle name="Komma 2 3 3 2 5 2" xfId="3467"/>
    <cellStyle name="Komma 2 3 3 2 5 2 2" xfId="8617"/>
    <cellStyle name="Komma 2 3 3 2 5 3" xfId="5185"/>
    <cellStyle name="Komma 2 3 3 2 5 3 2" xfId="10333"/>
    <cellStyle name="Komma 2 3 3 2 5 4" xfId="6901"/>
    <cellStyle name="Komma 2 3 3 2 6" xfId="2605"/>
    <cellStyle name="Komma 2 3 3 2 6 2" xfId="7759"/>
    <cellStyle name="Komma 2 3 3 2 7" xfId="4327"/>
    <cellStyle name="Komma 2 3 3 2 7 2" xfId="9475"/>
    <cellStyle name="Komma 2 3 3 2 8" xfId="6043"/>
    <cellStyle name="Komma 2 3 3 3" xfId="376"/>
    <cellStyle name="Komma 2 3 3 3 2" xfId="377"/>
    <cellStyle name="Komma 2 3 3 3 2 2" xfId="1722"/>
    <cellStyle name="Komma 2 3 3 3 2 2 2" xfId="3473"/>
    <cellStyle name="Komma 2 3 3 3 2 2 2 2" xfId="8623"/>
    <cellStyle name="Komma 2 3 3 3 2 2 3" xfId="5191"/>
    <cellStyle name="Komma 2 3 3 3 2 2 3 2" xfId="10339"/>
    <cellStyle name="Komma 2 3 3 3 2 2 4" xfId="6907"/>
    <cellStyle name="Komma 2 3 3 3 2 3" xfId="2611"/>
    <cellStyle name="Komma 2 3 3 3 2 3 2" xfId="7765"/>
    <cellStyle name="Komma 2 3 3 3 2 4" xfId="4333"/>
    <cellStyle name="Komma 2 3 3 3 2 4 2" xfId="9481"/>
    <cellStyle name="Komma 2 3 3 3 2 5" xfId="6049"/>
    <cellStyle name="Komma 2 3 3 3 3" xfId="1721"/>
    <cellStyle name="Komma 2 3 3 3 3 2" xfId="3472"/>
    <cellStyle name="Komma 2 3 3 3 3 2 2" xfId="8622"/>
    <cellStyle name="Komma 2 3 3 3 3 3" xfId="5190"/>
    <cellStyle name="Komma 2 3 3 3 3 3 2" xfId="10338"/>
    <cellStyle name="Komma 2 3 3 3 3 4" xfId="6906"/>
    <cellStyle name="Komma 2 3 3 3 4" xfId="2610"/>
    <cellStyle name="Komma 2 3 3 3 4 2" xfId="7764"/>
    <cellStyle name="Komma 2 3 3 3 5" xfId="4332"/>
    <cellStyle name="Komma 2 3 3 3 5 2" xfId="9480"/>
    <cellStyle name="Komma 2 3 3 3 6" xfId="6048"/>
    <cellStyle name="Komma 2 3 3 4" xfId="378"/>
    <cellStyle name="Komma 2 3 3 4 2" xfId="1723"/>
    <cellStyle name="Komma 2 3 3 4 2 2" xfId="3474"/>
    <cellStyle name="Komma 2 3 3 4 2 2 2" xfId="8624"/>
    <cellStyle name="Komma 2 3 3 4 2 3" xfId="5192"/>
    <cellStyle name="Komma 2 3 3 4 2 3 2" xfId="10340"/>
    <cellStyle name="Komma 2 3 3 4 2 4" xfId="6908"/>
    <cellStyle name="Komma 2 3 3 4 3" xfId="2612"/>
    <cellStyle name="Komma 2 3 3 4 3 2" xfId="7766"/>
    <cellStyle name="Komma 2 3 3 4 4" xfId="4334"/>
    <cellStyle name="Komma 2 3 3 4 4 2" xfId="9482"/>
    <cellStyle name="Komma 2 3 3 4 5" xfId="6050"/>
    <cellStyle name="Komma 2 3 3 5" xfId="379"/>
    <cellStyle name="Komma 2 3 3 5 2" xfId="1724"/>
    <cellStyle name="Komma 2 3 3 5 2 2" xfId="3475"/>
    <cellStyle name="Komma 2 3 3 5 2 2 2" xfId="8625"/>
    <cellStyle name="Komma 2 3 3 5 2 3" xfId="5193"/>
    <cellStyle name="Komma 2 3 3 5 2 3 2" xfId="10341"/>
    <cellStyle name="Komma 2 3 3 5 2 4" xfId="6909"/>
    <cellStyle name="Komma 2 3 3 5 3" xfId="2613"/>
    <cellStyle name="Komma 2 3 3 5 3 2" xfId="7767"/>
    <cellStyle name="Komma 2 3 3 5 4" xfId="4335"/>
    <cellStyle name="Komma 2 3 3 5 4 2" xfId="9483"/>
    <cellStyle name="Komma 2 3 3 5 5" xfId="6051"/>
    <cellStyle name="Komma 2 3 3 6" xfId="1715"/>
    <cellStyle name="Komma 2 3 3 6 2" xfId="3466"/>
    <cellStyle name="Komma 2 3 3 6 2 2" xfId="8616"/>
    <cellStyle name="Komma 2 3 3 6 3" xfId="5184"/>
    <cellStyle name="Komma 2 3 3 6 3 2" xfId="10332"/>
    <cellStyle name="Komma 2 3 3 6 4" xfId="6900"/>
    <cellStyle name="Komma 2 3 3 7" xfId="2604"/>
    <cellStyle name="Komma 2 3 3 7 2" xfId="7758"/>
    <cellStyle name="Komma 2 3 3 8" xfId="4326"/>
    <cellStyle name="Komma 2 3 3 8 2" xfId="9474"/>
    <cellStyle name="Komma 2 3 3 9" xfId="6042"/>
    <cellStyle name="Komma 2 3 4" xfId="380"/>
    <cellStyle name="Komma 2 3 4 2" xfId="381"/>
    <cellStyle name="Komma 2 3 4 2 2" xfId="382"/>
    <cellStyle name="Komma 2 3 4 2 2 2" xfId="383"/>
    <cellStyle name="Komma 2 3 4 2 2 2 2" xfId="1728"/>
    <cellStyle name="Komma 2 3 4 2 2 2 2 2" xfId="3479"/>
    <cellStyle name="Komma 2 3 4 2 2 2 2 2 2" xfId="8629"/>
    <cellStyle name="Komma 2 3 4 2 2 2 2 3" xfId="5197"/>
    <cellStyle name="Komma 2 3 4 2 2 2 2 3 2" xfId="10345"/>
    <cellStyle name="Komma 2 3 4 2 2 2 2 4" xfId="6913"/>
    <cellStyle name="Komma 2 3 4 2 2 2 3" xfId="2617"/>
    <cellStyle name="Komma 2 3 4 2 2 2 3 2" xfId="7771"/>
    <cellStyle name="Komma 2 3 4 2 2 2 4" xfId="4339"/>
    <cellStyle name="Komma 2 3 4 2 2 2 4 2" xfId="9487"/>
    <cellStyle name="Komma 2 3 4 2 2 2 5" xfId="6055"/>
    <cellStyle name="Komma 2 3 4 2 2 3" xfId="1727"/>
    <cellStyle name="Komma 2 3 4 2 2 3 2" xfId="3478"/>
    <cellStyle name="Komma 2 3 4 2 2 3 2 2" xfId="8628"/>
    <cellStyle name="Komma 2 3 4 2 2 3 3" xfId="5196"/>
    <cellStyle name="Komma 2 3 4 2 2 3 3 2" xfId="10344"/>
    <cellStyle name="Komma 2 3 4 2 2 3 4" xfId="6912"/>
    <cellStyle name="Komma 2 3 4 2 2 4" xfId="2616"/>
    <cellStyle name="Komma 2 3 4 2 2 4 2" xfId="7770"/>
    <cellStyle name="Komma 2 3 4 2 2 5" xfId="4338"/>
    <cellStyle name="Komma 2 3 4 2 2 5 2" xfId="9486"/>
    <cellStyle name="Komma 2 3 4 2 2 6" xfId="6054"/>
    <cellStyle name="Komma 2 3 4 2 3" xfId="384"/>
    <cellStyle name="Komma 2 3 4 2 3 2" xfId="1729"/>
    <cellStyle name="Komma 2 3 4 2 3 2 2" xfId="3480"/>
    <cellStyle name="Komma 2 3 4 2 3 2 2 2" xfId="8630"/>
    <cellStyle name="Komma 2 3 4 2 3 2 3" xfId="5198"/>
    <cellStyle name="Komma 2 3 4 2 3 2 3 2" xfId="10346"/>
    <cellStyle name="Komma 2 3 4 2 3 2 4" xfId="6914"/>
    <cellStyle name="Komma 2 3 4 2 3 3" xfId="2618"/>
    <cellStyle name="Komma 2 3 4 2 3 3 2" xfId="7772"/>
    <cellStyle name="Komma 2 3 4 2 3 4" xfId="4340"/>
    <cellStyle name="Komma 2 3 4 2 3 4 2" xfId="9488"/>
    <cellStyle name="Komma 2 3 4 2 3 5" xfId="6056"/>
    <cellStyle name="Komma 2 3 4 2 4" xfId="385"/>
    <cellStyle name="Komma 2 3 4 2 4 2" xfId="1730"/>
    <cellStyle name="Komma 2 3 4 2 4 2 2" xfId="3481"/>
    <cellStyle name="Komma 2 3 4 2 4 2 2 2" xfId="8631"/>
    <cellStyle name="Komma 2 3 4 2 4 2 3" xfId="5199"/>
    <cellStyle name="Komma 2 3 4 2 4 2 3 2" xfId="10347"/>
    <cellStyle name="Komma 2 3 4 2 4 2 4" xfId="6915"/>
    <cellStyle name="Komma 2 3 4 2 4 3" xfId="2619"/>
    <cellStyle name="Komma 2 3 4 2 4 3 2" xfId="7773"/>
    <cellStyle name="Komma 2 3 4 2 4 4" xfId="4341"/>
    <cellStyle name="Komma 2 3 4 2 4 4 2" xfId="9489"/>
    <cellStyle name="Komma 2 3 4 2 4 5" xfId="6057"/>
    <cellStyle name="Komma 2 3 4 2 5" xfId="1726"/>
    <cellStyle name="Komma 2 3 4 2 5 2" xfId="3477"/>
    <cellStyle name="Komma 2 3 4 2 5 2 2" xfId="8627"/>
    <cellStyle name="Komma 2 3 4 2 5 3" xfId="5195"/>
    <cellStyle name="Komma 2 3 4 2 5 3 2" xfId="10343"/>
    <cellStyle name="Komma 2 3 4 2 5 4" xfId="6911"/>
    <cellStyle name="Komma 2 3 4 2 6" xfId="2615"/>
    <cellStyle name="Komma 2 3 4 2 6 2" xfId="7769"/>
    <cellStyle name="Komma 2 3 4 2 7" xfId="4337"/>
    <cellStyle name="Komma 2 3 4 2 7 2" xfId="9485"/>
    <cellStyle name="Komma 2 3 4 2 8" xfId="6053"/>
    <cellStyle name="Komma 2 3 4 3" xfId="386"/>
    <cellStyle name="Komma 2 3 4 3 2" xfId="387"/>
    <cellStyle name="Komma 2 3 4 3 2 2" xfId="1732"/>
    <cellStyle name="Komma 2 3 4 3 2 2 2" xfId="3483"/>
    <cellStyle name="Komma 2 3 4 3 2 2 2 2" xfId="8633"/>
    <cellStyle name="Komma 2 3 4 3 2 2 3" xfId="5201"/>
    <cellStyle name="Komma 2 3 4 3 2 2 3 2" xfId="10349"/>
    <cellStyle name="Komma 2 3 4 3 2 2 4" xfId="6917"/>
    <cellStyle name="Komma 2 3 4 3 2 3" xfId="2621"/>
    <cellStyle name="Komma 2 3 4 3 2 3 2" xfId="7775"/>
    <cellStyle name="Komma 2 3 4 3 2 4" xfId="4343"/>
    <cellStyle name="Komma 2 3 4 3 2 4 2" xfId="9491"/>
    <cellStyle name="Komma 2 3 4 3 2 5" xfId="6059"/>
    <cellStyle name="Komma 2 3 4 3 3" xfId="1731"/>
    <cellStyle name="Komma 2 3 4 3 3 2" xfId="3482"/>
    <cellStyle name="Komma 2 3 4 3 3 2 2" xfId="8632"/>
    <cellStyle name="Komma 2 3 4 3 3 3" xfId="5200"/>
    <cellStyle name="Komma 2 3 4 3 3 3 2" xfId="10348"/>
    <cellStyle name="Komma 2 3 4 3 3 4" xfId="6916"/>
    <cellStyle name="Komma 2 3 4 3 4" xfId="2620"/>
    <cellStyle name="Komma 2 3 4 3 4 2" xfId="7774"/>
    <cellStyle name="Komma 2 3 4 3 5" xfId="4342"/>
    <cellStyle name="Komma 2 3 4 3 5 2" xfId="9490"/>
    <cellStyle name="Komma 2 3 4 3 6" xfId="6058"/>
    <cellStyle name="Komma 2 3 4 4" xfId="388"/>
    <cellStyle name="Komma 2 3 4 4 2" xfId="1733"/>
    <cellStyle name="Komma 2 3 4 4 2 2" xfId="3484"/>
    <cellStyle name="Komma 2 3 4 4 2 2 2" xfId="8634"/>
    <cellStyle name="Komma 2 3 4 4 2 3" xfId="5202"/>
    <cellStyle name="Komma 2 3 4 4 2 3 2" xfId="10350"/>
    <cellStyle name="Komma 2 3 4 4 2 4" xfId="6918"/>
    <cellStyle name="Komma 2 3 4 4 3" xfId="2622"/>
    <cellStyle name="Komma 2 3 4 4 3 2" xfId="7776"/>
    <cellStyle name="Komma 2 3 4 4 4" xfId="4344"/>
    <cellStyle name="Komma 2 3 4 4 4 2" xfId="9492"/>
    <cellStyle name="Komma 2 3 4 4 5" xfId="6060"/>
    <cellStyle name="Komma 2 3 4 5" xfId="389"/>
    <cellStyle name="Komma 2 3 4 5 2" xfId="1734"/>
    <cellStyle name="Komma 2 3 4 5 2 2" xfId="3485"/>
    <cellStyle name="Komma 2 3 4 5 2 2 2" xfId="8635"/>
    <cellStyle name="Komma 2 3 4 5 2 3" xfId="5203"/>
    <cellStyle name="Komma 2 3 4 5 2 3 2" xfId="10351"/>
    <cellStyle name="Komma 2 3 4 5 2 4" xfId="6919"/>
    <cellStyle name="Komma 2 3 4 5 3" xfId="2623"/>
    <cellStyle name="Komma 2 3 4 5 3 2" xfId="7777"/>
    <cellStyle name="Komma 2 3 4 5 4" xfId="4345"/>
    <cellStyle name="Komma 2 3 4 5 4 2" xfId="9493"/>
    <cellStyle name="Komma 2 3 4 5 5" xfId="6061"/>
    <cellStyle name="Komma 2 3 4 6" xfId="1725"/>
    <cellStyle name="Komma 2 3 4 6 2" xfId="3476"/>
    <cellStyle name="Komma 2 3 4 6 2 2" xfId="8626"/>
    <cellStyle name="Komma 2 3 4 6 3" xfId="5194"/>
    <cellStyle name="Komma 2 3 4 6 3 2" xfId="10342"/>
    <cellStyle name="Komma 2 3 4 6 4" xfId="6910"/>
    <cellStyle name="Komma 2 3 4 7" xfId="2614"/>
    <cellStyle name="Komma 2 3 4 7 2" xfId="7768"/>
    <cellStyle name="Komma 2 3 4 8" xfId="4336"/>
    <cellStyle name="Komma 2 3 4 8 2" xfId="9484"/>
    <cellStyle name="Komma 2 3 4 9" xfId="6052"/>
    <cellStyle name="Komma 2 3 5" xfId="390"/>
    <cellStyle name="Komma 2 3 5 2" xfId="391"/>
    <cellStyle name="Komma 2 3 5 2 2" xfId="392"/>
    <cellStyle name="Komma 2 3 5 2 2 2" xfId="393"/>
    <cellStyle name="Komma 2 3 5 2 2 2 2" xfId="1738"/>
    <cellStyle name="Komma 2 3 5 2 2 2 2 2" xfId="3489"/>
    <cellStyle name="Komma 2 3 5 2 2 2 2 2 2" xfId="8639"/>
    <cellStyle name="Komma 2 3 5 2 2 2 2 3" xfId="5207"/>
    <cellStyle name="Komma 2 3 5 2 2 2 2 3 2" xfId="10355"/>
    <cellStyle name="Komma 2 3 5 2 2 2 2 4" xfId="6923"/>
    <cellStyle name="Komma 2 3 5 2 2 2 3" xfId="2627"/>
    <cellStyle name="Komma 2 3 5 2 2 2 3 2" xfId="7781"/>
    <cellStyle name="Komma 2 3 5 2 2 2 4" xfId="4349"/>
    <cellStyle name="Komma 2 3 5 2 2 2 4 2" xfId="9497"/>
    <cellStyle name="Komma 2 3 5 2 2 2 5" xfId="6065"/>
    <cellStyle name="Komma 2 3 5 2 2 3" xfId="1737"/>
    <cellStyle name="Komma 2 3 5 2 2 3 2" xfId="3488"/>
    <cellStyle name="Komma 2 3 5 2 2 3 2 2" xfId="8638"/>
    <cellStyle name="Komma 2 3 5 2 2 3 3" xfId="5206"/>
    <cellStyle name="Komma 2 3 5 2 2 3 3 2" xfId="10354"/>
    <cellStyle name="Komma 2 3 5 2 2 3 4" xfId="6922"/>
    <cellStyle name="Komma 2 3 5 2 2 4" xfId="2626"/>
    <cellStyle name="Komma 2 3 5 2 2 4 2" xfId="7780"/>
    <cellStyle name="Komma 2 3 5 2 2 5" xfId="4348"/>
    <cellStyle name="Komma 2 3 5 2 2 5 2" xfId="9496"/>
    <cellStyle name="Komma 2 3 5 2 2 6" xfId="6064"/>
    <cellStyle name="Komma 2 3 5 2 3" xfId="394"/>
    <cellStyle name="Komma 2 3 5 2 3 2" xfId="1739"/>
    <cellStyle name="Komma 2 3 5 2 3 2 2" xfId="3490"/>
    <cellStyle name="Komma 2 3 5 2 3 2 2 2" xfId="8640"/>
    <cellStyle name="Komma 2 3 5 2 3 2 3" xfId="5208"/>
    <cellStyle name="Komma 2 3 5 2 3 2 3 2" xfId="10356"/>
    <cellStyle name="Komma 2 3 5 2 3 2 4" xfId="6924"/>
    <cellStyle name="Komma 2 3 5 2 3 3" xfId="2628"/>
    <cellStyle name="Komma 2 3 5 2 3 3 2" xfId="7782"/>
    <cellStyle name="Komma 2 3 5 2 3 4" xfId="4350"/>
    <cellStyle name="Komma 2 3 5 2 3 4 2" xfId="9498"/>
    <cellStyle name="Komma 2 3 5 2 3 5" xfId="6066"/>
    <cellStyle name="Komma 2 3 5 2 4" xfId="395"/>
    <cellStyle name="Komma 2 3 5 2 4 2" xfId="1740"/>
    <cellStyle name="Komma 2 3 5 2 4 2 2" xfId="3491"/>
    <cellStyle name="Komma 2 3 5 2 4 2 2 2" xfId="8641"/>
    <cellStyle name="Komma 2 3 5 2 4 2 3" xfId="5209"/>
    <cellStyle name="Komma 2 3 5 2 4 2 3 2" xfId="10357"/>
    <cellStyle name="Komma 2 3 5 2 4 2 4" xfId="6925"/>
    <cellStyle name="Komma 2 3 5 2 4 3" xfId="2629"/>
    <cellStyle name="Komma 2 3 5 2 4 3 2" xfId="7783"/>
    <cellStyle name="Komma 2 3 5 2 4 4" xfId="4351"/>
    <cellStyle name="Komma 2 3 5 2 4 4 2" xfId="9499"/>
    <cellStyle name="Komma 2 3 5 2 4 5" xfId="6067"/>
    <cellStyle name="Komma 2 3 5 2 5" xfId="1736"/>
    <cellStyle name="Komma 2 3 5 2 5 2" xfId="3487"/>
    <cellStyle name="Komma 2 3 5 2 5 2 2" xfId="8637"/>
    <cellStyle name="Komma 2 3 5 2 5 3" xfId="5205"/>
    <cellStyle name="Komma 2 3 5 2 5 3 2" xfId="10353"/>
    <cellStyle name="Komma 2 3 5 2 5 4" xfId="6921"/>
    <cellStyle name="Komma 2 3 5 2 6" xfId="2625"/>
    <cellStyle name="Komma 2 3 5 2 6 2" xfId="7779"/>
    <cellStyle name="Komma 2 3 5 2 7" xfId="4347"/>
    <cellStyle name="Komma 2 3 5 2 7 2" xfId="9495"/>
    <cellStyle name="Komma 2 3 5 2 8" xfId="6063"/>
    <cellStyle name="Komma 2 3 5 3" xfId="396"/>
    <cellStyle name="Komma 2 3 5 3 2" xfId="397"/>
    <cellStyle name="Komma 2 3 5 3 2 2" xfId="1742"/>
    <cellStyle name="Komma 2 3 5 3 2 2 2" xfId="3493"/>
    <cellStyle name="Komma 2 3 5 3 2 2 2 2" xfId="8643"/>
    <cellStyle name="Komma 2 3 5 3 2 2 3" xfId="5211"/>
    <cellStyle name="Komma 2 3 5 3 2 2 3 2" xfId="10359"/>
    <cellStyle name="Komma 2 3 5 3 2 2 4" xfId="6927"/>
    <cellStyle name="Komma 2 3 5 3 2 3" xfId="2631"/>
    <cellStyle name="Komma 2 3 5 3 2 3 2" xfId="7785"/>
    <cellStyle name="Komma 2 3 5 3 2 4" xfId="4353"/>
    <cellStyle name="Komma 2 3 5 3 2 4 2" xfId="9501"/>
    <cellStyle name="Komma 2 3 5 3 2 5" xfId="6069"/>
    <cellStyle name="Komma 2 3 5 3 3" xfId="1741"/>
    <cellStyle name="Komma 2 3 5 3 3 2" xfId="3492"/>
    <cellStyle name="Komma 2 3 5 3 3 2 2" xfId="8642"/>
    <cellStyle name="Komma 2 3 5 3 3 3" xfId="5210"/>
    <cellStyle name="Komma 2 3 5 3 3 3 2" xfId="10358"/>
    <cellStyle name="Komma 2 3 5 3 3 4" xfId="6926"/>
    <cellStyle name="Komma 2 3 5 3 4" xfId="2630"/>
    <cellStyle name="Komma 2 3 5 3 4 2" xfId="7784"/>
    <cellStyle name="Komma 2 3 5 3 5" xfId="4352"/>
    <cellStyle name="Komma 2 3 5 3 5 2" xfId="9500"/>
    <cellStyle name="Komma 2 3 5 3 6" xfId="6068"/>
    <cellStyle name="Komma 2 3 5 4" xfId="398"/>
    <cellStyle name="Komma 2 3 5 4 2" xfId="1743"/>
    <cellStyle name="Komma 2 3 5 4 2 2" xfId="3494"/>
    <cellStyle name="Komma 2 3 5 4 2 2 2" xfId="8644"/>
    <cellStyle name="Komma 2 3 5 4 2 3" xfId="5212"/>
    <cellStyle name="Komma 2 3 5 4 2 3 2" xfId="10360"/>
    <cellStyle name="Komma 2 3 5 4 2 4" xfId="6928"/>
    <cellStyle name="Komma 2 3 5 4 3" xfId="2632"/>
    <cellStyle name="Komma 2 3 5 4 3 2" xfId="7786"/>
    <cellStyle name="Komma 2 3 5 4 4" xfId="4354"/>
    <cellStyle name="Komma 2 3 5 4 4 2" xfId="9502"/>
    <cellStyle name="Komma 2 3 5 4 5" xfId="6070"/>
    <cellStyle name="Komma 2 3 5 5" xfId="399"/>
    <cellStyle name="Komma 2 3 5 5 2" xfId="1744"/>
    <cellStyle name="Komma 2 3 5 5 2 2" xfId="3495"/>
    <cellStyle name="Komma 2 3 5 5 2 2 2" xfId="8645"/>
    <cellStyle name="Komma 2 3 5 5 2 3" xfId="5213"/>
    <cellStyle name="Komma 2 3 5 5 2 3 2" xfId="10361"/>
    <cellStyle name="Komma 2 3 5 5 2 4" xfId="6929"/>
    <cellStyle name="Komma 2 3 5 5 3" xfId="2633"/>
    <cellStyle name="Komma 2 3 5 5 3 2" xfId="7787"/>
    <cellStyle name="Komma 2 3 5 5 4" xfId="4355"/>
    <cellStyle name="Komma 2 3 5 5 4 2" xfId="9503"/>
    <cellStyle name="Komma 2 3 5 5 5" xfId="6071"/>
    <cellStyle name="Komma 2 3 5 6" xfId="1735"/>
    <cellStyle name="Komma 2 3 5 6 2" xfId="3486"/>
    <cellStyle name="Komma 2 3 5 6 2 2" xfId="8636"/>
    <cellStyle name="Komma 2 3 5 6 3" xfId="5204"/>
    <cellStyle name="Komma 2 3 5 6 3 2" xfId="10352"/>
    <cellStyle name="Komma 2 3 5 6 4" xfId="6920"/>
    <cellStyle name="Komma 2 3 5 7" xfId="2624"/>
    <cellStyle name="Komma 2 3 5 7 2" xfId="7778"/>
    <cellStyle name="Komma 2 3 5 8" xfId="4346"/>
    <cellStyle name="Komma 2 3 5 8 2" xfId="9494"/>
    <cellStyle name="Komma 2 3 5 9" xfId="6062"/>
    <cellStyle name="Komma 2 3 6" xfId="400"/>
    <cellStyle name="Komma 2 3 6 2" xfId="401"/>
    <cellStyle name="Komma 2 3 6 2 2" xfId="402"/>
    <cellStyle name="Komma 2 3 6 2 2 2" xfId="403"/>
    <cellStyle name="Komma 2 3 6 2 2 2 2" xfId="1748"/>
    <cellStyle name="Komma 2 3 6 2 2 2 2 2" xfId="3499"/>
    <cellStyle name="Komma 2 3 6 2 2 2 2 2 2" xfId="8649"/>
    <cellStyle name="Komma 2 3 6 2 2 2 2 3" xfId="5217"/>
    <cellStyle name="Komma 2 3 6 2 2 2 2 3 2" xfId="10365"/>
    <cellStyle name="Komma 2 3 6 2 2 2 2 4" xfId="6933"/>
    <cellStyle name="Komma 2 3 6 2 2 2 3" xfId="2637"/>
    <cellStyle name="Komma 2 3 6 2 2 2 3 2" xfId="7791"/>
    <cellStyle name="Komma 2 3 6 2 2 2 4" xfId="4359"/>
    <cellStyle name="Komma 2 3 6 2 2 2 4 2" xfId="9507"/>
    <cellStyle name="Komma 2 3 6 2 2 2 5" xfId="6075"/>
    <cellStyle name="Komma 2 3 6 2 2 3" xfId="1747"/>
    <cellStyle name="Komma 2 3 6 2 2 3 2" xfId="3498"/>
    <cellStyle name="Komma 2 3 6 2 2 3 2 2" xfId="8648"/>
    <cellStyle name="Komma 2 3 6 2 2 3 3" xfId="5216"/>
    <cellStyle name="Komma 2 3 6 2 2 3 3 2" xfId="10364"/>
    <cellStyle name="Komma 2 3 6 2 2 3 4" xfId="6932"/>
    <cellStyle name="Komma 2 3 6 2 2 4" xfId="2636"/>
    <cellStyle name="Komma 2 3 6 2 2 4 2" xfId="7790"/>
    <cellStyle name="Komma 2 3 6 2 2 5" xfId="4358"/>
    <cellStyle name="Komma 2 3 6 2 2 5 2" xfId="9506"/>
    <cellStyle name="Komma 2 3 6 2 2 6" xfId="6074"/>
    <cellStyle name="Komma 2 3 6 2 3" xfId="404"/>
    <cellStyle name="Komma 2 3 6 2 3 2" xfId="1749"/>
    <cellStyle name="Komma 2 3 6 2 3 2 2" xfId="3500"/>
    <cellStyle name="Komma 2 3 6 2 3 2 2 2" xfId="8650"/>
    <cellStyle name="Komma 2 3 6 2 3 2 3" xfId="5218"/>
    <cellStyle name="Komma 2 3 6 2 3 2 3 2" xfId="10366"/>
    <cellStyle name="Komma 2 3 6 2 3 2 4" xfId="6934"/>
    <cellStyle name="Komma 2 3 6 2 3 3" xfId="2638"/>
    <cellStyle name="Komma 2 3 6 2 3 3 2" xfId="7792"/>
    <cellStyle name="Komma 2 3 6 2 3 4" xfId="4360"/>
    <cellStyle name="Komma 2 3 6 2 3 4 2" xfId="9508"/>
    <cellStyle name="Komma 2 3 6 2 3 5" xfId="6076"/>
    <cellStyle name="Komma 2 3 6 2 4" xfId="405"/>
    <cellStyle name="Komma 2 3 6 2 4 2" xfId="1750"/>
    <cellStyle name="Komma 2 3 6 2 4 2 2" xfId="3501"/>
    <cellStyle name="Komma 2 3 6 2 4 2 2 2" xfId="8651"/>
    <cellStyle name="Komma 2 3 6 2 4 2 3" xfId="5219"/>
    <cellStyle name="Komma 2 3 6 2 4 2 3 2" xfId="10367"/>
    <cellStyle name="Komma 2 3 6 2 4 2 4" xfId="6935"/>
    <cellStyle name="Komma 2 3 6 2 4 3" xfId="2639"/>
    <cellStyle name="Komma 2 3 6 2 4 3 2" xfId="7793"/>
    <cellStyle name="Komma 2 3 6 2 4 4" xfId="4361"/>
    <cellStyle name="Komma 2 3 6 2 4 4 2" xfId="9509"/>
    <cellStyle name="Komma 2 3 6 2 4 5" xfId="6077"/>
    <cellStyle name="Komma 2 3 6 2 5" xfId="1746"/>
    <cellStyle name="Komma 2 3 6 2 5 2" xfId="3497"/>
    <cellStyle name="Komma 2 3 6 2 5 2 2" xfId="8647"/>
    <cellStyle name="Komma 2 3 6 2 5 3" xfId="5215"/>
    <cellStyle name="Komma 2 3 6 2 5 3 2" xfId="10363"/>
    <cellStyle name="Komma 2 3 6 2 5 4" xfId="6931"/>
    <cellStyle name="Komma 2 3 6 2 6" xfId="2635"/>
    <cellStyle name="Komma 2 3 6 2 6 2" xfId="7789"/>
    <cellStyle name="Komma 2 3 6 2 7" xfId="4357"/>
    <cellStyle name="Komma 2 3 6 2 7 2" xfId="9505"/>
    <cellStyle name="Komma 2 3 6 2 8" xfId="6073"/>
    <cellStyle name="Komma 2 3 6 3" xfId="406"/>
    <cellStyle name="Komma 2 3 6 3 2" xfId="407"/>
    <cellStyle name="Komma 2 3 6 3 2 2" xfId="1752"/>
    <cellStyle name="Komma 2 3 6 3 2 2 2" xfId="3503"/>
    <cellStyle name="Komma 2 3 6 3 2 2 2 2" xfId="8653"/>
    <cellStyle name="Komma 2 3 6 3 2 2 3" xfId="5221"/>
    <cellStyle name="Komma 2 3 6 3 2 2 3 2" xfId="10369"/>
    <cellStyle name="Komma 2 3 6 3 2 2 4" xfId="6937"/>
    <cellStyle name="Komma 2 3 6 3 2 3" xfId="2641"/>
    <cellStyle name="Komma 2 3 6 3 2 3 2" xfId="7795"/>
    <cellStyle name="Komma 2 3 6 3 2 4" xfId="4363"/>
    <cellStyle name="Komma 2 3 6 3 2 4 2" xfId="9511"/>
    <cellStyle name="Komma 2 3 6 3 2 5" xfId="6079"/>
    <cellStyle name="Komma 2 3 6 3 3" xfId="1751"/>
    <cellStyle name="Komma 2 3 6 3 3 2" xfId="3502"/>
    <cellStyle name="Komma 2 3 6 3 3 2 2" xfId="8652"/>
    <cellStyle name="Komma 2 3 6 3 3 3" xfId="5220"/>
    <cellStyle name="Komma 2 3 6 3 3 3 2" xfId="10368"/>
    <cellStyle name="Komma 2 3 6 3 3 4" xfId="6936"/>
    <cellStyle name="Komma 2 3 6 3 4" xfId="2640"/>
    <cellStyle name="Komma 2 3 6 3 4 2" xfId="7794"/>
    <cellStyle name="Komma 2 3 6 3 5" xfId="4362"/>
    <cellStyle name="Komma 2 3 6 3 5 2" xfId="9510"/>
    <cellStyle name="Komma 2 3 6 3 6" xfId="6078"/>
    <cellStyle name="Komma 2 3 6 4" xfId="408"/>
    <cellStyle name="Komma 2 3 6 4 2" xfId="1753"/>
    <cellStyle name="Komma 2 3 6 4 2 2" xfId="3504"/>
    <cellStyle name="Komma 2 3 6 4 2 2 2" xfId="8654"/>
    <cellStyle name="Komma 2 3 6 4 2 3" xfId="5222"/>
    <cellStyle name="Komma 2 3 6 4 2 3 2" xfId="10370"/>
    <cellStyle name="Komma 2 3 6 4 2 4" xfId="6938"/>
    <cellStyle name="Komma 2 3 6 4 3" xfId="2642"/>
    <cellStyle name="Komma 2 3 6 4 3 2" xfId="7796"/>
    <cellStyle name="Komma 2 3 6 4 4" xfId="4364"/>
    <cellStyle name="Komma 2 3 6 4 4 2" xfId="9512"/>
    <cellStyle name="Komma 2 3 6 4 5" xfId="6080"/>
    <cellStyle name="Komma 2 3 6 5" xfId="409"/>
    <cellStyle name="Komma 2 3 6 5 2" xfId="1754"/>
    <cellStyle name="Komma 2 3 6 5 2 2" xfId="3505"/>
    <cellStyle name="Komma 2 3 6 5 2 2 2" xfId="8655"/>
    <cellStyle name="Komma 2 3 6 5 2 3" xfId="5223"/>
    <cellStyle name="Komma 2 3 6 5 2 3 2" xfId="10371"/>
    <cellStyle name="Komma 2 3 6 5 2 4" xfId="6939"/>
    <cellStyle name="Komma 2 3 6 5 3" xfId="2643"/>
    <cellStyle name="Komma 2 3 6 5 3 2" xfId="7797"/>
    <cellStyle name="Komma 2 3 6 5 4" xfId="4365"/>
    <cellStyle name="Komma 2 3 6 5 4 2" xfId="9513"/>
    <cellStyle name="Komma 2 3 6 5 5" xfId="6081"/>
    <cellStyle name="Komma 2 3 6 6" xfId="1745"/>
    <cellStyle name="Komma 2 3 6 6 2" xfId="3496"/>
    <cellStyle name="Komma 2 3 6 6 2 2" xfId="8646"/>
    <cellStyle name="Komma 2 3 6 6 3" xfId="5214"/>
    <cellStyle name="Komma 2 3 6 6 3 2" xfId="10362"/>
    <cellStyle name="Komma 2 3 6 6 4" xfId="6930"/>
    <cellStyle name="Komma 2 3 6 7" xfId="2634"/>
    <cellStyle name="Komma 2 3 6 7 2" xfId="7788"/>
    <cellStyle name="Komma 2 3 6 8" xfId="4356"/>
    <cellStyle name="Komma 2 3 6 8 2" xfId="9504"/>
    <cellStyle name="Komma 2 3 6 9" xfId="6072"/>
    <cellStyle name="Komma 2 3 7" xfId="410"/>
    <cellStyle name="Komma 2 3 7 2" xfId="411"/>
    <cellStyle name="Komma 2 3 7 2 2" xfId="412"/>
    <cellStyle name="Komma 2 3 7 2 2 2" xfId="1757"/>
    <cellStyle name="Komma 2 3 7 2 2 2 2" xfId="3508"/>
    <cellStyle name="Komma 2 3 7 2 2 2 2 2" xfId="8658"/>
    <cellStyle name="Komma 2 3 7 2 2 2 3" xfId="5226"/>
    <cellStyle name="Komma 2 3 7 2 2 2 3 2" xfId="10374"/>
    <cellStyle name="Komma 2 3 7 2 2 2 4" xfId="6942"/>
    <cellStyle name="Komma 2 3 7 2 2 3" xfId="2646"/>
    <cellStyle name="Komma 2 3 7 2 2 3 2" xfId="7800"/>
    <cellStyle name="Komma 2 3 7 2 2 4" xfId="4368"/>
    <cellStyle name="Komma 2 3 7 2 2 4 2" xfId="9516"/>
    <cellStyle name="Komma 2 3 7 2 2 5" xfId="6084"/>
    <cellStyle name="Komma 2 3 7 2 3" xfId="1756"/>
    <cellStyle name="Komma 2 3 7 2 3 2" xfId="3507"/>
    <cellStyle name="Komma 2 3 7 2 3 2 2" xfId="8657"/>
    <cellStyle name="Komma 2 3 7 2 3 3" xfId="5225"/>
    <cellStyle name="Komma 2 3 7 2 3 3 2" xfId="10373"/>
    <cellStyle name="Komma 2 3 7 2 3 4" xfId="6941"/>
    <cellStyle name="Komma 2 3 7 2 4" xfId="2645"/>
    <cellStyle name="Komma 2 3 7 2 4 2" xfId="7799"/>
    <cellStyle name="Komma 2 3 7 2 5" xfId="4367"/>
    <cellStyle name="Komma 2 3 7 2 5 2" xfId="9515"/>
    <cellStyle name="Komma 2 3 7 2 6" xfId="6083"/>
    <cellStyle name="Komma 2 3 7 3" xfId="413"/>
    <cellStyle name="Komma 2 3 7 3 2" xfId="1758"/>
    <cellStyle name="Komma 2 3 7 3 2 2" xfId="3509"/>
    <cellStyle name="Komma 2 3 7 3 2 2 2" xfId="8659"/>
    <cellStyle name="Komma 2 3 7 3 2 3" xfId="5227"/>
    <cellStyle name="Komma 2 3 7 3 2 3 2" xfId="10375"/>
    <cellStyle name="Komma 2 3 7 3 2 4" xfId="6943"/>
    <cellStyle name="Komma 2 3 7 3 3" xfId="2647"/>
    <cellStyle name="Komma 2 3 7 3 3 2" xfId="7801"/>
    <cellStyle name="Komma 2 3 7 3 4" xfId="4369"/>
    <cellStyle name="Komma 2 3 7 3 4 2" xfId="9517"/>
    <cellStyle name="Komma 2 3 7 3 5" xfId="6085"/>
    <cellStyle name="Komma 2 3 7 4" xfId="414"/>
    <cellStyle name="Komma 2 3 7 4 2" xfId="1759"/>
    <cellStyle name="Komma 2 3 7 4 2 2" xfId="3510"/>
    <cellStyle name="Komma 2 3 7 4 2 2 2" xfId="8660"/>
    <cellStyle name="Komma 2 3 7 4 2 3" xfId="5228"/>
    <cellStyle name="Komma 2 3 7 4 2 3 2" xfId="10376"/>
    <cellStyle name="Komma 2 3 7 4 2 4" xfId="6944"/>
    <cellStyle name="Komma 2 3 7 4 3" xfId="2648"/>
    <cellStyle name="Komma 2 3 7 4 3 2" xfId="7802"/>
    <cellStyle name="Komma 2 3 7 4 4" xfId="4370"/>
    <cellStyle name="Komma 2 3 7 4 4 2" xfId="9518"/>
    <cellStyle name="Komma 2 3 7 4 5" xfId="6086"/>
    <cellStyle name="Komma 2 3 7 5" xfId="1755"/>
    <cellStyle name="Komma 2 3 7 5 2" xfId="3506"/>
    <cellStyle name="Komma 2 3 7 5 2 2" xfId="8656"/>
    <cellStyle name="Komma 2 3 7 5 3" xfId="5224"/>
    <cellStyle name="Komma 2 3 7 5 3 2" xfId="10372"/>
    <cellStyle name="Komma 2 3 7 5 4" xfId="6940"/>
    <cellStyle name="Komma 2 3 7 6" xfId="2644"/>
    <cellStyle name="Komma 2 3 7 6 2" xfId="7798"/>
    <cellStyle name="Komma 2 3 7 7" xfId="4366"/>
    <cellStyle name="Komma 2 3 7 7 2" xfId="9514"/>
    <cellStyle name="Komma 2 3 7 8" xfId="6082"/>
    <cellStyle name="Komma 2 3 8" xfId="415"/>
    <cellStyle name="Komma 2 3 8 2" xfId="416"/>
    <cellStyle name="Komma 2 3 8 2 2" xfId="1761"/>
    <cellStyle name="Komma 2 3 8 2 2 2" xfId="3512"/>
    <cellStyle name="Komma 2 3 8 2 2 2 2" xfId="8662"/>
    <cellStyle name="Komma 2 3 8 2 2 3" xfId="5230"/>
    <cellStyle name="Komma 2 3 8 2 2 3 2" xfId="10378"/>
    <cellStyle name="Komma 2 3 8 2 2 4" xfId="6946"/>
    <cellStyle name="Komma 2 3 8 2 3" xfId="2650"/>
    <cellStyle name="Komma 2 3 8 2 3 2" xfId="7804"/>
    <cellStyle name="Komma 2 3 8 2 4" xfId="4372"/>
    <cellStyle name="Komma 2 3 8 2 4 2" xfId="9520"/>
    <cellStyle name="Komma 2 3 8 2 5" xfId="6088"/>
    <cellStyle name="Komma 2 3 8 3" xfId="1760"/>
    <cellStyle name="Komma 2 3 8 3 2" xfId="3511"/>
    <cellStyle name="Komma 2 3 8 3 2 2" xfId="8661"/>
    <cellStyle name="Komma 2 3 8 3 3" xfId="5229"/>
    <cellStyle name="Komma 2 3 8 3 3 2" xfId="10377"/>
    <cellStyle name="Komma 2 3 8 3 4" xfId="6945"/>
    <cellStyle name="Komma 2 3 8 4" xfId="2649"/>
    <cellStyle name="Komma 2 3 8 4 2" xfId="7803"/>
    <cellStyle name="Komma 2 3 8 5" xfId="4371"/>
    <cellStyle name="Komma 2 3 8 5 2" xfId="9519"/>
    <cellStyle name="Komma 2 3 8 6" xfId="6087"/>
    <cellStyle name="Komma 2 3 9" xfId="417"/>
    <cellStyle name="Komma 2 3 9 2" xfId="1762"/>
    <cellStyle name="Komma 2 3 9 2 2" xfId="3513"/>
    <cellStyle name="Komma 2 3 9 2 2 2" xfId="8663"/>
    <cellStyle name="Komma 2 3 9 2 3" xfId="5231"/>
    <cellStyle name="Komma 2 3 9 2 3 2" xfId="10379"/>
    <cellStyle name="Komma 2 3 9 2 4" xfId="6947"/>
    <cellStyle name="Komma 2 3 9 3" xfId="2651"/>
    <cellStyle name="Komma 2 3 9 3 2" xfId="7805"/>
    <cellStyle name="Komma 2 3 9 4" xfId="4373"/>
    <cellStyle name="Komma 2 3 9 4 2" xfId="9521"/>
    <cellStyle name="Komma 2 3 9 5" xfId="6089"/>
    <cellStyle name="Komma 2 4" xfId="418"/>
    <cellStyle name="Komma 2 4 2" xfId="419"/>
    <cellStyle name="Komma 2 4 2 2" xfId="420"/>
    <cellStyle name="Komma 2 4 2 2 2" xfId="421"/>
    <cellStyle name="Komma 2 4 2 2 2 2" xfId="1766"/>
    <cellStyle name="Komma 2 4 2 2 2 2 2" xfId="3517"/>
    <cellStyle name="Komma 2 4 2 2 2 2 2 2" xfId="8667"/>
    <cellStyle name="Komma 2 4 2 2 2 2 3" xfId="5235"/>
    <cellStyle name="Komma 2 4 2 2 2 2 3 2" xfId="10383"/>
    <cellStyle name="Komma 2 4 2 2 2 2 4" xfId="6951"/>
    <cellStyle name="Komma 2 4 2 2 2 3" xfId="2655"/>
    <cellStyle name="Komma 2 4 2 2 2 3 2" xfId="7809"/>
    <cellStyle name="Komma 2 4 2 2 2 4" xfId="4377"/>
    <cellStyle name="Komma 2 4 2 2 2 4 2" xfId="9525"/>
    <cellStyle name="Komma 2 4 2 2 2 5" xfId="6093"/>
    <cellStyle name="Komma 2 4 2 2 3" xfId="1765"/>
    <cellStyle name="Komma 2 4 2 2 3 2" xfId="3516"/>
    <cellStyle name="Komma 2 4 2 2 3 2 2" xfId="8666"/>
    <cellStyle name="Komma 2 4 2 2 3 3" xfId="5234"/>
    <cellStyle name="Komma 2 4 2 2 3 3 2" xfId="10382"/>
    <cellStyle name="Komma 2 4 2 2 3 4" xfId="6950"/>
    <cellStyle name="Komma 2 4 2 2 4" xfId="2654"/>
    <cellStyle name="Komma 2 4 2 2 4 2" xfId="7808"/>
    <cellStyle name="Komma 2 4 2 2 5" xfId="4376"/>
    <cellStyle name="Komma 2 4 2 2 5 2" xfId="9524"/>
    <cellStyle name="Komma 2 4 2 2 6" xfId="6092"/>
    <cellStyle name="Komma 2 4 2 3" xfId="422"/>
    <cellStyle name="Komma 2 4 2 3 2" xfId="1767"/>
    <cellStyle name="Komma 2 4 2 3 2 2" xfId="3518"/>
    <cellStyle name="Komma 2 4 2 3 2 2 2" xfId="8668"/>
    <cellStyle name="Komma 2 4 2 3 2 3" xfId="5236"/>
    <cellStyle name="Komma 2 4 2 3 2 3 2" xfId="10384"/>
    <cellStyle name="Komma 2 4 2 3 2 4" xfId="6952"/>
    <cellStyle name="Komma 2 4 2 3 3" xfId="2656"/>
    <cellStyle name="Komma 2 4 2 3 3 2" xfId="7810"/>
    <cellStyle name="Komma 2 4 2 3 4" xfId="4378"/>
    <cellStyle name="Komma 2 4 2 3 4 2" xfId="9526"/>
    <cellStyle name="Komma 2 4 2 3 5" xfId="6094"/>
    <cellStyle name="Komma 2 4 2 4" xfId="423"/>
    <cellStyle name="Komma 2 4 2 4 2" xfId="1768"/>
    <cellStyle name="Komma 2 4 2 4 2 2" xfId="3519"/>
    <cellStyle name="Komma 2 4 2 4 2 2 2" xfId="8669"/>
    <cellStyle name="Komma 2 4 2 4 2 3" xfId="5237"/>
    <cellStyle name="Komma 2 4 2 4 2 3 2" xfId="10385"/>
    <cellStyle name="Komma 2 4 2 4 2 4" xfId="6953"/>
    <cellStyle name="Komma 2 4 2 4 3" xfId="2657"/>
    <cellStyle name="Komma 2 4 2 4 3 2" xfId="7811"/>
    <cellStyle name="Komma 2 4 2 4 4" xfId="4379"/>
    <cellStyle name="Komma 2 4 2 4 4 2" xfId="9527"/>
    <cellStyle name="Komma 2 4 2 4 5" xfId="6095"/>
    <cellStyle name="Komma 2 4 2 5" xfId="1764"/>
    <cellStyle name="Komma 2 4 2 5 2" xfId="3515"/>
    <cellStyle name="Komma 2 4 2 5 2 2" xfId="8665"/>
    <cellStyle name="Komma 2 4 2 5 3" xfId="5233"/>
    <cellStyle name="Komma 2 4 2 5 3 2" xfId="10381"/>
    <cellStyle name="Komma 2 4 2 5 4" xfId="6949"/>
    <cellStyle name="Komma 2 4 2 6" xfId="2653"/>
    <cellStyle name="Komma 2 4 2 6 2" xfId="7807"/>
    <cellStyle name="Komma 2 4 2 7" xfId="4375"/>
    <cellStyle name="Komma 2 4 2 7 2" xfId="9523"/>
    <cellStyle name="Komma 2 4 2 8" xfId="6091"/>
    <cellStyle name="Komma 2 4 3" xfId="424"/>
    <cellStyle name="Komma 2 4 3 2" xfId="425"/>
    <cellStyle name="Komma 2 4 3 2 2" xfId="1770"/>
    <cellStyle name="Komma 2 4 3 2 2 2" xfId="3521"/>
    <cellStyle name="Komma 2 4 3 2 2 2 2" xfId="8671"/>
    <cellStyle name="Komma 2 4 3 2 2 3" xfId="5239"/>
    <cellStyle name="Komma 2 4 3 2 2 3 2" xfId="10387"/>
    <cellStyle name="Komma 2 4 3 2 2 4" xfId="6955"/>
    <cellStyle name="Komma 2 4 3 2 3" xfId="2659"/>
    <cellStyle name="Komma 2 4 3 2 3 2" xfId="7813"/>
    <cellStyle name="Komma 2 4 3 2 4" xfId="4381"/>
    <cellStyle name="Komma 2 4 3 2 4 2" xfId="9529"/>
    <cellStyle name="Komma 2 4 3 2 5" xfId="6097"/>
    <cellStyle name="Komma 2 4 3 3" xfId="1769"/>
    <cellStyle name="Komma 2 4 3 3 2" xfId="3520"/>
    <cellStyle name="Komma 2 4 3 3 2 2" xfId="8670"/>
    <cellStyle name="Komma 2 4 3 3 3" xfId="5238"/>
    <cellStyle name="Komma 2 4 3 3 3 2" xfId="10386"/>
    <cellStyle name="Komma 2 4 3 3 4" xfId="6954"/>
    <cellStyle name="Komma 2 4 3 4" xfId="2658"/>
    <cellStyle name="Komma 2 4 3 4 2" xfId="7812"/>
    <cellStyle name="Komma 2 4 3 5" xfId="4380"/>
    <cellStyle name="Komma 2 4 3 5 2" xfId="9528"/>
    <cellStyle name="Komma 2 4 3 6" xfId="6096"/>
    <cellStyle name="Komma 2 4 4" xfId="426"/>
    <cellStyle name="Komma 2 4 4 2" xfId="1771"/>
    <cellStyle name="Komma 2 4 4 2 2" xfId="3522"/>
    <cellStyle name="Komma 2 4 4 2 2 2" xfId="8672"/>
    <cellStyle name="Komma 2 4 4 2 3" xfId="5240"/>
    <cellStyle name="Komma 2 4 4 2 3 2" xfId="10388"/>
    <cellStyle name="Komma 2 4 4 2 4" xfId="6956"/>
    <cellStyle name="Komma 2 4 4 3" xfId="2660"/>
    <cellStyle name="Komma 2 4 4 3 2" xfId="7814"/>
    <cellStyle name="Komma 2 4 4 4" xfId="4382"/>
    <cellStyle name="Komma 2 4 4 4 2" xfId="9530"/>
    <cellStyle name="Komma 2 4 4 5" xfId="6098"/>
    <cellStyle name="Komma 2 4 5" xfId="427"/>
    <cellStyle name="Komma 2 4 5 2" xfId="1772"/>
    <cellStyle name="Komma 2 4 5 2 2" xfId="3523"/>
    <cellStyle name="Komma 2 4 5 2 2 2" xfId="8673"/>
    <cellStyle name="Komma 2 4 5 2 3" xfId="5241"/>
    <cellStyle name="Komma 2 4 5 2 3 2" xfId="10389"/>
    <cellStyle name="Komma 2 4 5 2 4" xfId="6957"/>
    <cellStyle name="Komma 2 4 5 3" xfId="2661"/>
    <cellStyle name="Komma 2 4 5 3 2" xfId="7815"/>
    <cellStyle name="Komma 2 4 5 4" xfId="4383"/>
    <cellStyle name="Komma 2 4 5 4 2" xfId="9531"/>
    <cellStyle name="Komma 2 4 5 5" xfId="6099"/>
    <cellStyle name="Komma 2 4 6" xfId="1763"/>
    <cellStyle name="Komma 2 4 6 2" xfId="3514"/>
    <cellStyle name="Komma 2 4 6 2 2" xfId="8664"/>
    <cellStyle name="Komma 2 4 6 3" xfId="5232"/>
    <cellStyle name="Komma 2 4 6 3 2" xfId="10380"/>
    <cellStyle name="Komma 2 4 6 4" xfId="6948"/>
    <cellStyle name="Komma 2 4 7" xfId="2652"/>
    <cellStyle name="Komma 2 4 7 2" xfId="7806"/>
    <cellStyle name="Komma 2 4 8" xfId="4374"/>
    <cellStyle name="Komma 2 4 8 2" xfId="9522"/>
    <cellStyle name="Komma 2 4 9" xfId="6090"/>
    <cellStyle name="Komma 2 5" xfId="428"/>
    <cellStyle name="Komma 2 5 2" xfId="429"/>
    <cellStyle name="Komma 2 5 2 2" xfId="430"/>
    <cellStyle name="Komma 2 5 2 2 2" xfId="431"/>
    <cellStyle name="Komma 2 5 2 2 2 2" xfId="1776"/>
    <cellStyle name="Komma 2 5 2 2 2 2 2" xfId="3527"/>
    <cellStyle name="Komma 2 5 2 2 2 2 2 2" xfId="8677"/>
    <cellStyle name="Komma 2 5 2 2 2 2 3" xfId="5245"/>
    <cellStyle name="Komma 2 5 2 2 2 2 3 2" xfId="10393"/>
    <cellStyle name="Komma 2 5 2 2 2 2 4" xfId="6961"/>
    <cellStyle name="Komma 2 5 2 2 2 3" xfId="2665"/>
    <cellStyle name="Komma 2 5 2 2 2 3 2" xfId="7819"/>
    <cellStyle name="Komma 2 5 2 2 2 4" xfId="4387"/>
    <cellStyle name="Komma 2 5 2 2 2 4 2" xfId="9535"/>
    <cellStyle name="Komma 2 5 2 2 2 5" xfId="6103"/>
    <cellStyle name="Komma 2 5 2 2 3" xfId="1775"/>
    <cellStyle name="Komma 2 5 2 2 3 2" xfId="3526"/>
    <cellStyle name="Komma 2 5 2 2 3 2 2" xfId="8676"/>
    <cellStyle name="Komma 2 5 2 2 3 3" xfId="5244"/>
    <cellStyle name="Komma 2 5 2 2 3 3 2" xfId="10392"/>
    <cellStyle name="Komma 2 5 2 2 3 4" xfId="6960"/>
    <cellStyle name="Komma 2 5 2 2 4" xfId="2664"/>
    <cellStyle name="Komma 2 5 2 2 4 2" xfId="7818"/>
    <cellStyle name="Komma 2 5 2 2 5" xfId="4386"/>
    <cellStyle name="Komma 2 5 2 2 5 2" xfId="9534"/>
    <cellStyle name="Komma 2 5 2 2 6" xfId="6102"/>
    <cellStyle name="Komma 2 5 2 3" xfId="432"/>
    <cellStyle name="Komma 2 5 2 3 2" xfId="1777"/>
    <cellStyle name="Komma 2 5 2 3 2 2" xfId="3528"/>
    <cellStyle name="Komma 2 5 2 3 2 2 2" xfId="8678"/>
    <cellStyle name="Komma 2 5 2 3 2 3" xfId="5246"/>
    <cellStyle name="Komma 2 5 2 3 2 3 2" xfId="10394"/>
    <cellStyle name="Komma 2 5 2 3 2 4" xfId="6962"/>
    <cellStyle name="Komma 2 5 2 3 3" xfId="2666"/>
    <cellStyle name="Komma 2 5 2 3 3 2" xfId="7820"/>
    <cellStyle name="Komma 2 5 2 3 4" xfId="4388"/>
    <cellStyle name="Komma 2 5 2 3 4 2" xfId="9536"/>
    <cellStyle name="Komma 2 5 2 3 5" xfId="6104"/>
    <cellStyle name="Komma 2 5 2 4" xfId="433"/>
    <cellStyle name="Komma 2 5 2 4 2" xfId="1778"/>
    <cellStyle name="Komma 2 5 2 4 2 2" xfId="3529"/>
    <cellStyle name="Komma 2 5 2 4 2 2 2" xfId="8679"/>
    <cellStyle name="Komma 2 5 2 4 2 3" xfId="5247"/>
    <cellStyle name="Komma 2 5 2 4 2 3 2" xfId="10395"/>
    <cellStyle name="Komma 2 5 2 4 2 4" xfId="6963"/>
    <cellStyle name="Komma 2 5 2 4 3" xfId="2667"/>
    <cellStyle name="Komma 2 5 2 4 3 2" xfId="7821"/>
    <cellStyle name="Komma 2 5 2 4 4" xfId="4389"/>
    <cellStyle name="Komma 2 5 2 4 4 2" xfId="9537"/>
    <cellStyle name="Komma 2 5 2 4 5" xfId="6105"/>
    <cellStyle name="Komma 2 5 2 5" xfId="1774"/>
    <cellStyle name="Komma 2 5 2 5 2" xfId="3525"/>
    <cellStyle name="Komma 2 5 2 5 2 2" xfId="8675"/>
    <cellStyle name="Komma 2 5 2 5 3" xfId="5243"/>
    <cellStyle name="Komma 2 5 2 5 3 2" xfId="10391"/>
    <cellStyle name="Komma 2 5 2 5 4" xfId="6959"/>
    <cellStyle name="Komma 2 5 2 6" xfId="2663"/>
    <cellStyle name="Komma 2 5 2 6 2" xfId="7817"/>
    <cellStyle name="Komma 2 5 2 7" xfId="4385"/>
    <cellStyle name="Komma 2 5 2 7 2" xfId="9533"/>
    <cellStyle name="Komma 2 5 2 8" xfId="6101"/>
    <cellStyle name="Komma 2 5 3" xfId="434"/>
    <cellStyle name="Komma 2 5 3 2" xfId="435"/>
    <cellStyle name="Komma 2 5 3 2 2" xfId="1780"/>
    <cellStyle name="Komma 2 5 3 2 2 2" xfId="3531"/>
    <cellStyle name="Komma 2 5 3 2 2 2 2" xfId="8681"/>
    <cellStyle name="Komma 2 5 3 2 2 3" xfId="5249"/>
    <cellStyle name="Komma 2 5 3 2 2 3 2" xfId="10397"/>
    <cellStyle name="Komma 2 5 3 2 2 4" xfId="6965"/>
    <cellStyle name="Komma 2 5 3 2 3" xfId="2669"/>
    <cellStyle name="Komma 2 5 3 2 3 2" xfId="7823"/>
    <cellStyle name="Komma 2 5 3 2 4" xfId="4391"/>
    <cellStyle name="Komma 2 5 3 2 4 2" xfId="9539"/>
    <cellStyle name="Komma 2 5 3 2 5" xfId="6107"/>
    <cellStyle name="Komma 2 5 3 3" xfId="1779"/>
    <cellStyle name="Komma 2 5 3 3 2" xfId="3530"/>
    <cellStyle name="Komma 2 5 3 3 2 2" xfId="8680"/>
    <cellStyle name="Komma 2 5 3 3 3" xfId="5248"/>
    <cellStyle name="Komma 2 5 3 3 3 2" xfId="10396"/>
    <cellStyle name="Komma 2 5 3 3 4" xfId="6964"/>
    <cellStyle name="Komma 2 5 3 4" xfId="2668"/>
    <cellStyle name="Komma 2 5 3 4 2" xfId="7822"/>
    <cellStyle name="Komma 2 5 3 5" xfId="4390"/>
    <cellStyle name="Komma 2 5 3 5 2" xfId="9538"/>
    <cellStyle name="Komma 2 5 3 6" xfId="6106"/>
    <cellStyle name="Komma 2 5 4" xfId="436"/>
    <cellStyle name="Komma 2 5 4 2" xfId="1781"/>
    <cellStyle name="Komma 2 5 4 2 2" xfId="3532"/>
    <cellStyle name="Komma 2 5 4 2 2 2" xfId="8682"/>
    <cellStyle name="Komma 2 5 4 2 3" xfId="5250"/>
    <cellStyle name="Komma 2 5 4 2 3 2" xfId="10398"/>
    <cellStyle name="Komma 2 5 4 2 4" xfId="6966"/>
    <cellStyle name="Komma 2 5 4 3" xfId="2670"/>
    <cellStyle name="Komma 2 5 4 3 2" xfId="7824"/>
    <cellStyle name="Komma 2 5 4 4" xfId="4392"/>
    <cellStyle name="Komma 2 5 4 4 2" xfId="9540"/>
    <cellStyle name="Komma 2 5 4 5" xfId="6108"/>
    <cellStyle name="Komma 2 5 5" xfId="437"/>
    <cellStyle name="Komma 2 5 5 2" xfId="1782"/>
    <cellStyle name="Komma 2 5 5 2 2" xfId="3533"/>
    <cellStyle name="Komma 2 5 5 2 2 2" xfId="8683"/>
    <cellStyle name="Komma 2 5 5 2 3" xfId="5251"/>
    <cellStyle name="Komma 2 5 5 2 3 2" xfId="10399"/>
    <cellStyle name="Komma 2 5 5 2 4" xfId="6967"/>
    <cellStyle name="Komma 2 5 5 3" xfId="2671"/>
    <cellStyle name="Komma 2 5 5 3 2" xfId="7825"/>
    <cellStyle name="Komma 2 5 5 4" xfId="4393"/>
    <cellStyle name="Komma 2 5 5 4 2" xfId="9541"/>
    <cellStyle name="Komma 2 5 5 5" xfId="6109"/>
    <cellStyle name="Komma 2 5 6" xfId="1773"/>
    <cellStyle name="Komma 2 5 6 2" xfId="3524"/>
    <cellStyle name="Komma 2 5 6 2 2" xfId="8674"/>
    <cellStyle name="Komma 2 5 6 3" xfId="5242"/>
    <cellStyle name="Komma 2 5 6 3 2" xfId="10390"/>
    <cellStyle name="Komma 2 5 6 4" xfId="6958"/>
    <cellStyle name="Komma 2 5 7" xfId="2662"/>
    <cellStyle name="Komma 2 5 7 2" xfId="7816"/>
    <cellStyle name="Komma 2 5 8" xfId="4384"/>
    <cellStyle name="Komma 2 5 8 2" xfId="9532"/>
    <cellStyle name="Komma 2 5 9" xfId="6100"/>
    <cellStyle name="Komma 2 6" xfId="438"/>
    <cellStyle name="Komma 2 6 2" xfId="439"/>
    <cellStyle name="Komma 2 6 2 2" xfId="440"/>
    <cellStyle name="Komma 2 6 2 2 2" xfId="441"/>
    <cellStyle name="Komma 2 6 2 2 2 2" xfId="1786"/>
    <cellStyle name="Komma 2 6 2 2 2 2 2" xfId="3537"/>
    <cellStyle name="Komma 2 6 2 2 2 2 2 2" xfId="8687"/>
    <cellStyle name="Komma 2 6 2 2 2 2 3" xfId="5255"/>
    <cellStyle name="Komma 2 6 2 2 2 2 3 2" xfId="10403"/>
    <cellStyle name="Komma 2 6 2 2 2 2 4" xfId="6971"/>
    <cellStyle name="Komma 2 6 2 2 2 3" xfId="2675"/>
    <cellStyle name="Komma 2 6 2 2 2 3 2" xfId="7829"/>
    <cellStyle name="Komma 2 6 2 2 2 4" xfId="4397"/>
    <cellStyle name="Komma 2 6 2 2 2 4 2" xfId="9545"/>
    <cellStyle name="Komma 2 6 2 2 2 5" xfId="6113"/>
    <cellStyle name="Komma 2 6 2 2 3" xfId="1785"/>
    <cellStyle name="Komma 2 6 2 2 3 2" xfId="3536"/>
    <cellStyle name="Komma 2 6 2 2 3 2 2" xfId="8686"/>
    <cellStyle name="Komma 2 6 2 2 3 3" xfId="5254"/>
    <cellStyle name="Komma 2 6 2 2 3 3 2" xfId="10402"/>
    <cellStyle name="Komma 2 6 2 2 3 4" xfId="6970"/>
    <cellStyle name="Komma 2 6 2 2 4" xfId="2674"/>
    <cellStyle name="Komma 2 6 2 2 4 2" xfId="7828"/>
    <cellStyle name="Komma 2 6 2 2 5" xfId="4396"/>
    <cellStyle name="Komma 2 6 2 2 5 2" xfId="9544"/>
    <cellStyle name="Komma 2 6 2 2 6" xfId="6112"/>
    <cellStyle name="Komma 2 6 2 3" xfId="442"/>
    <cellStyle name="Komma 2 6 2 3 2" xfId="1787"/>
    <cellStyle name="Komma 2 6 2 3 2 2" xfId="3538"/>
    <cellStyle name="Komma 2 6 2 3 2 2 2" xfId="8688"/>
    <cellStyle name="Komma 2 6 2 3 2 3" xfId="5256"/>
    <cellStyle name="Komma 2 6 2 3 2 3 2" xfId="10404"/>
    <cellStyle name="Komma 2 6 2 3 2 4" xfId="6972"/>
    <cellStyle name="Komma 2 6 2 3 3" xfId="2676"/>
    <cellStyle name="Komma 2 6 2 3 3 2" xfId="7830"/>
    <cellStyle name="Komma 2 6 2 3 4" xfId="4398"/>
    <cellStyle name="Komma 2 6 2 3 4 2" xfId="9546"/>
    <cellStyle name="Komma 2 6 2 3 5" xfId="6114"/>
    <cellStyle name="Komma 2 6 2 4" xfId="443"/>
    <cellStyle name="Komma 2 6 2 4 2" xfId="1788"/>
    <cellStyle name="Komma 2 6 2 4 2 2" xfId="3539"/>
    <cellStyle name="Komma 2 6 2 4 2 2 2" xfId="8689"/>
    <cellStyle name="Komma 2 6 2 4 2 3" xfId="5257"/>
    <cellStyle name="Komma 2 6 2 4 2 3 2" xfId="10405"/>
    <cellStyle name="Komma 2 6 2 4 2 4" xfId="6973"/>
    <cellStyle name="Komma 2 6 2 4 3" xfId="2677"/>
    <cellStyle name="Komma 2 6 2 4 3 2" xfId="7831"/>
    <cellStyle name="Komma 2 6 2 4 4" xfId="4399"/>
    <cellStyle name="Komma 2 6 2 4 4 2" xfId="9547"/>
    <cellStyle name="Komma 2 6 2 4 5" xfId="6115"/>
    <cellStyle name="Komma 2 6 2 5" xfId="1784"/>
    <cellStyle name="Komma 2 6 2 5 2" xfId="3535"/>
    <cellStyle name="Komma 2 6 2 5 2 2" xfId="8685"/>
    <cellStyle name="Komma 2 6 2 5 3" xfId="5253"/>
    <cellStyle name="Komma 2 6 2 5 3 2" xfId="10401"/>
    <cellStyle name="Komma 2 6 2 5 4" xfId="6969"/>
    <cellStyle name="Komma 2 6 2 6" xfId="2673"/>
    <cellStyle name="Komma 2 6 2 6 2" xfId="7827"/>
    <cellStyle name="Komma 2 6 2 7" xfId="4395"/>
    <cellStyle name="Komma 2 6 2 7 2" xfId="9543"/>
    <cellStyle name="Komma 2 6 2 8" xfId="6111"/>
    <cellStyle name="Komma 2 6 3" xfId="444"/>
    <cellStyle name="Komma 2 6 3 2" xfId="445"/>
    <cellStyle name="Komma 2 6 3 2 2" xfId="1790"/>
    <cellStyle name="Komma 2 6 3 2 2 2" xfId="3541"/>
    <cellStyle name="Komma 2 6 3 2 2 2 2" xfId="8691"/>
    <cellStyle name="Komma 2 6 3 2 2 3" xfId="5259"/>
    <cellStyle name="Komma 2 6 3 2 2 3 2" xfId="10407"/>
    <cellStyle name="Komma 2 6 3 2 2 4" xfId="6975"/>
    <cellStyle name="Komma 2 6 3 2 3" xfId="2679"/>
    <cellStyle name="Komma 2 6 3 2 3 2" xfId="7833"/>
    <cellStyle name="Komma 2 6 3 2 4" xfId="4401"/>
    <cellStyle name="Komma 2 6 3 2 4 2" xfId="9549"/>
    <cellStyle name="Komma 2 6 3 2 5" xfId="6117"/>
    <cellStyle name="Komma 2 6 3 3" xfId="1789"/>
    <cellStyle name="Komma 2 6 3 3 2" xfId="3540"/>
    <cellStyle name="Komma 2 6 3 3 2 2" xfId="8690"/>
    <cellStyle name="Komma 2 6 3 3 3" xfId="5258"/>
    <cellStyle name="Komma 2 6 3 3 3 2" xfId="10406"/>
    <cellStyle name="Komma 2 6 3 3 4" xfId="6974"/>
    <cellStyle name="Komma 2 6 3 4" xfId="2678"/>
    <cellStyle name="Komma 2 6 3 4 2" xfId="7832"/>
    <cellStyle name="Komma 2 6 3 5" xfId="4400"/>
    <cellStyle name="Komma 2 6 3 5 2" xfId="9548"/>
    <cellStyle name="Komma 2 6 3 6" xfId="6116"/>
    <cellStyle name="Komma 2 6 4" xfId="446"/>
    <cellStyle name="Komma 2 6 4 2" xfId="1791"/>
    <cellStyle name="Komma 2 6 4 2 2" xfId="3542"/>
    <cellStyle name="Komma 2 6 4 2 2 2" xfId="8692"/>
    <cellStyle name="Komma 2 6 4 2 3" xfId="5260"/>
    <cellStyle name="Komma 2 6 4 2 3 2" xfId="10408"/>
    <cellStyle name="Komma 2 6 4 2 4" xfId="6976"/>
    <cellStyle name="Komma 2 6 4 3" xfId="2680"/>
    <cellStyle name="Komma 2 6 4 3 2" xfId="7834"/>
    <cellStyle name="Komma 2 6 4 4" xfId="4402"/>
    <cellStyle name="Komma 2 6 4 4 2" xfId="9550"/>
    <cellStyle name="Komma 2 6 4 5" xfId="6118"/>
    <cellStyle name="Komma 2 6 5" xfId="447"/>
    <cellStyle name="Komma 2 6 5 2" xfId="1792"/>
    <cellStyle name="Komma 2 6 5 2 2" xfId="3543"/>
    <cellStyle name="Komma 2 6 5 2 2 2" xfId="8693"/>
    <cellStyle name="Komma 2 6 5 2 3" xfId="5261"/>
    <cellStyle name="Komma 2 6 5 2 3 2" xfId="10409"/>
    <cellStyle name="Komma 2 6 5 2 4" xfId="6977"/>
    <cellStyle name="Komma 2 6 5 3" xfId="2681"/>
    <cellStyle name="Komma 2 6 5 3 2" xfId="7835"/>
    <cellStyle name="Komma 2 6 5 4" xfId="4403"/>
    <cellStyle name="Komma 2 6 5 4 2" xfId="9551"/>
    <cellStyle name="Komma 2 6 5 5" xfId="6119"/>
    <cellStyle name="Komma 2 6 6" xfId="1783"/>
    <cellStyle name="Komma 2 6 6 2" xfId="3534"/>
    <cellStyle name="Komma 2 6 6 2 2" xfId="8684"/>
    <cellStyle name="Komma 2 6 6 3" xfId="5252"/>
    <cellStyle name="Komma 2 6 6 3 2" xfId="10400"/>
    <cellStyle name="Komma 2 6 6 4" xfId="6968"/>
    <cellStyle name="Komma 2 6 7" xfId="2672"/>
    <cellStyle name="Komma 2 6 7 2" xfId="7826"/>
    <cellStyle name="Komma 2 6 8" xfId="4394"/>
    <cellStyle name="Komma 2 6 8 2" xfId="9542"/>
    <cellStyle name="Komma 2 6 9" xfId="6110"/>
    <cellStyle name="Komma 2 7" xfId="448"/>
    <cellStyle name="Komma 2 7 2" xfId="449"/>
    <cellStyle name="Komma 2 7 2 2" xfId="450"/>
    <cellStyle name="Komma 2 7 2 2 2" xfId="451"/>
    <cellStyle name="Komma 2 7 2 2 2 2" xfId="1796"/>
    <cellStyle name="Komma 2 7 2 2 2 2 2" xfId="3547"/>
    <cellStyle name="Komma 2 7 2 2 2 2 2 2" xfId="8697"/>
    <cellStyle name="Komma 2 7 2 2 2 2 3" xfId="5265"/>
    <cellStyle name="Komma 2 7 2 2 2 2 3 2" xfId="10413"/>
    <cellStyle name="Komma 2 7 2 2 2 2 4" xfId="6981"/>
    <cellStyle name="Komma 2 7 2 2 2 3" xfId="2685"/>
    <cellStyle name="Komma 2 7 2 2 2 3 2" xfId="7839"/>
    <cellStyle name="Komma 2 7 2 2 2 4" xfId="4407"/>
    <cellStyle name="Komma 2 7 2 2 2 4 2" xfId="9555"/>
    <cellStyle name="Komma 2 7 2 2 2 5" xfId="6123"/>
    <cellStyle name="Komma 2 7 2 2 3" xfId="1795"/>
    <cellStyle name="Komma 2 7 2 2 3 2" xfId="3546"/>
    <cellStyle name="Komma 2 7 2 2 3 2 2" xfId="8696"/>
    <cellStyle name="Komma 2 7 2 2 3 3" xfId="5264"/>
    <cellStyle name="Komma 2 7 2 2 3 3 2" xfId="10412"/>
    <cellStyle name="Komma 2 7 2 2 3 4" xfId="6980"/>
    <cellStyle name="Komma 2 7 2 2 4" xfId="2684"/>
    <cellStyle name="Komma 2 7 2 2 4 2" xfId="7838"/>
    <cellStyle name="Komma 2 7 2 2 5" xfId="4406"/>
    <cellStyle name="Komma 2 7 2 2 5 2" xfId="9554"/>
    <cellStyle name="Komma 2 7 2 2 6" xfId="6122"/>
    <cellStyle name="Komma 2 7 2 3" xfId="452"/>
    <cellStyle name="Komma 2 7 2 3 2" xfId="1797"/>
    <cellStyle name="Komma 2 7 2 3 2 2" xfId="3548"/>
    <cellStyle name="Komma 2 7 2 3 2 2 2" xfId="8698"/>
    <cellStyle name="Komma 2 7 2 3 2 3" xfId="5266"/>
    <cellStyle name="Komma 2 7 2 3 2 3 2" xfId="10414"/>
    <cellStyle name="Komma 2 7 2 3 2 4" xfId="6982"/>
    <cellStyle name="Komma 2 7 2 3 3" xfId="2686"/>
    <cellStyle name="Komma 2 7 2 3 3 2" xfId="7840"/>
    <cellStyle name="Komma 2 7 2 3 4" xfId="4408"/>
    <cellStyle name="Komma 2 7 2 3 4 2" xfId="9556"/>
    <cellStyle name="Komma 2 7 2 3 5" xfId="6124"/>
    <cellStyle name="Komma 2 7 2 4" xfId="453"/>
    <cellStyle name="Komma 2 7 2 4 2" xfId="1798"/>
    <cellStyle name="Komma 2 7 2 4 2 2" xfId="3549"/>
    <cellStyle name="Komma 2 7 2 4 2 2 2" xfId="8699"/>
    <cellStyle name="Komma 2 7 2 4 2 3" xfId="5267"/>
    <cellStyle name="Komma 2 7 2 4 2 3 2" xfId="10415"/>
    <cellStyle name="Komma 2 7 2 4 2 4" xfId="6983"/>
    <cellStyle name="Komma 2 7 2 4 3" xfId="2687"/>
    <cellStyle name="Komma 2 7 2 4 3 2" xfId="7841"/>
    <cellStyle name="Komma 2 7 2 4 4" xfId="4409"/>
    <cellStyle name="Komma 2 7 2 4 4 2" xfId="9557"/>
    <cellStyle name="Komma 2 7 2 4 5" xfId="6125"/>
    <cellStyle name="Komma 2 7 2 5" xfId="1794"/>
    <cellStyle name="Komma 2 7 2 5 2" xfId="3545"/>
    <cellStyle name="Komma 2 7 2 5 2 2" xfId="8695"/>
    <cellStyle name="Komma 2 7 2 5 3" xfId="5263"/>
    <cellStyle name="Komma 2 7 2 5 3 2" xfId="10411"/>
    <cellStyle name="Komma 2 7 2 5 4" xfId="6979"/>
    <cellStyle name="Komma 2 7 2 6" xfId="2683"/>
    <cellStyle name="Komma 2 7 2 6 2" xfId="7837"/>
    <cellStyle name="Komma 2 7 2 7" xfId="4405"/>
    <cellStyle name="Komma 2 7 2 7 2" xfId="9553"/>
    <cellStyle name="Komma 2 7 2 8" xfId="6121"/>
    <cellStyle name="Komma 2 7 3" xfId="454"/>
    <cellStyle name="Komma 2 7 3 2" xfId="455"/>
    <cellStyle name="Komma 2 7 3 2 2" xfId="1800"/>
    <cellStyle name="Komma 2 7 3 2 2 2" xfId="3551"/>
    <cellStyle name="Komma 2 7 3 2 2 2 2" xfId="8701"/>
    <cellStyle name="Komma 2 7 3 2 2 3" xfId="5269"/>
    <cellStyle name="Komma 2 7 3 2 2 3 2" xfId="10417"/>
    <cellStyle name="Komma 2 7 3 2 2 4" xfId="6985"/>
    <cellStyle name="Komma 2 7 3 2 3" xfId="2689"/>
    <cellStyle name="Komma 2 7 3 2 3 2" xfId="7843"/>
    <cellStyle name="Komma 2 7 3 2 4" xfId="4411"/>
    <cellStyle name="Komma 2 7 3 2 4 2" xfId="9559"/>
    <cellStyle name="Komma 2 7 3 2 5" xfId="6127"/>
    <cellStyle name="Komma 2 7 3 3" xfId="1799"/>
    <cellStyle name="Komma 2 7 3 3 2" xfId="3550"/>
    <cellStyle name="Komma 2 7 3 3 2 2" xfId="8700"/>
    <cellStyle name="Komma 2 7 3 3 3" xfId="5268"/>
    <cellStyle name="Komma 2 7 3 3 3 2" xfId="10416"/>
    <cellStyle name="Komma 2 7 3 3 4" xfId="6984"/>
    <cellStyle name="Komma 2 7 3 4" xfId="2688"/>
    <cellStyle name="Komma 2 7 3 4 2" xfId="7842"/>
    <cellStyle name="Komma 2 7 3 5" xfId="4410"/>
    <cellStyle name="Komma 2 7 3 5 2" xfId="9558"/>
    <cellStyle name="Komma 2 7 3 6" xfId="6126"/>
    <cellStyle name="Komma 2 7 4" xfId="456"/>
    <cellStyle name="Komma 2 7 4 2" xfId="1801"/>
    <cellStyle name="Komma 2 7 4 2 2" xfId="3552"/>
    <cellStyle name="Komma 2 7 4 2 2 2" xfId="8702"/>
    <cellStyle name="Komma 2 7 4 2 3" xfId="5270"/>
    <cellStyle name="Komma 2 7 4 2 3 2" xfId="10418"/>
    <cellStyle name="Komma 2 7 4 2 4" xfId="6986"/>
    <cellStyle name="Komma 2 7 4 3" xfId="2690"/>
    <cellStyle name="Komma 2 7 4 3 2" xfId="7844"/>
    <cellStyle name="Komma 2 7 4 4" xfId="4412"/>
    <cellStyle name="Komma 2 7 4 4 2" xfId="9560"/>
    <cellStyle name="Komma 2 7 4 5" xfId="6128"/>
    <cellStyle name="Komma 2 7 5" xfId="457"/>
    <cellStyle name="Komma 2 7 5 2" xfId="1802"/>
    <cellStyle name="Komma 2 7 5 2 2" xfId="3553"/>
    <cellStyle name="Komma 2 7 5 2 2 2" xfId="8703"/>
    <cellStyle name="Komma 2 7 5 2 3" xfId="5271"/>
    <cellStyle name="Komma 2 7 5 2 3 2" xfId="10419"/>
    <cellStyle name="Komma 2 7 5 2 4" xfId="6987"/>
    <cellStyle name="Komma 2 7 5 3" xfId="2691"/>
    <cellStyle name="Komma 2 7 5 3 2" xfId="7845"/>
    <cellStyle name="Komma 2 7 5 4" xfId="4413"/>
    <cellStyle name="Komma 2 7 5 4 2" xfId="9561"/>
    <cellStyle name="Komma 2 7 5 5" xfId="6129"/>
    <cellStyle name="Komma 2 7 6" xfId="1793"/>
    <cellStyle name="Komma 2 7 6 2" xfId="3544"/>
    <cellStyle name="Komma 2 7 6 2 2" xfId="8694"/>
    <cellStyle name="Komma 2 7 6 3" xfId="5262"/>
    <cellStyle name="Komma 2 7 6 3 2" xfId="10410"/>
    <cellStyle name="Komma 2 7 6 4" xfId="6978"/>
    <cellStyle name="Komma 2 7 7" xfId="2682"/>
    <cellStyle name="Komma 2 7 7 2" xfId="7836"/>
    <cellStyle name="Komma 2 7 8" xfId="4404"/>
    <cellStyle name="Komma 2 7 8 2" xfId="9552"/>
    <cellStyle name="Komma 2 7 9" xfId="6120"/>
    <cellStyle name="Komma 2 8" xfId="458"/>
    <cellStyle name="Komma 2 8 2" xfId="459"/>
    <cellStyle name="Komma 2 8 2 2" xfId="460"/>
    <cellStyle name="Komma 2 8 2 2 2" xfId="461"/>
    <cellStyle name="Komma 2 8 2 2 2 2" xfId="1806"/>
    <cellStyle name="Komma 2 8 2 2 2 2 2" xfId="3557"/>
    <cellStyle name="Komma 2 8 2 2 2 2 2 2" xfId="8707"/>
    <cellStyle name="Komma 2 8 2 2 2 2 3" xfId="5275"/>
    <cellStyle name="Komma 2 8 2 2 2 2 3 2" xfId="10423"/>
    <cellStyle name="Komma 2 8 2 2 2 2 4" xfId="6991"/>
    <cellStyle name="Komma 2 8 2 2 2 3" xfId="2695"/>
    <cellStyle name="Komma 2 8 2 2 2 3 2" xfId="7849"/>
    <cellStyle name="Komma 2 8 2 2 2 4" xfId="4417"/>
    <cellStyle name="Komma 2 8 2 2 2 4 2" xfId="9565"/>
    <cellStyle name="Komma 2 8 2 2 2 5" xfId="6133"/>
    <cellStyle name="Komma 2 8 2 2 3" xfId="1805"/>
    <cellStyle name="Komma 2 8 2 2 3 2" xfId="3556"/>
    <cellStyle name="Komma 2 8 2 2 3 2 2" xfId="8706"/>
    <cellStyle name="Komma 2 8 2 2 3 3" xfId="5274"/>
    <cellStyle name="Komma 2 8 2 2 3 3 2" xfId="10422"/>
    <cellStyle name="Komma 2 8 2 2 3 4" xfId="6990"/>
    <cellStyle name="Komma 2 8 2 2 4" xfId="2694"/>
    <cellStyle name="Komma 2 8 2 2 4 2" xfId="7848"/>
    <cellStyle name="Komma 2 8 2 2 5" xfId="4416"/>
    <cellStyle name="Komma 2 8 2 2 5 2" xfId="9564"/>
    <cellStyle name="Komma 2 8 2 2 6" xfId="6132"/>
    <cellStyle name="Komma 2 8 2 3" xfId="462"/>
    <cellStyle name="Komma 2 8 2 3 2" xfId="1807"/>
    <cellStyle name="Komma 2 8 2 3 2 2" xfId="3558"/>
    <cellStyle name="Komma 2 8 2 3 2 2 2" xfId="8708"/>
    <cellStyle name="Komma 2 8 2 3 2 3" xfId="5276"/>
    <cellStyle name="Komma 2 8 2 3 2 3 2" xfId="10424"/>
    <cellStyle name="Komma 2 8 2 3 2 4" xfId="6992"/>
    <cellStyle name="Komma 2 8 2 3 3" xfId="2696"/>
    <cellStyle name="Komma 2 8 2 3 3 2" xfId="7850"/>
    <cellStyle name="Komma 2 8 2 3 4" xfId="4418"/>
    <cellStyle name="Komma 2 8 2 3 4 2" xfId="9566"/>
    <cellStyle name="Komma 2 8 2 3 5" xfId="6134"/>
    <cellStyle name="Komma 2 8 2 4" xfId="463"/>
    <cellStyle name="Komma 2 8 2 4 2" xfId="1808"/>
    <cellStyle name="Komma 2 8 2 4 2 2" xfId="3559"/>
    <cellStyle name="Komma 2 8 2 4 2 2 2" xfId="8709"/>
    <cellStyle name="Komma 2 8 2 4 2 3" xfId="5277"/>
    <cellStyle name="Komma 2 8 2 4 2 3 2" xfId="10425"/>
    <cellStyle name="Komma 2 8 2 4 2 4" xfId="6993"/>
    <cellStyle name="Komma 2 8 2 4 3" xfId="2697"/>
    <cellStyle name="Komma 2 8 2 4 3 2" xfId="7851"/>
    <cellStyle name="Komma 2 8 2 4 4" xfId="4419"/>
    <cellStyle name="Komma 2 8 2 4 4 2" xfId="9567"/>
    <cellStyle name="Komma 2 8 2 4 5" xfId="6135"/>
    <cellStyle name="Komma 2 8 2 5" xfId="1804"/>
    <cellStyle name="Komma 2 8 2 5 2" xfId="3555"/>
    <cellStyle name="Komma 2 8 2 5 2 2" xfId="8705"/>
    <cellStyle name="Komma 2 8 2 5 3" xfId="5273"/>
    <cellStyle name="Komma 2 8 2 5 3 2" xfId="10421"/>
    <cellStyle name="Komma 2 8 2 5 4" xfId="6989"/>
    <cellStyle name="Komma 2 8 2 6" xfId="2693"/>
    <cellStyle name="Komma 2 8 2 6 2" xfId="7847"/>
    <cellStyle name="Komma 2 8 2 7" xfId="4415"/>
    <cellStyle name="Komma 2 8 2 7 2" xfId="9563"/>
    <cellStyle name="Komma 2 8 2 8" xfId="6131"/>
    <cellStyle name="Komma 2 8 3" xfId="464"/>
    <cellStyle name="Komma 2 8 3 2" xfId="465"/>
    <cellStyle name="Komma 2 8 3 2 2" xfId="1810"/>
    <cellStyle name="Komma 2 8 3 2 2 2" xfId="3561"/>
    <cellStyle name="Komma 2 8 3 2 2 2 2" xfId="8711"/>
    <cellStyle name="Komma 2 8 3 2 2 3" xfId="5279"/>
    <cellStyle name="Komma 2 8 3 2 2 3 2" xfId="10427"/>
    <cellStyle name="Komma 2 8 3 2 2 4" xfId="6995"/>
    <cellStyle name="Komma 2 8 3 2 3" xfId="2699"/>
    <cellStyle name="Komma 2 8 3 2 3 2" xfId="7853"/>
    <cellStyle name="Komma 2 8 3 2 4" xfId="4421"/>
    <cellStyle name="Komma 2 8 3 2 4 2" xfId="9569"/>
    <cellStyle name="Komma 2 8 3 2 5" xfId="6137"/>
    <cellStyle name="Komma 2 8 3 3" xfId="1809"/>
    <cellStyle name="Komma 2 8 3 3 2" xfId="3560"/>
    <cellStyle name="Komma 2 8 3 3 2 2" xfId="8710"/>
    <cellStyle name="Komma 2 8 3 3 3" xfId="5278"/>
    <cellStyle name="Komma 2 8 3 3 3 2" xfId="10426"/>
    <cellStyle name="Komma 2 8 3 3 4" xfId="6994"/>
    <cellStyle name="Komma 2 8 3 4" xfId="2698"/>
    <cellStyle name="Komma 2 8 3 4 2" xfId="7852"/>
    <cellStyle name="Komma 2 8 3 5" xfId="4420"/>
    <cellStyle name="Komma 2 8 3 5 2" xfId="9568"/>
    <cellStyle name="Komma 2 8 3 6" xfId="6136"/>
    <cellStyle name="Komma 2 8 4" xfId="466"/>
    <cellStyle name="Komma 2 8 4 2" xfId="1811"/>
    <cellStyle name="Komma 2 8 4 2 2" xfId="3562"/>
    <cellStyle name="Komma 2 8 4 2 2 2" xfId="8712"/>
    <cellStyle name="Komma 2 8 4 2 3" xfId="5280"/>
    <cellStyle name="Komma 2 8 4 2 3 2" xfId="10428"/>
    <cellStyle name="Komma 2 8 4 2 4" xfId="6996"/>
    <cellStyle name="Komma 2 8 4 3" xfId="2700"/>
    <cellStyle name="Komma 2 8 4 3 2" xfId="7854"/>
    <cellStyle name="Komma 2 8 4 4" xfId="4422"/>
    <cellStyle name="Komma 2 8 4 4 2" xfId="9570"/>
    <cellStyle name="Komma 2 8 4 5" xfId="6138"/>
    <cellStyle name="Komma 2 8 5" xfId="467"/>
    <cellStyle name="Komma 2 8 5 2" xfId="1812"/>
    <cellStyle name="Komma 2 8 5 2 2" xfId="3563"/>
    <cellStyle name="Komma 2 8 5 2 2 2" xfId="8713"/>
    <cellStyle name="Komma 2 8 5 2 3" xfId="5281"/>
    <cellStyle name="Komma 2 8 5 2 3 2" xfId="10429"/>
    <cellStyle name="Komma 2 8 5 2 4" xfId="6997"/>
    <cellStyle name="Komma 2 8 5 3" xfId="2701"/>
    <cellStyle name="Komma 2 8 5 3 2" xfId="7855"/>
    <cellStyle name="Komma 2 8 5 4" xfId="4423"/>
    <cellStyle name="Komma 2 8 5 4 2" xfId="9571"/>
    <cellStyle name="Komma 2 8 5 5" xfId="6139"/>
    <cellStyle name="Komma 2 8 6" xfId="1803"/>
    <cellStyle name="Komma 2 8 6 2" xfId="3554"/>
    <cellStyle name="Komma 2 8 6 2 2" xfId="8704"/>
    <cellStyle name="Komma 2 8 6 3" xfId="5272"/>
    <cellStyle name="Komma 2 8 6 3 2" xfId="10420"/>
    <cellStyle name="Komma 2 8 6 4" xfId="6988"/>
    <cellStyle name="Komma 2 8 7" xfId="2692"/>
    <cellStyle name="Komma 2 8 7 2" xfId="7846"/>
    <cellStyle name="Komma 2 8 8" xfId="4414"/>
    <cellStyle name="Komma 2 8 8 2" xfId="9562"/>
    <cellStyle name="Komma 2 8 9" xfId="6130"/>
    <cellStyle name="Komma 2 9" xfId="468"/>
    <cellStyle name="Komma 2 9 2" xfId="469"/>
    <cellStyle name="Komma 2 9 2 2" xfId="470"/>
    <cellStyle name="Komma 2 9 2 2 2" xfId="471"/>
    <cellStyle name="Komma 2 9 2 2 2 2" xfId="1816"/>
    <cellStyle name="Komma 2 9 2 2 2 2 2" xfId="3567"/>
    <cellStyle name="Komma 2 9 2 2 2 2 2 2" xfId="8717"/>
    <cellStyle name="Komma 2 9 2 2 2 2 3" xfId="5285"/>
    <cellStyle name="Komma 2 9 2 2 2 2 3 2" xfId="10433"/>
    <cellStyle name="Komma 2 9 2 2 2 2 4" xfId="7001"/>
    <cellStyle name="Komma 2 9 2 2 2 3" xfId="2705"/>
    <cellStyle name="Komma 2 9 2 2 2 3 2" xfId="7859"/>
    <cellStyle name="Komma 2 9 2 2 2 4" xfId="4427"/>
    <cellStyle name="Komma 2 9 2 2 2 4 2" xfId="9575"/>
    <cellStyle name="Komma 2 9 2 2 2 5" xfId="6143"/>
    <cellStyle name="Komma 2 9 2 2 3" xfId="1815"/>
    <cellStyle name="Komma 2 9 2 2 3 2" xfId="3566"/>
    <cellStyle name="Komma 2 9 2 2 3 2 2" xfId="8716"/>
    <cellStyle name="Komma 2 9 2 2 3 3" xfId="5284"/>
    <cellStyle name="Komma 2 9 2 2 3 3 2" xfId="10432"/>
    <cellStyle name="Komma 2 9 2 2 3 4" xfId="7000"/>
    <cellStyle name="Komma 2 9 2 2 4" xfId="2704"/>
    <cellStyle name="Komma 2 9 2 2 4 2" xfId="7858"/>
    <cellStyle name="Komma 2 9 2 2 5" xfId="4426"/>
    <cellStyle name="Komma 2 9 2 2 5 2" xfId="9574"/>
    <cellStyle name="Komma 2 9 2 2 6" xfId="6142"/>
    <cellStyle name="Komma 2 9 2 3" xfId="472"/>
    <cellStyle name="Komma 2 9 2 3 2" xfId="1817"/>
    <cellStyle name="Komma 2 9 2 3 2 2" xfId="3568"/>
    <cellStyle name="Komma 2 9 2 3 2 2 2" xfId="8718"/>
    <cellStyle name="Komma 2 9 2 3 2 3" xfId="5286"/>
    <cellStyle name="Komma 2 9 2 3 2 3 2" xfId="10434"/>
    <cellStyle name="Komma 2 9 2 3 2 4" xfId="7002"/>
    <cellStyle name="Komma 2 9 2 3 3" xfId="2706"/>
    <cellStyle name="Komma 2 9 2 3 3 2" xfId="7860"/>
    <cellStyle name="Komma 2 9 2 3 4" xfId="4428"/>
    <cellStyle name="Komma 2 9 2 3 4 2" xfId="9576"/>
    <cellStyle name="Komma 2 9 2 3 5" xfId="6144"/>
    <cellStyle name="Komma 2 9 2 4" xfId="473"/>
    <cellStyle name="Komma 2 9 2 4 2" xfId="1818"/>
    <cellStyle name="Komma 2 9 2 4 2 2" xfId="3569"/>
    <cellStyle name="Komma 2 9 2 4 2 2 2" xfId="8719"/>
    <cellStyle name="Komma 2 9 2 4 2 3" xfId="5287"/>
    <cellStyle name="Komma 2 9 2 4 2 3 2" xfId="10435"/>
    <cellStyle name="Komma 2 9 2 4 2 4" xfId="7003"/>
    <cellStyle name="Komma 2 9 2 4 3" xfId="2707"/>
    <cellStyle name="Komma 2 9 2 4 3 2" xfId="7861"/>
    <cellStyle name="Komma 2 9 2 4 4" xfId="4429"/>
    <cellStyle name="Komma 2 9 2 4 4 2" xfId="9577"/>
    <cellStyle name="Komma 2 9 2 4 5" xfId="6145"/>
    <cellStyle name="Komma 2 9 2 5" xfId="1814"/>
    <cellStyle name="Komma 2 9 2 5 2" xfId="3565"/>
    <cellStyle name="Komma 2 9 2 5 2 2" xfId="8715"/>
    <cellStyle name="Komma 2 9 2 5 3" xfId="5283"/>
    <cellStyle name="Komma 2 9 2 5 3 2" xfId="10431"/>
    <cellStyle name="Komma 2 9 2 5 4" xfId="6999"/>
    <cellStyle name="Komma 2 9 2 6" xfId="2703"/>
    <cellStyle name="Komma 2 9 2 6 2" xfId="7857"/>
    <cellStyle name="Komma 2 9 2 7" xfId="4425"/>
    <cellStyle name="Komma 2 9 2 7 2" xfId="9573"/>
    <cellStyle name="Komma 2 9 2 8" xfId="6141"/>
    <cellStyle name="Komma 2 9 3" xfId="474"/>
    <cellStyle name="Komma 2 9 3 2" xfId="475"/>
    <cellStyle name="Komma 2 9 3 2 2" xfId="1820"/>
    <cellStyle name="Komma 2 9 3 2 2 2" xfId="3571"/>
    <cellStyle name="Komma 2 9 3 2 2 2 2" xfId="8721"/>
    <cellStyle name="Komma 2 9 3 2 2 3" xfId="5289"/>
    <cellStyle name="Komma 2 9 3 2 2 3 2" xfId="10437"/>
    <cellStyle name="Komma 2 9 3 2 2 4" xfId="7005"/>
    <cellStyle name="Komma 2 9 3 2 3" xfId="2709"/>
    <cellStyle name="Komma 2 9 3 2 3 2" xfId="7863"/>
    <cellStyle name="Komma 2 9 3 2 4" xfId="4431"/>
    <cellStyle name="Komma 2 9 3 2 4 2" xfId="9579"/>
    <cellStyle name="Komma 2 9 3 2 5" xfId="6147"/>
    <cellStyle name="Komma 2 9 3 3" xfId="1819"/>
    <cellStyle name="Komma 2 9 3 3 2" xfId="3570"/>
    <cellStyle name="Komma 2 9 3 3 2 2" xfId="8720"/>
    <cellStyle name="Komma 2 9 3 3 3" xfId="5288"/>
    <cellStyle name="Komma 2 9 3 3 3 2" xfId="10436"/>
    <cellStyle name="Komma 2 9 3 3 4" xfId="7004"/>
    <cellStyle name="Komma 2 9 3 4" xfId="2708"/>
    <cellStyle name="Komma 2 9 3 4 2" xfId="7862"/>
    <cellStyle name="Komma 2 9 3 5" xfId="4430"/>
    <cellStyle name="Komma 2 9 3 5 2" xfId="9578"/>
    <cellStyle name="Komma 2 9 3 6" xfId="6146"/>
    <cellStyle name="Komma 2 9 4" xfId="476"/>
    <cellStyle name="Komma 2 9 4 2" xfId="1821"/>
    <cellStyle name="Komma 2 9 4 2 2" xfId="3572"/>
    <cellStyle name="Komma 2 9 4 2 2 2" xfId="8722"/>
    <cellStyle name="Komma 2 9 4 2 3" xfId="5290"/>
    <cellStyle name="Komma 2 9 4 2 3 2" xfId="10438"/>
    <cellStyle name="Komma 2 9 4 2 4" xfId="7006"/>
    <cellStyle name="Komma 2 9 4 3" xfId="2710"/>
    <cellStyle name="Komma 2 9 4 3 2" xfId="7864"/>
    <cellStyle name="Komma 2 9 4 4" xfId="4432"/>
    <cellStyle name="Komma 2 9 4 4 2" xfId="9580"/>
    <cellStyle name="Komma 2 9 4 5" xfId="6148"/>
    <cellStyle name="Komma 2 9 5" xfId="477"/>
    <cellStyle name="Komma 2 9 5 2" xfId="1822"/>
    <cellStyle name="Komma 2 9 5 2 2" xfId="3573"/>
    <cellStyle name="Komma 2 9 5 2 2 2" xfId="8723"/>
    <cellStyle name="Komma 2 9 5 2 3" xfId="5291"/>
    <cellStyle name="Komma 2 9 5 2 3 2" xfId="10439"/>
    <cellStyle name="Komma 2 9 5 2 4" xfId="7007"/>
    <cellStyle name="Komma 2 9 5 3" xfId="2711"/>
    <cellStyle name="Komma 2 9 5 3 2" xfId="7865"/>
    <cellStyle name="Komma 2 9 5 4" xfId="4433"/>
    <cellStyle name="Komma 2 9 5 4 2" xfId="9581"/>
    <cellStyle name="Komma 2 9 5 5" xfId="6149"/>
    <cellStyle name="Komma 2 9 6" xfId="1813"/>
    <cellStyle name="Komma 2 9 6 2" xfId="3564"/>
    <cellStyle name="Komma 2 9 6 2 2" xfId="8714"/>
    <cellStyle name="Komma 2 9 6 3" xfId="5282"/>
    <cellStyle name="Komma 2 9 6 3 2" xfId="10430"/>
    <cellStyle name="Komma 2 9 6 4" xfId="6998"/>
    <cellStyle name="Komma 2 9 7" xfId="2702"/>
    <cellStyle name="Komma 2 9 7 2" xfId="7856"/>
    <cellStyle name="Komma 2 9 8" xfId="4424"/>
    <cellStyle name="Komma 2 9 8 2" xfId="9572"/>
    <cellStyle name="Komma 2 9 9" xfId="6140"/>
    <cellStyle name="Komma 20" xfId="478"/>
    <cellStyle name="Komma 20 2" xfId="1823"/>
    <cellStyle name="Komma 20 2 2" xfId="3574"/>
    <cellStyle name="Komma 20 2 2 2" xfId="8724"/>
    <cellStyle name="Komma 20 2 3" xfId="5292"/>
    <cellStyle name="Komma 20 2 3 2" xfId="10440"/>
    <cellStyle name="Komma 20 2 4" xfId="7008"/>
    <cellStyle name="Komma 20 3" xfId="2712"/>
    <cellStyle name="Komma 20 3 2" xfId="7866"/>
    <cellStyle name="Komma 20 4" xfId="4434"/>
    <cellStyle name="Komma 20 4 2" xfId="9582"/>
    <cellStyle name="Komma 20 5" xfId="6150"/>
    <cellStyle name="Komma 21" xfId="479"/>
    <cellStyle name="Komma 21 2" xfId="1824"/>
    <cellStyle name="Komma 21 2 2" xfId="3575"/>
    <cellStyle name="Komma 21 2 2 2" xfId="8725"/>
    <cellStyle name="Komma 21 2 3" xfId="5293"/>
    <cellStyle name="Komma 21 2 3 2" xfId="10441"/>
    <cellStyle name="Komma 21 2 4" xfId="7009"/>
    <cellStyle name="Komma 21 3" xfId="2713"/>
    <cellStyle name="Komma 21 3 2" xfId="7867"/>
    <cellStyle name="Komma 21 4" xfId="4435"/>
    <cellStyle name="Komma 21 4 2" xfId="9583"/>
    <cellStyle name="Komma 21 5" xfId="6151"/>
    <cellStyle name="Komma 3" xfId="480"/>
    <cellStyle name="Komma 3 10" xfId="481"/>
    <cellStyle name="Komma 3 10 2" xfId="482"/>
    <cellStyle name="Komma 3 10 2 2" xfId="1827"/>
    <cellStyle name="Komma 3 10 2 2 2" xfId="3578"/>
    <cellStyle name="Komma 3 10 2 2 2 2" xfId="8728"/>
    <cellStyle name="Komma 3 10 2 2 3" xfId="5296"/>
    <cellStyle name="Komma 3 10 2 2 3 2" xfId="10444"/>
    <cellStyle name="Komma 3 10 2 2 4" xfId="7012"/>
    <cellStyle name="Komma 3 10 2 3" xfId="2716"/>
    <cellStyle name="Komma 3 10 2 3 2" xfId="7870"/>
    <cellStyle name="Komma 3 10 2 4" xfId="4438"/>
    <cellStyle name="Komma 3 10 2 4 2" xfId="9586"/>
    <cellStyle name="Komma 3 10 2 5" xfId="6154"/>
    <cellStyle name="Komma 3 10 3" xfId="1826"/>
    <cellStyle name="Komma 3 10 3 2" xfId="3577"/>
    <cellStyle name="Komma 3 10 3 2 2" xfId="8727"/>
    <cellStyle name="Komma 3 10 3 3" xfId="5295"/>
    <cellStyle name="Komma 3 10 3 3 2" xfId="10443"/>
    <cellStyle name="Komma 3 10 3 4" xfId="7011"/>
    <cellStyle name="Komma 3 10 4" xfId="2715"/>
    <cellStyle name="Komma 3 10 4 2" xfId="7869"/>
    <cellStyle name="Komma 3 10 5" xfId="4437"/>
    <cellStyle name="Komma 3 10 5 2" xfId="9585"/>
    <cellStyle name="Komma 3 10 6" xfId="6153"/>
    <cellStyle name="Komma 3 11" xfId="483"/>
    <cellStyle name="Komma 3 11 2" xfId="1828"/>
    <cellStyle name="Komma 3 11 2 2" xfId="3579"/>
    <cellStyle name="Komma 3 11 2 2 2" xfId="8729"/>
    <cellStyle name="Komma 3 11 2 3" xfId="5297"/>
    <cellStyle name="Komma 3 11 2 3 2" xfId="10445"/>
    <cellStyle name="Komma 3 11 2 4" xfId="7013"/>
    <cellStyle name="Komma 3 11 3" xfId="2717"/>
    <cellStyle name="Komma 3 11 3 2" xfId="7871"/>
    <cellStyle name="Komma 3 11 4" xfId="4439"/>
    <cellStyle name="Komma 3 11 4 2" xfId="9587"/>
    <cellStyle name="Komma 3 11 5" xfId="6155"/>
    <cellStyle name="Komma 3 12" xfId="484"/>
    <cellStyle name="Komma 3 12 2" xfId="1829"/>
    <cellStyle name="Komma 3 12 2 2" xfId="3580"/>
    <cellStyle name="Komma 3 12 2 2 2" xfId="8730"/>
    <cellStyle name="Komma 3 12 2 3" xfId="5298"/>
    <cellStyle name="Komma 3 12 2 3 2" xfId="10446"/>
    <cellStyle name="Komma 3 12 2 4" xfId="7014"/>
    <cellStyle name="Komma 3 12 3" xfId="2718"/>
    <cellStyle name="Komma 3 12 3 2" xfId="7872"/>
    <cellStyle name="Komma 3 12 4" xfId="4440"/>
    <cellStyle name="Komma 3 12 4 2" xfId="9588"/>
    <cellStyle name="Komma 3 12 5" xfId="6156"/>
    <cellStyle name="Komma 3 13" xfId="1825"/>
    <cellStyle name="Komma 3 13 2" xfId="3576"/>
    <cellStyle name="Komma 3 13 2 2" xfId="8726"/>
    <cellStyle name="Komma 3 13 3" xfId="5294"/>
    <cellStyle name="Komma 3 13 3 2" xfId="10442"/>
    <cellStyle name="Komma 3 13 4" xfId="7010"/>
    <cellStyle name="Komma 3 14" xfId="2714"/>
    <cellStyle name="Komma 3 14 2" xfId="7868"/>
    <cellStyle name="Komma 3 15" xfId="4436"/>
    <cellStyle name="Komma 3 15 2" xfId="9584"/>
    <cellStyle name="Komma 3 16" xfId="6152"/>
    <cellStyle name="Komma 3 2" xfId="485"/>
    <cellStyle name="Komma 3 2 2" xfId="486"/>
    <cellStyle name="Komma 3 2 2 2" xfId="487"/>
    <cellStyle name="Komma 3 2 2 2 2" xfId="488"/>
    <cellStyle name="Komma 3 2 2 2 2 2" xfId="1833"/>
    <cellStyle name="Komma 3 2 2 2 2 2 2" xfId="3584"/>
    <cellStyle name="Komma 3 2 2 2 2 2 2 2" xfId="8734"/>
    <cellStyle name="Komma 3 2 2 2 2 2 3" xfId="5302"/>
    <cellStyle name="Komma 3 2 2 2 2 2 3 2" xfId="10450"/>
    <cellStyle name="Komma 3 2 2 2 2 2 4" xfId="7018"/>
    <cellStyle name="Komma 3 2 2 2 2 3" xfId="2722"/>
    <cellStyle name="Komma 3 2 2 2 2 3 2" xfId="7876"/>
    <cellStyle name="Komma 3 2 2 2 2 4" xfId="4444"/>
    <cellStyle name="Komma 3 2 2 2 2 4 2" xfId="9592"/>
    <cellStyle name="Komma 3 2 2 2 2 5" xfId="6160"/>
    <cellStyle name="Komma 3 2 2 2 3" xfId="1832"/>
    <cellStyle name="Komma 3 2 2 2 3 2" xfId="3583"/>
    <cellStyle name="Komma 3 2 2 2 3 2 2" xfId="8733"/>
    <cellStyle name="Komma 3 2 2 2 3 3" xfId="5301"/>
    <cellStyle name="Komma 3 2 2 2 3 3 2" xfId="10449"/>
    <cellStyle name="Komma 3 2 2 2 3 4" xfId="7017"/>
    <cellStyle name="Komma 3 2 2 2 4" xfId="2721"/>
    <cellStyle name="Komma 3 2 2 2 4 2" xfId="7875"/>
    <cellStyle name="Komma 3 2 2 2 5" xfId="4443"/>
    <cellStyle name="Komma 3 2 2 2 5 2" xfId="9591"/>
    <cellStyle name="Komma 3 2 2 2 6" xfId="6159"/>
    <cellStyle name="Komma 3 2 2 3" xfId="489"/>
    <cellStyle name="Komma 3 2 2 3 2" xfId="1834"/>
    <cellStyle name="Komma 3 2 2 3 2 2" xfId="3585"/>
    <cellStyle name="Komma 3 2 2 3 2 2 2" xfId="8735"/>
    <cellStyle name="Komma 3 2 2 3 2 3" xfId="5303"/>
    <cellStyle name="Komma 3 2 2 3 2 3 2" xfId="10451"/>
    <cellStyle name="Komma 3 2 2 3 2 4" xfId="7019"/>
    <cellStyle name="Komma 3 2 2 3 3" xfId="2723"/>
    <cellStyle name="Komma 3 2 2 3 3 2" xfId="7877"/>
    <cellStyle name="Komma 3 2 2 3 4" xfId="4445"/>
    <cellStyle name="Komma 3 2 2 3 4 2" xfId="9593"/>
    <cellStyle name="Komma 3 2 2 3 5" xfId="6161"/>
    <cellStyle name="Komma 3 2 2 4" xfId="490"/>
    <cellStyle name="Komma 3 2 2 4 2" xfId="1835"/>
    <cellStyle name="Komma 3 2 2 4 2 2" xfId="3586"/>
    <cellStyle name="Komma 3 2 2 4 2 2 2" xfId="8736"/>
    <cellStyle name="Komma 3 2 2 4 2 3" xfId="5304"/>
    <cellStyle name="Komma 3 2 2 4 2 3 2" xfId="10452"/>
    <cellStyle name="Komma 3 2 2 4 2 4" xfId="7020"/>
    <cellStyle name="Komma 3 2 2 4 3" xfId="2724"/>
    <cellStyle name="Komma 3 2 2 4 3 2" xfId="7878"/>
    <cellStyle name="Komma 3 2 2 4 4" xfId="4446"/>
    <cellStyle name="Komma 3 2 2 4 4 2" xfId="9594"/>
    <cellStyle name="Komma 3 2 2 4 5" xfId="6162"/>
    <cellStyle name="Komma 3 2 2 5" xfId="1831"/>
    <cellStyle name="Komma 3 2 2 5 2" xfId="3582"/>
    <cellStyle name="Komma 3 2 2 5 2 2" xfId="8732"/>
    <cellStyle name="Komma 3 2 2 5 3" xfId="5300"/>
    <cellStyle name="Komma 3 2 2 5 3 2" xfId="10448"/>
    <cellStyle name="Komma 3 2 2 5 4" xfId="7016"/>
    <cellStyle name="Komma 3 2 2 6" xfId="2720"/>
    <cellStyle name="Komma 3 2 2 6 2" xfId="7874"/>
    <cellStyle name="Komma 3 2 2 7" xfId="4442"/>
    <cellStyle name="Komma 3 2 2 7 2" xfId="9590"/>
    <cellStyle name="Komma 3 2 2 8" xfId="6158"/>
    <cellStyle name="Komma 3 2 3" xfId="491"/>
    <cellStyle name="Komma 3 2 3 2" xfId="492"/>
    <cellStyle name="Komma 3 2 3 2 2" xfId="1837"/>
    <cellStyle name="Komma 3 2 3 2 2 2" xfId="3588"/>
    <cellStyle name="Komma 3 2 3 2 2 2 2" xfId="8738"/>
    <cellStyle name="Komma 3 2 3 2 2 3" xfId="5306"/>
    <cellStyle name="Komma 3 2 3 2 2 3 2" xfId="10454"/>
    <cellStyle name="Komma 3 2 3 2 2 4" xfId="7022"/>
    <cellStyle name="Komma 3 2 3 2 3" xfId="2726"/>
    <cellStyle name="Komma 3 2 3 2 3 2" xfId="7880"/>
    <cellStyle name="Komma 3 2 3 2 4" xfId="4448"/>
    <cellStyle name="Komma 3 2 3 2 4 2" xfId="9596"/>
    <cellStyle name="Komma 3 2 3 2 5" xfId="6164"/>
    <cellStyle name="Komma 3 2 3 3" xfId="1836"/>
    <cellStyle name="Komma 3 2 3 3 2" xfId="3587"/>
    <cellStyle name="Komma 3 2 3 3 2 2" xfId="8737"/>
    <cellStyle name="Komma 3 2 3 3 3" xfId="5305"/>
    <cellStyle name="Komma 3 2 3 3 3 2" xfId="10453"/>
    <cellStyle name="Komma 3 2 3 3 4" xfId="7021"/>
    <cellStyle name="Komma 3 2 3 4" xfId="2725"/>
    <cellStyle name="Komma 3 2 3 4 2" xfId="7879"/>
    <cellStyle name="Komma 3 2 3 5" xfId="4447"/>
    <cellStyle name="Komma 3 2 3 5 2" xfId="9595"/>
    <cellStyle name="Komma 3 2 3 6" xfId="6163"/>
    <cellStyle name="Komma 3 2 4" xfId="493"/>
    <cellStyle name="Komma 3 2 4 2" xfId="1838"/>
    <cellStyle name="Komma 3 2 4 2 2" xfId="3589"/>
    <cellStyle name="Komma 3 2 4 2 2 2" xfId="8739"/>
    <cellStyle name="Komma 3 2 4 2 3" xfId="5307"/>
    <cellStyle name="Komma 3 2 4 2 3 2" xfId="10455"/>
    <cellStyle name="Komma 3 2 4 2 4" xfId="7023"/>
    <cellStyle name="Komma 3 2 4 3" xfId="2727"/>
    <cellStyle name="Komma 3 2 4 3 2" xfId="7881"/>
    <cellStyle name="Komma 3 2 4 4" xfId="4449"/>
    <cellStyle name="Komma 3 2 4 4 2" xfId="9597"/>
    <cellStyle name="Komma 3 2 4 5" xfId="6165"/>
    <cellStyle name="Komma 3 2 5" xfId="494"/>
    <cellStyle name="Komma 3 2 5 2" xfId="1839"/>
    <cellStyle name="Komma 3 2 5 2 2" xfId="3590"/>
    <cellStyle name="Komma 3 2 5 2 2 2" xfId="8740"/>
    <cellStyle name="Komma 3 2 5 2 3" xfId="5308"/>
    <cellStyle name="Komma 3 2 5 2 3 2" xfId="10456"/>
    <cellStyle name="Komma 3 2 5 2 4" xfId="7024"/>
    <cellStyle name="Komma 3 2 5 3" xfId="2728"/>
    <cellStyle name="Komma 3 2 5 3 2" xfId="7882"/>
    <cellStyle name="Komma 3 2 5 4" xfId="4450"/>
    <cellStyle name="Komma 3 2 5 4 2" xfId="9598"/>
    <cellStyle name="Komma 3 2 5 5" xfId="6166"/>
    <cellStyle name="Komma 3 2 6" xfId="1830"/>
    <cellStyle name="Komma 3 2 6 2" xfId="3581"/>
    <cellStyle name="Komma 3 2 6 2 2" xfId="8731"/>
    <cellStyle name="Komma 3 2 6 3" xfId="5299"/>
    <cellStyle name="Komma 3 2 6 3 2" xfId="10447"/>
    <cellStyle name="Komma 3 2 6 4" xfId="7015"/>
    <cellStyle name="Komma 3 2 7" xfId="2719"/>
    <cellStyle name="Komma 3 2 7 2" xfId="7873"/>
    <cellStyle name="Komma 3 2 8" xfId="4441"/>
    <cellStyle name="Komma 3 2 8 2" xfId="9589"/>
    <cellStyle name="Komma 3 2 9" xfId="6157"/>
    <cellStyle name="Komma 3 3" xfId="495"/>
    <cellStyle name="Komma 3 3 2" xfId="496"/>
    <cellStyle name="Komma 3 3 2 2" xfId="497"/>
    <cellStyle name="Komma 3 3 2 2 2" xfId="498"/>
    <cellStyle name="Komma 3 3 2 2 2 2" xfId="1843"/>
    <cellStyle name="Komma 3 3 2 2 2 2 2" xfId="3594"/>
    <cellStyle name="Komma 3 3 2 2 2 2 2 2" xfId="8744"/>
    <cellStyle name="Komma 3 3 2 2 2 2 3" xfId="5312"/>
    <cellStyle name="Komma 3 3 2 2 2 2 3 2" xfId="10460"/>
    <cellStyle name="Komma 3 3 2 2 2 2 4" xfId="7028"/>
    <cellStyle name="Komma 3 3 2 2 2 3" xfId="2732"/>
    <cellStyle name="Komma 3 3 2 2 2 3 2" xfId="7886"/>
    <cellStyle name="Komma 3 3 2 2 2 4" xfId="4454"/>
    <cellStyle name="Komma 3 3 2 2 2 4 2" xfId="9602"/>
    <cellStyle name="Komma 3 3 2 2 2 5" xfId="6170"/>
    <cellStyle name="Komma 3 3 2 2 3" xfId="1842"/>
    <cellStyle name="Komma 3 3 2 2 3 2" xfId="3593"/>
    <cellStyle name="Komma 3 3 2 2 3 2 2" xfId="8743"/>
    <cellStyle name="Komma 3 3 2 2 3 3" xfId="5311"/>
    <cellStyle name="Komma 3 3 2 2 3 3 2" xfId="10459"/>
    <cellStyle name="Komma 3 3 2 2 3 4" xfId="7027"/>
    <cellStyle name="Komma 3 3 2 2 4" xfId="2731"/>
    <cellStyle name="Komma 3 3 2 2 4 2" xfId="7885"/>
    <cellStyle name="Komma 3 3 2 2 5" xfId="4453"/>
    <cellStyle name="Komma 3 3 2 2 5 2" xfId="9601"/>
    <cellStyle name="Komma 3 3 2 2 6" xfId="6169"/>
    <cellStyle name="Komma 3 3 2 3" xfId="499"/>
    <cellStyle name="Komma 3 3 2 3 2" xfId="1844"/>
    <cellStyle name="Komma 3 3 2 3 2 2" xfId="3595"/>
    <cellStyle name="Komma 3 3 2 3 2 2 2" xfId="8745"/>
    <cellStyle name="Komma 3 3 2 3 2 3" xfId="5313"/>
    <cellStyle name="Komma 3 3 2 3 2 3 2" xfId="10461"/>
    <cellStyle name="Komma 3 3 2 3 2 4" xfId="7029"/>
    <cellStyle name="Komma 3 3 2 3 3" xfId="2733"/>
    <cellStyle name="Komma 3 3 2 3 3 2" xfId="7887"/>
    <cellStyle name="Komma 3 3 2 3 4" xfId="4455"/>
    <cellStyle name="Komma 3 3 2 3 4 2" xfId="9603"/>
    <cellStyle name="Komma 3 3 2 3 5" xfId="6171"/>
    <cellStyle name="Komma 3 3 2 4" xfId="500"/>
    <cellStyle name="Komma 3 3 2 4 2" xfId="1845"/>
    <cellStyle name="Komma 3 3 2 4 2 2" xfId="3596"/>
    <cellStyle name="Komma 3 3 2 4 2 2 2" xfId="8746"/>
    <cellStyle name="Komma 3 3 2 4 2 3" xfId="5314"/>
    <cellStyle name="Komma 3 3 2 4 2 3 2" xfId="10462"/>
    <cellStyle name="Komma 3 3 2 4 2 4" xfId="7030"/>
    <cellStyle name="Komma 3 3 2 4 3" xfId="2734"/>
    <cellStyle name="Komma 3 3 2 4 3 2" xfId="7888"/>
    <cellStyle name="Komma 3 3 2 4 4" xfId="4456"/>
    <cellStyle name="Komma 3 3 2 4 4 2" xfId="9604"/>
    <cellStyle name="Komma 3 3 2 4 5" xfId="6172"/>
    <cellStyle name="Komma 3 3 2 5" xfId="1841"/>
    <cellStyle name="Komma 3 3 2 5 2" xfId="3592"/>
    <cellStyle name="Komma 3 3 2 5 2 2" xfId="8742"/>
    <cellStyle name="Komma 3 3 2 5 3" xfId="5310"/>
    <cellStyle name="Komma 3 3 2 5 3 2" xfId="10458"/>
    <cellStyle name="Komma 3 3 2 5 4" xfId="7026"/>
    <cellStyle name="Komma 3 3 2 6" xfId="2730"/>
    <cellStyle name="Komma 3 3 2 6 2" xfId="7884"/>
    <cellStyle name="Komma 3 3 2 7" xfId="4452"/>
    <cellStyle name="Komma 3 3 2 7 2" xfId="9600"/>
    <cellStyle name="Komma 3 3 2 8" xfId="6168"/>
    <cellStyle name="Komma 3 3 3" xfId="501"/>
    <cellStyle name="Komma 3 3 3 2" xfId="502"/>
    <cellStyle name="Komma 3 3 3 2 2" xfId="1847"/>
    <cellStyle name="Komma 3 3 3 2 2 2" xfId="3598"/>
    <cellStyle name="Komma 3 3 3 2 2 2 2" xfId="8748"/>
    <cellStyle name="Komma 3 3 3 2 2 3" xfId="5316"/>
    <cellStyle name="Komma 3 3 3 2 2 3 2" xfId="10464"/>
    <cellStyle name="Komma 3 3 3 2 2 4" xfId="7032"/>
    <cellStyle name="Komma 3 3 3 2 3" xfId="2736"/>
    <cellStyle name="Komma 3 3 3 2 3 2" xfId="7890"/>
    <cellStyle name="Komma 3 3 3 2 4" xfId="4458"/>
    <cellStyle name="Komma 3 3 3 2 4 2" xfId="9606"/>
    <cellStyle name="Komma 3 3 3 2 5" xfId="6174"/>
    <cellStyle name="Komma 3 3 3 3" xfId="1846"/>
    <cellStyle name="Komma 3 3 3 3 2" xfId="3597"/>
    <cellStyle name="Komma 3 3 3 3 2 2" xfId="8747"/>
    <cellStyle name="Komma 3 3 3 3 3" xfId="5315"/>
    <cellStyle name="Komma 3 3 3 3 3 2" xfId="10463"/>
    <cellStyle name="Komma 3 3 3 3 4" xfId="7031"/>
    <cellStyle name="Komma 3 3 3 4" xfId="2735"/>
    <cellStyle name="Komma 3 3 3 4 2" xfId="7889"/>
    <cellStyle name="Komma 3 3 3 5" xfId="4457"/>
    <cellStyle name="Komma 3 3 3 5 2" xfId="9605"/>
    <cellStyle name="Komma 3 3 3 6" xfId="6173"/>
    <cellStyle name="Komma 3 3 4" xfId="503"/>
    <cellStyle name="Komma 3 3 4 2" xfId="1848"/>
    <cellStyle name="Komma 3 3 4 2 2" xfId="3599"/>
    <cellStyle name="Komma 3 3 4 2 2 2" xfId="8749"/>
    <cellStyle name="Komma 3 3 4 2 3" xfId="5317"/>
    <cellStyle name="Komma 3 3 4 2 3 2" xfId="10465"/>
    <cellStyle name="Komma 3 3 4 2 4" xfId="7033"/>
    <cellStyle name="Komma 3 3 4 3" xfId="2737"/>
    <cellStyle name="Komma 3 3 4 3 2" xfId="7891"/>
    <cellStyle name="Komma 3 3 4 4" xfId="4459"/>
    <cellStyle name="Komma 3 3 4 4 2" xfId="9607"/>
    <cellStyle name="Komma 3 3 4 5" xfId="6175"/>
    <cellStyle name="Komma 3 3 5" xfId="504"/>
    <cellStyle name="Komma 3 3 5 2" xfId="1849"/>
    <cellStyle name="Komma 3 3 5 2 2" xfId="3600"/>
    <cellStyle name="Komma 3 3 5 2 2 2" xfId="8750"/>
    <cellStyle name="Komma 3 3 5 2 3" xfId="5318"/>
    <cellStyle name="Komma 3 3 5 2 3 2" xfId="10466"/>
    <cellStyle name="Komma 3 3 5 2 4" xfId="7034"/>
    <cellStyle name="Komma 3 3 5 3" xfId="2738"/>
    <cellStyle name="Komma 3 3 5 3 2" xfId="7892"/>
    <cellStyle name="Komma 3 3 5 4" xfId="4460"/>
    <cellStyle name="Komma 3 3 5 4 2" xfId="9608"/>
    <cellStyle name="Komma 3 3 5 5" xfId="6176"/>
    <cellStyle name="Komma 3 3 6" xfId="1840"/>
    <cellStyle name="Komma 3 3 6 2" xfId="3591"/>
    <cellStyle name="Komma 3 3 6 2 2" xfId="8741"/>
    <cellStyle name="Komma 3 3 6 3" xfId="5309"/>
    <cellStyle name="Komma 3 3 6 3 2" xfId="10457"/>
    <cellStyle name="Komma 3 3 6 4" xfId="7025"/>
    <cellStyle name="Komma 3 3 7" xfId="2729"/>
    <cellStyle name="Komma 3 3 7 2" xfId="7883"/>
    <cellStyle name="Komma 3 3 8" xfId="4451"/>
    <cellStyle name="Komma 3 3 8 2" xfId="9599"/>
    <cellStyle name="Komma 3 3 9" xfId="6167"/>
    <cellStyle name="Komma 3 4" xfId="505"/>
    <cellStyle name="Komma 3 4 2" xfId="506"/>
    <cellStyle name="Komma 3 4 2 2" xfId="507"/>
    <cellStyle name="Komma 3 4 2 2 2" xfId="508"/>
    <cellStyle name="Komma 3 4 2 2 2 2" xfId="1853"/>
    <cellStyle name="Komma 3 4 2 2 2 2 2" xfId="3604"/>
    <cellStyle name="Komma 3 4 2 2 2 2 2 2" xfId="8754"/>
    <cellStyle name="Komma 3 4 2 2 2 2 3" xfId="5322"/>
    <cellStyle name="Komma 3 4 2 2 2 2 3 2" xfId="10470"/>
    <cellStyle name="Komma 3 4 2 2 2 2 4" xfId="7038"/>
    <cellStyle name="Komma 3 4 2 2 2 3" xfId="2742"/>
    <cellStyle name="Komma 3 4 2 2 2 3 2" xfId="7896"/>
    <cellStyle name="Komma 3 4 2 2 2 4" xfId="4464"/>
    <cellStyle name="Komma 3 4 2 2 2 4 2" xfId="9612"/>
    <cellStyle name="Komma 3 4 2 2 2 5" xfId="6180"/>
    <cellStyle name="Komma 3 4 2 2 3" xfId="1852"/>
    <cellStyle name="Komma 3 4 2 2 3 2" xfId="3603"/>
    <cellStyle name="Komma 3 4 2 2 3 2 2" xfId="8753"/>
    <cellStyle name="Komma 3 4 2 2 3 3" xfId="5321"/>
    <cellStyle name="Komma 3 4 2 2 3 3 2" xfId="10469"/>
    <cellStyle name="Komma 3 4 2 2 3 4" xfId="7037"/>
    <cellStyle name="Komma 3 4 2 2 4" xfId="2741"/>
    <cellStyle name="Komma 3 4 2 2 4 2" xfId="7895"/>
    <cellStyle name="Komma 3 4 2 2 5" xfId="4463"/>
    <cellStyle name="Komma 3 4 2 2 5 2" xfId="9611"/>
    <cellStyle name="Komma 3 4 2 2 6" xfId="6179"/>
    <cellStyle name="Komma 3 4 2 3" xfId="509"/>
    <cellStyle name="Komma 3 4 2 3 2" xfId="1854"/>
    <cellStyle name="Komma 3 4 2 3 2 2" xfId="3605"/>
    <cellStyle name="Komma 3 4 2 3 2 2 2" xfId="8755"/>
    <cellStyle name="Komma 3 4 2 3 2 3" xfId="5323"/>
    <cellStyle name="Komma 3 4 2 3 2 3 2" xfId="10471"/>
    <cellStyle name="Komma 3 4 2 3 2 4" xfId="7039"/>
    <cellStyle name="Komma 3 4 2 3 3" xfId="2743"/>
    <cellStyle name="Komma 3 4 2 3 3 2" xfId="7897"/>
    <cellStyle name="Komma 3 4 2 3 4" xfId="4465"/>
    <cellStyle name="Komma 3 4 2 3 4 2" xfId="9613"/>
    <cellStyle name="Komma 3 4 2 3 5" xfId="6181"/>
    <cellStyle name="Komma 3 4 2 4" xfId="510"/>
    <cellStyle name="Komma 3 4 2 4 2" xfId="1855"/>
    <cellStyle name="Komma 3 4 2 4 2 2" xfId="3606"/>
    <cellStyle name="Komma 3 4 2 4 2 2 2" xfId="8756"/>
    <cellStyle name="Komma 3 4 2 4 2 3" xfId="5324"/>
    <cellStyle name="Komma 3 4 2 4 2 3 2" xfId="10472"/>
    <cellStyle name="Komma 3 4 2 4 2 4" xfId="7040"/>
    <cellStyle name="Komma 3 4 2 4 3" xfId="2744"/>
    <cellStyle name="Komma 3 4 2 4 3 2" xfId="7898"/>
    <cellStyle name="Komma 3 4 2 4 4" xfId="4466"/>
    <cellStyle name="Komma 3 4 2 4 4 2" xfId="9614"/>
    <cellStyle name="Komma 3 4 2 4 5" xfId="6182"/>
    <cellStyle name="Komma 3 4 2 5" xfId="1851"/>
    <cellStyle name="Komma 3 4 2 5 2" xfId="3602"/>
    <cellStyle name="Komma 3 4 2 5 2 2" xfId="8752"/>
    <cellStyle name="Komma 3 4 2 5 3" xfId="5320"/>
    <cellStyle name="Komma 3 4 2 5 3 2" xfId="10468"/>
    <cellStyle name="Komma 3 4 2 5 4" xfId="7036"/>
    <cellStyle name="Komma 3 4 2 6" xfId="2740"/>
    <cellStyle name="Komma 3 4 2 6 2" xfId="7894"/>
    <cellStyle name="Komma 3 4 2 7" xfId="4462"/>
    <cellStyle name="Komma 3 4 2 7 2" xfId="9610"/>
    <cellStyle name="Komma 3 4 2 8" xfId="6178"/>
    <cellStyle name="Komma 3 4 3" xfId="511"/>
    <cellStyle name="Komma 3 4 3 2" xfId="512"/>
    <cellStyle name="Komma 3 4 3 2 2" xfId="1857"/>
    <cellStyle name="Komma 3 4 3 2 2 2" xfId="3608"/>
    <cellStyle name="Komma 3 4 3 2 2 2 2" xfId="8758"/>
    <cellStyle name="Komma 3 4 3 2 2 3" xfId="5326"/>
    <cellStyle name="Komma 3 4 3 2 2 3 2" xfId="10474"/>
    <cellStyle name="Komma 3 4 3 2 2 4" xfId="7042"/>
    <cellStyle name="Komma 3 4 3 2 3" xfId="2746"/>
    <cellStyle name="Komma 3 4 3 2 3 2" xfId="7900"/>
    <cellStyle name="Komma 3 4 3 2 4" xfId="4468"/>
    <cellStyle name="Komma 3 4 3 2 4 2" xfId="9616"/>
    <cellStyle name="Komma 3 4 3 2 5" xfId="6184"/>
    <cellStyle name="Komma 3 4 3 3" xfId="1856"/>
    <cellStyle name="Komma 3 4 3 3 2" xfId="3607"/>
    <cellStyle name="Komma 3 4 3 3 2 2" xfId="8757"/>
    <cellStyle name="Komma 3 4 3 3 3" xfId="5325"/>
    <cellStyle name="Komma 3 4 3 3 3 2" xfId="10473"/>
    <cellStyle name="Komma 3 4 3 3 4" xfId="7041"/>
    <cellStyle name="Komma 3 4 3 4" xfId="2745"/>
    <cellStyle name="Komma 3 4 3 4 2" xfId="7899"/>
    <cellStyle name="Komma 3 4 3 5" xfId="4467"/>
    <cellStyle name="Komma 3 4 3 5 2" xfId="9615"/>
    <cellStyle name="Komma 3 4 3 6" xfId="6183"/>
    <cellStyle name="Komma 3 4 4" xfId="513"/>
    <cellStyle name="Komma 3 4 4 2" xfId="1858"/>
    <cellStyle name="Komma 3 4 4 2 2" xfId="3609"/>
    <cellStyle name="Komma 3 4 4 2 2 2" xfId="8759"/>
    <cellStyle name="Komma 3 4 4 2 3" xfId="5327"/>
    <cellStyle name="Komma 3 4 4 2 3 2" xfId="10475"/>
    <cellStyle name="Komma 3 4 4 2 4" xfId="7043"/>
    <cellStyle name="Komma 3 4 4 3" xfId="2747"/>
    <cellStyle name="Komma 3 4 4 3 2" xfId="7901"/>
    <cellStyle name="Komma 3 4 4 4" xfId="4469"/>
    <cellStyle name="Komma 3 4 4 4 2" xfId="9617"/>
    <cellStyle name="Komma 3 4 4 5" xfId="6185"/>
    <cellStyle name="Komma 3 4 5" xfId="514"/>
    <cellStyle name="Komma 3 4 5 2" xfId="1859"/>
    <cellStyle name="Komma 3 4 5 2 2" xfId="3610"/>
    <cellStyle name="Komma 3 4 5 2 2 2" xfId="8760"/>
    <cellStyle name="Komma 3 4 5 2 3" xfId="5328"/>
    <cellStyle name="Komma 3 4 5 2 3 2" xfId="10476"/>
    <cellStyle name="Komma 3 4 5 2 4" xfId="7044"/>
    <cellStyle name="Komma 3 4 5 3" xfId="2748"/>
    <cellStyle name="Komma 3 4 5 3 2" xfId="7902"/>
    <cellStyle name="Komma 3 4 5 4" xfId="4470"/>
    <cellStyle name="Komma 3 4 5 4 2" xfId="9618"/>
    <cellStyle name="Komma 3 4 5 5" xfId="6186"/>
    <cellStyle name="Komma 3 4 6" xfId="1850"/>
    <cellStyle name="Komma 3 4 6 2" xfId="3601"/>
    <cellStyle name="Komma 3 4 6 2 2" xfId="8751"/>
    <cellStyle name="Komma 3 4 6 3" xfId="5319"/>
    <cellStyle name="Komma 3 4 6 3 2" xfId="10467"/>
    <cellStyle name="Komma 3 4 6 4" xfId="7035"/>
    <cellStyle name="Komma 3 4 7" xfId="2739"/>
    <cellStyle name="Komma 3 4 7 2" xfId="7893"/>
    <cellStyle name="Komma 3 4 8" xfId="4461"/>
    <cellStyle name="Komma 3 4 8 2" xfId="9609"/>
    <cellStyle name="Komma 3 4 9" xfId="6177"/>
    <cellStyle name="Komma 3 5" xfId="515"/>
    <cellStyle name="Komma 3 5 2" xfId="516"/>
    <cellStyle name="Komma 3 5 2 2" xfId="517"/>
    <cellStyle name="Komma 3 5 2 2 2" xfId="518"/>
    <cellStyle name="Komma 3 5 2 2 2 2" xfId="1863"/>
    <cellStyle name="Komma 3 5 2 2 2 2 2" xfId="3614"/>
    <cellStyle name="Komma 3 5 2 2 2 2 2 2" xfId="8764"/>
    <cellStyle name="Komma 3 5 2 2 2 2 3" xfId="5332"/>
    <cellStyle name="Komma 3 5 2 2 2 2 3 2" xfId="10480"/>
    <cellStyle name="Komma 3 5 2 2 2 2 4" xfId="7048"/>
    <cellStyle name="Komma 3 5 2 2 2 3" xfId="2752"/>
    <cellStyle name="Komma 3 5 2 2 2 3 2" xfId="7906"/>
    <cellStyle name="Komma 3 5 2 2 2 4" xfId="4474"/>
    <cellStyle name="Komma 3 5 2 2 2 4 2" xfId="9622"/>
    <cellStyle name="Komma 3 5 2 2 2 5" xfId="6190"/>
    <cellStyle name="Komma 3 5 2 2 3" xfId="1862"/>
    <cellStyle name="Komma 3 5 2 2 3 2" xfId="3613"/>
    <cellStyle name="Komma 3 5 2 2 3 2 2" xfId="8763"/>
    <cellStyle name="Komma 3 5 2 2 3 3" xfId="5331"/>
    <cellStyle name="Komma 3 5 2 2 3 3 2" xfId="10479"/>
    <cellStyle name="Komma 3 5 2 2 3 4" xfId="7047"/>
    <cellStyle name="Komma 3 5 2 2 4" xfId="2751"/>
    <cellStyle name="Komma 3 5 2 2 4 2" xfId="7905"/>
    <cellStyle name="Komma 3 5 2 2 5" xfId="4473"/>
    <cellStyle name="Komma 3 5 2 2 5 2" xfId="9621"/>
    <cellStyle name="Komma 3 5 2 2 6" xfId="6189"/>
    <cellStyle name="Komma 3 5 2 3" xfId="519"/>
    <cellStyle name="Komma 3 5 2 3 2" xfId="1864"/>
    <cellStyle name="Komma 3 5 2 3 2 2" xfId="3615"/>
    <cellStyle name="Komma 3 5 2 3 2 2 2" xfId="8765"/>
    <cellStyle name="Komma 3 5 2 3 2 3" xfId="5333"/>
    <cellStyle name="Komma 3 5 2 3 2 3 2" xfId="10481"/>
    <cellStyle name="Komma 3 5 2 3 2 4" xfId="7049"/>
    <cellStyle name="Komma 3 5 2 3 3" xfId="2753"/>
    <cellStyle name="Komma 3 5 2 3 3 2" xfId="7907"/>
    <cellStyle name="Komma 3 5 2 3 4" xfId="4475"/>
    <cellStyle name="Komma 3 5 2 3 4 2" xfId="9623"/>
    <cellStyle name="Komma 3 5 2 3 5" xfId="6191"/>
    <cellStyle name="Komma 3 5 2 4" xfId="520"/>
    <cellStyle name="Komma 3 5 2 4 2" xfId="1865"/>
    <cellStyle name="Komma 3 5 2 4 2 2" xfId="3616"/>
    <cellStyle name="Komma 3 5 2 4 2 2 2" xfId="8766"/>
    <cellStyle name="Komma 3 5 2 4 2 3" xfId="5334"/>
    <cellStyle name="Komma 3 5 2 4 2 3 2" xfId="10482"/>
    <cellStyle name="Komma 3 5 2 4 2 4" xfId="7050"/>
    <cellStyle name="Komma 3 5 2 4 3" xfId="2754"/>
    <cellStyle name="Komma 3 5 2 4 3 2" xfId="7908"/>
    <cellStyle name="Komma 3 5 2 4 4" xfId="4476"/>
    <cellStyle name="Komma 3 5 2 4 4 2" xfId="9624"/>
    <cellStyle name="Komma 3 5 2 4 5" xfId="6192"/>
    <cellStyle name="Komma 3 5 2 5" xfId="1861"/>
    <cellStyle name="Komma 3 5 2 5 2" xfId="3612"/>
    <cellStyle name="Komma 3 5 2 5 2 2" xfId="8762"/>
    <cellStyle name="Komma 3 5 2 5 3" xfId="5330"/>
    <cellStyle name="Komma 3 5 2 5 3 2" xfId="10478"/>
    <cellStyle name="Komma 3 5 2 5 4" xfId="7046"/>
    <cellStyle name="Komma 3 5 2 6" xfId="2750"/>
    <cellStyle name="Komma 3 5 2 6 2" xfId="7904"/>
    <cellStyle name="Komma 3 5 2 7" xfId="4472"/>
    <cellStyle name="Komma 3 5 2 7 2" xfId="9620"/>
    <cellStyle name="Komma 3 5 2 8" xfId="6188"/>
    <cellStyle name="Komma 3 5 3" xfId="521"/>
    <cellStyle name="Komma 3 5 3 2" xfId="522"/>
    <cellStyle name="Komma 3 5 3 2 2" xfId="1867"/>
    <cellStyle name="Komma 3 5 3 2 2 2" xfId="3618"/>
    <cellStyle name="Komma 3 5 3 2 2 2 2" xfId="8768"/>
    <cellStyle name="Komma 3 5 3 2 2 3" xfId="5336"/>
    <cellStyle name="Komma 3 5 3 2 2 3 2" xfId="10484"/>
    <cellStyle name="Komma 3 5 3 2 2 4" xfId="7052"/>
    <cellStyle name="Komma 3 5 3 2 3" xfId="2756"/>
    <cellStyle name="Komma 3 5 3 2 3 2" xfId="7910"/>
    <cellStyle name="Komma 3 5 3 2 4" xfId="4478"/>
    <cellStyle name="Komma 3 5 3 2 4 2" xfId="9626"/>
    <cellStyle name="Komma 3 5 3 2 5" xfId="6194"/>
    <cellStyle name="Komma 3 5 3 3" xfId="1866"/>
    <cellStyle name="Komma 3 5 3 3 2" xfId="3617"/>
    <cellStyle name="Komma 3 5 3 3 2 2" xfId="8767"/>
    <cellStyle name="Komma 3 5 3 3 3" xfId="5335"/>
    <cellStyle name="Komma 3 5 3 3 3 2" xfId="10483"/>
    <cellStyle name="Komma 3 5 3 3 4" xfId="7051"/>
    <cellStyle name="Komma 3 5 3 4" xfId="2755"/>
    <cellStyle name="Komma 3 5 3 4 2" xfId="7909"/>
    <cellStyle name="Komma 3 5 3 5" xfId="4477"/>
    <cellStyle name="Komma 3 5 3 5 2" xfId="9625"/>
    <cellStyle name="Komma 3 5 3 6" xfId="6193"/>
    <cellStyle name="Komma 3 5 4" xfId="523"/>
    <cellStyle name="Komma 3 5 4 2" xfId="1868"/>
    <cellStyle name="Komma 3 5 4 2 2" xfId="3619"/>
    <cellStyle name="Komma 3 5 4 2 2 2" xfId="8769"/>
    <cellStyle name="Komma 3 5 4 2 3" xfId="5337"/>
    <cellStyle name="Komma 3 5 4 2 3 2" xfId="10485"/>
    <cellStyle name="Komma 3 5 4 2 4" xfId="7053"/>
    <cellStyle name="Komma 3 5 4 3" xfId="2757"/>
    <cellStyle name="Komma 3 5 4 3 2" xfId="7911"/>
    <cellStyle name="Komma 3 5 4 4" xfId="4479"/>
    <cellStyle name="Komma 3 5 4 4 2" xfId="9627"/>
    <cellStyle name="Komma 3 5 4 5" xfId="6195"/>
    <cellStyle name="Komma 3 5 5" xfId="524"/>
    <cellStyle name="Komma 3 5 5 2" xfId="1869"/>
    <cellStyle name="Komma 3 5 5 2 2" xfId="3620"/>
    <cellStyle name="Komma 3 5 5 2 2 2" xfId="8770"/>
    <cellStyle name="Komma 3 5 5 2 3" xfId="5338"/>
    <cellStyle name="Komma 3 5 5 2 3 2" xfId="10486"/>
    <cellStyle name="Komma 3 5 5 2 4" xfId="7054"/>
    <cellStyle name="Komma 3 5 5 3" xfId="2758"/>
    <cellStyle name="Komma 3 5 5 3 2" xfId="7912"/>
    <cellStyle name="Komma 3 5 5 4" xfId="4480"/>
    <cellStyle name="Komma 3 5 5 4 2" xfId="9628"/>
    <cellStyle name="Komma 3 5 5 5" xfId="6196"/>
    <cellStyle name="Komma 3 5 6" xfId="1860"/>
    <cellStyle name="Komma 3 5 6 2" xfId="3611"/>
    <cellStyle name="Komma 3 5 6 2 2" xfId="8761"/>
    <cellStyle name="Komma 3 5 6 3" xfId="5329"/>
    <cellStyle name="Komma 3 5 6 3 2" xfId="10477"/>
    <cellStyle name="Komma 3 5 6 4" xfId="7045"/>
    <cellStyle name="Komma 3 5 7" xfId="2749"/>
    <cellStyle name="Komma 3 5 7 2" xfId="7903"/>
    <cellStyle name="Komma 3 5 8" xfId="4471"/>
    <cellStyle name="Komma 3 5 8 2" xfId="9619"/>
    <cellStyle name="Komma 3 5 9" xfId="6187"/>
    <cellStyle name="Komma 3 6" xfId="525"/>
    <cellStyle name="Komma 3 6 2" xfId="526"/>
    <cellStyle name="Komma 3 6 2 2" xfId="527"/>
    <cellStyle name="Komma 3 6 2 2 2" xfId="528"/>
    <cellStyle name="Komma 3 6 2 2 2 2" xfId="1873"/>
    <cellStyle name="Komma 3 6 2 2 2 2 2" xfId="3624"/>
    <cellStyle name="Komma 3 6 2 2 2 2 2 2" xfId="8774"/>
    <cellStyle name="Komma 3 6 2 2 2 2 3" xfId="5342"/>
    <cellStyle name="Komma 3 6 2 2 2 2 3 2" xfId="10490"/>
    <cellStyle name="Komma 3 6 2 2 2 2 4" xfId="7058"/>
    <cellStyle name="Komma 3 6 2 2 2 3" xfId="2762"/>
    <cellStyle name="Komma 3 6 2 2 2 3 2" xfId="7916"/>
    <cellStyle name="Komma 3 6 2 2 2 4" xfId="4484"/>
    <cellStyle name="Komma 3 6 2 2 2 4 2" xfId="9632"/>
    <cellStyle name="Komma 3 6 2 2 2 5" xfId="6200"/>
    <cellStyle name="Komma 3 6 2 2 3" xfId="1872"/>
    <cellStyle name="Komma 3 6 2 2 3 2" xfId="3623"/>
    <cellStyle name="Komma 3 6 2 2 3 2 2" xfId="8773"/>
    <cellStyle name="Komma 3 6 2 2 3 3" xfId="5341"/>
    <cellStyle name="Komma 3 6 2 2 3 3 2" xfId="10489"/>
    <cellStyle name="Komma 3 6 2 2 3 4" xfId="7057"/>
    <cellStyle name="Komma 3 6 2 2 4" xfId="2761"/>
    <cellStyle name="Komma 3 6 2 2 4 2" xfId="7915"/>
    <cellStyle name="Komma 3 6 2 2 5" xfId="4483"/>
    <cellStyle name="Komma 3 6 2 2 5 2" xfId="9631"/>
    <cellStyle name="Komma 3 6 2 2 6" xfId="6199"/>
    <cellStyle name="Komma 3 6 2 3" xfId="529"/>
    <cellStyle name="Komma 3 6 2 3 2" xfId="1874"/>
    <cellStyle name="Komma 3 6 2 3 2 2" xfId="3625"/>
    <cellStyle name="Komma 3 6 2 3 2 2 2" xfId="8775"/>
    <cellStyle name="Komma 3 6 2 3 2 3" xfId="5343"/>
    <cellStyle name="Komma 3 6 2 3 2 3 2" xfId="10491"/>
    <cellStyle name="Komma 3 6 2 3 2 4" xfId="7059"/>
    <cellStyle name="Komma 3 6 2 3 3" xfId="2763"/>
    <cellStyle name="Komma 3 6 2 3 3 2" xfId="7917"/>
    <cellStyle name="Komma 3 6 2 3 4" xfId="4485"/>
    <cellStyle name="Komma 3 6 2 3 4 2" xfId="9633"/>
    <cellStyle name="Komma 3 6 2 3 5" xfId="6201"/>
    <cellStyle name="Komma 3 6 2 4" xfId="530"/>
    <cellStyle name="Komma 3 6 2 4 2" xfId="1875"/>
    <cellStyle name="Komma 3 6 2 4 2 2" xfId="3626"/>
    <cellStyle name="Komma 3 6 2 4 2 2 2" xfId="8776"/>
    <cellStyle name="Komma 3 6 2 4 2 3" xfId="5344"/>
    <cellStyle name="Komma 3 6 2 4 2 3 2" xfId="10492"/>
    <cellStyle name="Komma 3 6 2 4 2 4" xfId="7060"/>
    <cellStyle name="Komma 3 6 2 4 3" xfId="2764"/>
    <cellStyle name="Komma 3 6 2 4 3 2" xfId="7918"/>
    <cellStyle name="Komma 3 6 2 4 4" xfId="4486"/>
    <cellStyle name="Komma 3 6 2 4 4 2" xfId="9634"/>
    <cellStyle name="Komma 3 6 2 4 5" xfId="6202"/>
    <cellStyle name="Komma 3 6 2 5" xfId="1871"/>
    <cellStyle name="Komma 3 6 2 5 2" xfId="3622"/>
    <cellStyle name="Komma 3 6 2 5 2 2" xfId="8772"/>
    <cellStyle name="Komma 3 6 2 5 3" xfId="5340"/>
    <cellStyle name="Komma 3 6 2 5 3 2" xfId="10488"/>
    <cellStyle name="Komma 3 6 2 5 4" xfId="7056"/>
    <cellStyle name="Komma 3 6 2 6" xfId="2760"/>
    <cellStyle name="Komma 3 6 2 6 2" xfId="7914"/>
    <cellStyle name="Komma 3 6 2 7" xfId="4482"/>
    <cellStyle name="Komma 3 6 2 7 2" xfId="9630"/>
    <cellStyle name="Komma 3 6 2 8" xfId="6198"/>
    <cellStyle name="Komma 3 6 3" xfId="531"/>
    <cellStyle name="Komma 3 6 3 2" xfId="532"/>
    <cellStyle name="Komma 3 6 3 2 2" xfId="1877"/>
    <cellStyle name="Komma 3 6 3 2 2 2" xfId="3628"/>
    <cellStyle name="Komma 3 6 3 2 2 2 2" xfId="8778"/>
    <cellStyle name="Komma 3 6 3 2 2 3" xfId="5346"/>
    <cellStyle name="Komma 3 6 3 2 2 3 2" xfId="10494"/>
    <cellStyle name="Komma 3 6 3 2 2 4" xfId="7062"/>
    <cellStyle name="Komma 3 6 3 2 3" xfId="2766"/>
    <cellStyle name="Komma 3 6 3 2 3 2" xfId="7920"/>
    <cellStyle name="Komma 3 6 3 2 4" xfId="4488"/>
    <cellStyle name="Komma 3 6 3 2 4 2" xfId="9636"/>
    <cellStyle name="Komma 3 6 3 2 5" xfId="6204"/>
    <cellStyle name="Komma 3 6 3 3" xfId="1876"/>
    <cellStyle name="Komma 3 6 3 3 2" xfId="3627"/>
    <cellStyle name="Komma 3 6 3 3 2 2" xfId="8777"/>
    <cellStyle name="Komma 3 6 3 3 3" xfId="5345"/>
    <cellStyle name="Komma 3 6 3 3 3 2" xfId="10493"/>
    <cellStyle name="Komma 3 6 3 3 4" xfId="7061"/>
    <cellStyle name="Komma 3 6 3 4" xfId="2765"/>
    <cellStyle name="Komma 3 6 3 4 2" xfId="7919"/>
    <cellStyle name="Komma 3 6 3 5" xfId="4487"/>
    <cellStyle name="Komma 3 6 3 5 2" xfId="9635"/>
    <cellStyle name="Komma 3 6 3 6" xfId="6203"/>
    <cellStyle name="Komma 3 6 4" xfId="533"/>
    <cellStyle name="Komma 3 6 4 2" xfId="1878"/>
    <cellStyle name="Komma 3 6 4 2 2" xfId="3629"/>
    <cellStyle name="Komma 3 6 4 2 2 2" xfId="8779"/>
    <cellStyle name="Komma 3 6 4 2 3" xfId="5347"/>
    <cellStyle name="Komma 3 6 4 2 3 2" xfId="10495"/>
    <cellStyle name="Komma 3 6 4 2 4" xfId="7063"/>
    <cellStyle name="Komma 3 6 4 3" xfId="2767"/>
    <cellStyle name="Komma 3 6 4 3 2" xfId="7921"/>
    <cellStyle name="Komma 3 6 4 4" xfId="4489"/>
    <cellStyle name="Komma 3 6 4 4 2" xfId="9637"/>
    <cellStyle name="Komma 3 6 4 5" xfId="6205"/>
    <cellStyle name="Komma 3 6 5" xfId="534"/>
    <cellStyle name="Komma 3 6 5 2" xfId="1879"/>
    <cellStyle name="Komma 3 6 5 2 2" xfId="3630"/>
    <cellStyle name="Komma 3 6 5 2 2 2" xfId="8780"/>
    <cellStyle name="Komma 3 6 5 2 3" xfId="5348"/>
    <cellStyle name="Komma 3 6 5 2 3 2" xfId="10496"/>
    <cellStyle name="Komma 3 6 5 2 4" xfId="7064"/>
    <cellStyle name="Komma 3 6 5 3" xfId="2768"/>
    <cellStyle name="Komma 3 6 5 3 2" xfId="7922"/>
    <cellStyle name="Komma 3 6 5 4" xfId="4490"/>
    <cellStyle name="Komma 3 6 5 4 2" xfId="9638"/>
    <cellStyle name="Komma 3 6 5 5" xfId="6206"/>
    <cellStyle name="Komma 3 6 6" xfId="1870"/>
    <cellStyle name="Komma 3 6 6 2" xfId="3621"/>
    <cellStyle name="Komma 3 6 6 2 2" xfId="8771"/>
    <cellStyle name="Komma 3 6 6 3" xfId="5339"/>
    <cellStyle name="Komma 3 6 6 3 2" xfId="10487"/>
    <cellStyle name="Komma 3 6 6 4" xfId="7055"/>
    <cellStyle name="Komma 3 6 7" xfId="2759"/>
    <cellStyle name="Komma 3 6 7 2" xfId="7913"/>
    <cellStyle name="Komma 3 6 8" xfId="4481"/>
    <cellStyle name="Komma 3 6 8 2" xfId="9629"/>
    <cellStyle name="Komma 3 6 9" xfId="6197"/>
    <cellStyle name="Komma 3 7" xfId="535"/>
    <cellStyle name="Komma 3 7 2" xfId="536"/>
    <cellStyle name="Komma 3 7 2 2" xfId="537"/>
    <cellStyle name="Komma 3 7 2 2 2" xfId="538"/>
    <cellStyle name="Komma 3 7 2 2 2 2" xfId="1883"/>
    <cellStyle name="Komma 3 7 2 2 2 2 2" xfId="3634"/>
    <cellStyle name="Komma 3 7 2 2 2 2 2 2" xfId="8784"/>
    <cellStyle name="Komma 3 7 2 2 2 2 3" xfId="5352"/>
    <cellStyle name="Komma 3 7 2 2 2 2 3 2" xfId="10500"/>
    <cellStyle name="Komma 3 7 2 2 2 2 4" xfId="7068"/>
    <cellStyle name="Komma 3 7 2 2 2 3" xfId="2772"/>
    <cellStyle name="Komma 3 7 2 2 2 3 2" xfId="7926"/>
    <cellStyle name="Komma 3 7 2 2 2 4" xfId="4494"/>
    <cellStyle name="Komma 3 7 2 2 2 4 2" xfId="9642"/>
    <cellStyle name="Komma 3 7 2 2 2 5" xfId="6210"/>
    <cellStyle name="Komma 3 7 2 2 3" xfId="1882"/>
    <cellStyle name="Komma 3 7 2 2 3 2" xfId="3633"/>
    <cellStyle name="Komma 3 7 2 2 3 2 2" xfId="8783"/>
    <cellStyle name="Komma 3 7 2 2 3 3" xfId="5351"/>
    <cellStyle name="Komma 3 7 2 2 3 3 2" xfId="10499"/>
    <cellStyle name="Komma 3 7 2 2 3 4" xfId="7067"/>
    <cellStyle name="Komma 3 7 2 2 4" xfId="2771"/>
    <cellStyle name="Komma 3 7 2 2 4 2" xfId="7925"/>
    <cellStyle name="Komma 3 7 2 2 5" xfId="4493"/>
    <cellStyle name="Komma 3 7 2 2 5 2" xfId="9641"/>
    <cellStyle name="Komma 3 7 2 2 6" xfId="6209"/>
    <cellStyle name="Komma 3 7 2 3" xfId="539"/>
    <cellStyle name="Komma 3 7 2 3 2" xfId="1884"/>
    <cellStyle name="Komma 3 7 2 3 2 2" xfId="3635"/>
    <cellStyle name="Komma 3 7 2 3 2 2 2" xfId="8785"/>
    <cellStyle name="Komma 3 7 2 3 2 3" xfId="5353"/>
    <cellStyle name="Komma 3 7 2 3 2 3 2" xfId="10501"/>
    <cellStyle name="Komma 3 7 2 3 2 4" xfId="7069"/>
    <cellStyle name="Komma 3 7 2 3 3" xfId="2773"/>
    <cellStyle name="Komma 3 7 2 3 3 2" xfId="7927"/>
    <cellStyle name="Komma 3 7 2 3 4" xfId="4495"/>
    <cellStyle name="Komma 3 7 2 3 4 2" xfId="9643"/>
    <cellStyle name="Komma 3 7 2 3 5" xfId="6211"/>
    <cellStyle name="Komma 3 7 2 4" xfId="540"/>
    <cellStyle name="Komma 3 7 2 4 2" xfId="1885"/>
    <cellStyle name="Komma 3 7 2 4 2 2" xfId="3636"/>
    <cellStyle name="Komma 3 7 2 4 2 2 2" xfId="8786"/>
    <cellStyle name="Komma 3 7 2 4 2 3" xfId="5354"/>
    <cellStyle name="Komma 3 7 2 4 2 3 2" xfId="10502"/>
    <cellStyle name="Komma 3 7 2 4 2 4" xfId="7070"/>
    <cellStyle name="Komma 3 7 2 4 3" xfId="2774"/>
    <cellStyle name="Komma 3 7 2 4 3 2" xfId="7928"/>
    <cellStyle name="Komma 3 7 2 4 4" xfId="4496"/>
    <cellStyle name="Komma 3 7 2 4 4 2" xfId="9644"/>
    <cellStyle name="Komma 3 7 2 4 5" xfId="6212"/>
    <cellStyle name="Komma 3 7 2 5" xfId="1881"/>
    <cellStyle name="Komma 3 7 2 5 2" xfId="3632"/>
    <cellStyle name="Komma 3 7 2 5 2 2" xfId="8782"/>
    <cellStyle name="Komma 3 7 2 5 3" xfId="5350"/>
    <cellStyle name="Komma 3 7 2 5 3 2" xfId="10498"/>
    <cellStyle name="Komma 3 7 2 5 4" xfId="7066"/>
    <cellStyle name="Komma 3 7 2 6" xfId="2770"/>
    <cellStyle name="Komma 3 7 2 6 2" xfId="7924"/>
    <cellStyle name="Komma 3 7 2 7" xfId="4492"/>
    <cellStyle name="Komma 3 7 2 7 2" xfId="9640"/>
    <cellStyle name="Komma 3 7 2 8" xfId="6208"/>
    <cellStyle name="Komma 3 7 3" xfId="541"/>
    <cellStyle name="Komma 3 7 3 2" xfId="542"/>
    <cellStyle name="Komma 3 7 3 2 2" xfId="1887"/>
    <cellStyle name="Komma 3 7 3 2 2 2" xfId="3638"/>
    <cellStyle name="Komma 3 7 3 2 2 2 2" xfId="8788"/>
    <cellStyle name="Komma 3 7 3 2 2 3" xfId="5356"/>
    <cellStyle name="Komma 3 7 3 2 2 3 2" xfId="10504"/>
    <cellStyle name="Komma 3 7 3 2 2 4" xfId="7072"/>
    <cellStyle name="Komma 3 7 3 2 3" xfId="2776"/>
    <cellStyle name="Komma 3 7 3 2 3 2" xfId="7930"/>
    <cellStyle name="Komma 3 7 3 2 4" xfId="4498"/>
    <cellStyle name="Komma 3 7 3 2 4 2" xfId="9646"/>
    <cellStyle name="Komma 3 7 3 2 5" xfId="6214"/>
    <cellStyle name="Komma 3 7 3 3" xfId="1886"/>
    <cellStyle name="Komma 3 7 3 3 2" xfId="3637"/>
    <cellStyle name="Komma 3 7 3 3 2 2" xfId="8787"/>
    <cellStyle name="Komma 3 7 3 3 3" xfId="5355"/>
    <cellStyle name="Komma 3 7 3 3 3 2" xfId="10503"/>
    <cellStyle name="Komma 3 7 3 3 4" xfId="7071"/>
    <cellStyle name="Komma 3 7 3 4" xfId="2775"/>
    <cellStyle name="Komma 3 7 3 4 2" xfId="7929"/>
    <cellStyle name="Komma 3 7 3 5" xfId="4497"/>
    <cellStyle name="Komma 3 7 3 5 2" xfId="9645"/>
    <cellStyle name="Komma 3 7 3 6" xfId="6213"/>
    <cellStyle name="Komma 3 7 4" xfId="543"/>
    <cellStyle name="Komma 3 7 4 2" xfId="1888"/>
    <cellStyle name="Komma 3 7 4 2 2" xfId="3639"/>
    <cellStyle name="Komma 3 7 4 2 2 2" xfId="8789"/>
    <cellStyle name="Komma 3 7 4 2 3" xfId="5357"/>
    <cellStyle name="Komma 3 7 4 2 3 2" xfId="10505"/>
    <cellStyle name="Komma 3 7 4 2 4" xfId="7073"/>
    <cellStyle name="Komma 3 7 4 3" xfId="2777"/>
    <cellStyle name="Komma 3 7 4 3 2" xfId="7931"/>
    <cellStyle name="Komma 3 7 4 4" xfId="4499"/>
    <cellStyle name="Komma 3 7 4 4 2" xfId="9647"/>
    <cellStyle name="Komma 3 7 4 5" xfId="6215"/>
    <cellStyle name="Komma 3 7 5" xfId="544"/>
    <cellStyle name="Komma 3 7 5 2" xfId="1889"/>
    <cellStyle name="Komma 3 7 5 2 2" xfId="3640"/>
    <cellStyle name="Komma 3 7 5 2 2 2" xfId="8790"/>
    <cellStyle name="Komma 3 7 5 2 3" xfId="5358"/>
    <cellStyle name="Komma 3 7 5 2 3 2" xfId="10506"/>
    <cellStyle name="Komma 3 7 5 2 4" xfId="7074"/>
    <cellStyle name="Komma 3 7 5 3" xfId="2778"/>
    <cellStyle name="Komma 3 7 5 3 2" xfId="7932"/>
    <cellStyle name="Komma 3 7 5 4" xfId="4500"/>
    <cellStyle name="Komma 3 7 5 4 2" xfId="9648"/>
    <cellStyle name="Komma 3 7 5 5" xfId="6216"/>
    <cellStyle name="Komma 3 7 6" xfId="1880"/>
    <cellStyle name="Komma 3 7 6 2" xfId="3631"/>
    <cellStyle name="Komma 3 7 6 2 2" xfId="8781"/>
    <cellStyle name="Komma 3 7 6 3" xfId="5349"/>
    <cellStyle name="Komma 3 7 6 3 2" xfId="10497"/>
    <cellStyle name="Komma 3 7 6 4" xfId="7065"/>
    <cellStyle name="Komma 3 7 7" xfId="2769"/>
    <cellStyle name="Komma 3 7 7 2" xfId="7923"/>
    <cellStyle name="Komma 3 7 8" xfId="4491"/>
    <cellStyle name="Komma 3 7 8 2" xfId="9639"/>
    <cellStyle name="Komma 3 7 9" xfId="6207"/>
    <cellStyle name="Komma 3 8" xfId="545"/>
    <cellStyle name="Komma 3 8 2" xfId="546"/>
    <cellStyle name="Komma 3 8 2 2" xfId="547"/>
    <cellStyle name="Komma 3 8 2 2 2" xfId="548"/>
    <cellStyle name="Komma 3 8 2 2 2 2" xfId="1893"/>
    <cellStyle name="Komma 3 8 2 2 2 2 2" xfId="3644"/>
    <cellStyle name="Komma 3 8 2 2 2 2 2 2" xfId="8794"/>
    <cellStyle name="Komma 3 8 2 2 2 2 3" xfId="5362"/>
    <cellStyle name="Komma 3 8 2 2 2 2 3 2" xfId="10510"/>
    <cellStyle name="Komma 3 8 2 2 2 2 4" xfId="7078"/>
    <cellStyle name="Komma 3 8 2 2 2 3" xfId="2782"/>
    <cellStyle name="Komma 3 8 2 2 2 3 2" xfId="7936"/>
    <cellStyle name="Komma 3 8 2 2 2 4" xfId="4504"/>
    <cellStyle name="Komma 3 8 2 2 2 4 2" xfId="9652"/>
    <cellStyle name="Komma 3 8 2 2 2 5" xfId="6220"/>
    <cellStyle name="Komma 3 8 2 2 3" xfId="1892"/>
    <cellStyle name="Komma 3 8 2 2 3 2" xfId="3643"/>
    <cellStyle name="Komma 3 8 2 2 3 2 2" xfId="8793"/>
    <cellStyle name="Komma 3 8 2 2 3 3" xfId="5361"/>
    <cellStyle name="Komma 3 8 2 2 3 3 2" xfId="10509"/>
    <cellStyle name="Komma 3 8 2 2 3 4" xfId="7077"/>
    <cellStyle name="Komma 3 8 2 2 4" xfId="2781"/>
    <cellStyle name="Komma 3 8 2 2 4 2" xfId="7935"/>
    <cellStyle name="Komma 3 8 2 2 5" xfId="4503"/>
    <cellStyle name="Komma 3 8 2 2 5 2" xfId="9651"/>
    <cellStyle name="Komma 3 8 2 2 6" xfId="6219"/>
    <cellStyle name="Komma 3 8 2 3" xfId="549"/>
    <cellStyle name="Komma 3 8 2 3 2" xfId="1894"/>
    <cellStyle name="Komma 3 8 2 3 2 2" xfId="3645"/>
    <cellStyle name="Komma 3 8 2 3 2 2 2" xfId="8795"/>
    <cellStyle name="Komma 3 8 2 3 2 3" xfId="5363"/>
    <cellStyle name="Komma 3 8 2 3 2 3 2" xfId="10511"/>
    <cellStyle name="Komma 3 8 2 3 2 4" xfId="7079"/>
    <cellStyle name="Komma 3 8 2 3 3" xfId="2783"/>
    <cellStyle name="Komma 3 8 2 3 3 2" xfId="7937"/>
    <cellStyle name="Komma 3 8 2 3 4" xfId="4505"/>
    <cellStyle name="Komma 3 8 2 3 4 2" xfId="9653"/>
    <cellStyle name="Komma 3 8 2 3 5" xfId="6221"/>
    <cellStyle name="Komma 3 8 2 4" xfId="550"/>
    <cellStyle name="Komma 3 8 2 4 2" xfId="1895"/>
    <cellStyle name="Komma 3 8 2 4 2 2" xfId="3646"/>
    <cellStyle name="Komma 3 8 2 4 2 2 2" xfId="8796"/>
    <cellStyle name="Komma 3 8 2 4 2 3" xfId="5364"/>
    <cellStyle name="Komma 3 8 2 4 2 3 2" xfId="10512"/>
    <cellStyle name="Komma 3 8 2 4 2 4" xfId="7080"/>
    <cellStyle name="Komma 3 8 2 4 3" xfId="2784"/>
    <cellStyle name="Komma 3 8 2 4 3 2" xfId="7938"/>
    <cellStyle name="Komma 3 8 2 4 4" xfId="4506"/>
    <cellStyle name="Komma 3 8 2 4 4 2" xfId="9654"/>
    <cellStyle name="Komma 3 8 2 4 5" xfId="6222"/>
    <cellStyle name="Komma 3 8 2 5" xfId="1891"/>
    <cellStyle name="Komma 3 8 2 5 2" xfId="3642"/>
    <cellStyle name="Komma 3 8 2 5 2 2" xfId="8792"/>
    <cellStyle name="Komma 3 8 2 5 3" xfId="5360"/>
    <cellStyle name="Komma 3 8 2 5 3 2" xfId="10508"/>
    <cellStyle name="Komma 3 8 2 5 4" xfId="7076"/>
    <cellStyle name="Komma 3 8 2 6" xfId="2780"/>
    <cellStyle name="Komma 3 8 2 6 2" xfId="7934"/>
    <cellStyle name="Komma 3 8 2 7" xfId="4502"/>
    <cellStyle name="Komma 3 8 2 7 2" xfId="9650"/>
    <cellStyle name="Komma 3 8 2 8" xfId="6218"/>
    <cellStyle name="Komma 3 8 3" xfId="551"/>
    <cellStyle name="Komma 3 8 3 2" xfId="552"/>
    <cellStyle name="Komma 3 8 3 2 2" xfId="1897"/>
    <cellStyle name="Komma 3 8 3 2 2 2" xfId="3648"/>
    <cellStyle name="Komma 3 8 3 2 2 2 2" xfId="8798"/>
    <cellStyle name="Komma 3 8 3 2 2 3" xfId="5366"/>
    <cellStyle name="Komma 3 8 3 2 2 3 2" xfId="10514"/>
    <cellStyle name="Komma 3 8 3 2 2 4" xfId="7082"/>
    <cellStyle name="Komma 3 8 3 2 3" xfId="2786"/>
    <cellStyle name="Komma 3 8 3 2 3 2" xfId="7940"/>
    <cellStyle name="Komma 3 8 3 2 4" xfId="4508"/>
    <cellStyle name="Komma 3 8 3 2 4 2" xfId="9656"/>
    <cellStyle name="Komma 3 8 3 2 5" xfId="6224"/>
    <cellStyle name="Komma 3 8 3 3" xfId="1896"/>
    <cellStyle name="Komma 3 8 3 3 2" xfId="3647"/>
    <cellStyle name="Komma 3 8 3 3 2 2" xfId="8797"/>
    <cellStyle name="Komma 3 8 3 3 3" xfId="5365"/>
    <cellStyle name="Komma 3 8 3 3 3 2" xfId="10513"/>
    <cellStyle name="Komma 3 8 3 3 4" xfId="7081"/>
    <cellStyle name="Komma 3 8 3 4" xfId="2785"/>
    <cellStyle name="Komma 3 8 3 4 2" xfId="7939"/>
    <cellStyle name="Komma 3 8 3 5" xfId="4507"/>
    <cellStyle name="Komma 3 8 3 5 2" xfId="9655"/>
    <cellStyle name="Komma 3 8 3 6" xfId="6223"/>
    <cellStyle name="Komma 3 8 4" xfId="553"/>
    <cellStyle name="Komma 3 8 4 2" xfId="1898"/>
    <cellStyle name="Komma 3 8 4 2 2" xfId="3649"/>
    <cellStyle name="Komma 3 8 4 2 2 2" xfId="8799"/>
    <cellStyle name="Komma 3 8 4 2 3" xfId="5367"/>
    <cellStyle name="Komma 3 8 4 2 3 2" xfId="10515"/>
    <cellStyle name="Komma 3 8 4 2 4" xfId="7083"/>
    <cellStyle name="Komma 3 8 4 3" xfId="2787"/>
    <cellStyle name="Komma 3 8 4 3 2" xfId="7941"/>
    <cellStyle name="Komma 3 8 4 4" xfId="4509"/>
    <cellStyle name="Komma 3 8 4 4 2" xfId="9657"/>
    <cellStyle name="Komma 3 8 4 5" xfId="6225"/>
    <cellStyle name="Komma 3 8 5" xfId="554"/>
    <cellStyle name="Komma 3 8 5 2" xfId="1899"/>
    <cellStyle name="Komma 3 8 5 2 2" xfId="3650"/>
    <cellStyle name="Komma 3 8 5 2 2 2" xfId="8800"/>
    <cellStyle name="Komma 3 8 5 2 3" xfId="5368"/>
    <cellStyle name="Komma 3 8 5 2 3 2" xfId="10516"/>
    <cellStyle name="Komma 3 8 5 2 4" xfId="7084"/>
    <cellStyle name="Komma 3 8 5 3" xfId="2788"/>
    <cellStyle name="Komma 3 8 5 3 2" xfId="7942"/>
    <cellStyle name="Komma 3 8 5 4" xfId="4510"/>
    <cellStyle name="Komma 3 8 5 4 2" xfId="9658"/>
    <cellStyle name="Komma 3 8 5 5" xfId="6226"/>
    <cellStyle name="Komma 3 8 6" xfId="1890"/>
    <cellStyle name="Komma 3 8 6 2" xfId="3641"/>
    <cellStyle name="Komma 3 8 6 2 2" xfId="8791"/>
    <cellStyle name="Komma 3 8 6 3" xfId="5359"/>
    <cellStyle name="Komma 3 8 6 3 2" xfId="10507"/>
    <cellStyle name="Komma 3 8 6 4" xfId="7075"/>
    <cellStyle name="Komma 3 8 7" xfId="2779"/>
    <cellStyle name="Komma 3 8 7 2" xfId="7933"/>
    <cellStyle name="Komma 3 8 8" xfId="4501"/>
    <cellStyle name="Komma 3 8 8 2" xfId="9649"/>
    <cellStyle name="Komma 3 8 9" xfId="6217"/>
    <cellStyle name="Komma 3 9" xfId="555"/>
    <cellStyle name="Komma 3 9 2" xfId="556"/>
    <cellStyle name="Komma 3 9 2 2" xfId="557"/>
    <cellStyle name="Komma 3 9 2 2 2" xfId="1902"/>
    <cellStyle name="Komma 3 9 2 2 2 2" xfId="3653"/>
    <cellStyle name="Komma 3 9 2 2 2 2 2" xfId="8803"/>
    <cellStyle name="Komma 3 9 2 2 2 3" xfId="5371"/>
    <cellStyle name="Komma 3 9 2 2 2 3 2" xfId="10519"/>
    <cellStyle name="Komma 3 9 2 2 2 4" xfId="7087"/>
    <cellStyle name="Komma 3 9 2 2 3" xfId="2791"/>
    <cellStyle name="Komma 3 9 2 2 3 2" xfId="7945"/>
    <cellStyle name="Komma 3 9 2 2 4" xfId="4513"/>
    <cellStyle name="Komma 3 9 2 2 4 2" xfId="9661"/>
    <cellStyle name="Komma 3 9 2 2 5" xfId="6229"/>
    <cellStyle name="Komma 3 9 2 3" xfId="1901"/>
    <cellStyle name="Komma 3 9 2 3 2" xfId="3652"/>
    <cellStyle name="Komma 3 9 2 3 2 2" xfId="8802"/>
    <cellStyle name="Komma 3 9 2 3 3" xfId="5370"/>
    <cellStyle name="Komma 3 9 2 3 3 2" xfId="10518"/>
    <cellStyle name="Komma 3 9 2 3 4" xfId="7086"/>
    <cellStyle name="Komma 3 9 2 4" xfId="2790"/>
    <cellStyle name="Komma 3 9 2 4 2" xfId="7944"/>
    <cellStyle name="Komma 3 9 2 5" xfId="4512"/>
    <cellStyle name="Komma 3 9 2 5 2" xfId="9660"/>
    <cellStyle name="Komma 3 9 2 6" xfId="6228"/>
    <cellStyle name="Komma 3 9 3" xfId="558"/>
    <cellStyle name="Komma 3 9 3 2" xfId="1903"/>
    <cellStyle name="Komma 3 9 3 2 2" xfId="3654"/>
    <cellStyle name="Komma 3 9 3 2 2 2" xfId="8804"/>
    <cellStyle name="Komma 3 9 3 2 3" xfId="5372"/>
    <cellStyle name="Komma 3 9 3 2 3 2" xfId="10520"/>
    <cellStyle name="Komma 3 9 3 2 4" xfId="7088"/>
    <cellStyle name="Komma 3 9 3 3" xfId="2792"/>
    <cellStyle name="Komma 3 9 3 3 2" xfId="7946"/>
    <cellStyle name="Komma 3 9 3 4" xfId="4514"/>
    <cellStyle name="Komma 3 9 3 4 2" xfId="9662"/>
    <cellStyle name="Komma 3 9 3 5" xfId="6230"/>
    <cellStyle name="Komma 3 9 4" xfId="559"/>
    <cellStyle name="Komma 3 9 4 2" xfId="1904"/>
    <cellStyle name="Komma 3 9 4 2 2" xfId="3655"/>
    <cellStyle name="Komma 3 9 4 2 2 2" xfId="8805"/>
    <cellStyle name="Komma 3 9 4 2 3" xfId="5373"/>
    <cellStyle name="Komma 3 9 4 2 3 2" xfId="10521"/>
    <cellStyle name="Komma 3 9 4 2 4" xfId="7089"/>
    <cellStyle name="Komma 3 9 4 3" xfId="2793"/>
    <cellStyle name="Komma 3 9 4 3 2" xfId="7947"/>
    <cellStyle name="Komma 3 9 4 4" xfId="4515"/>
    <cellStyle name="Komma 3 9 4 4 2" xfId="9663"/>
    <cellStyle name="Komma 3 9 4 5" xfId="6231"/>
    <cellStyle name="Komma 3 9 5" xfId="1900"/>
    <cellStyle name="Komma 3 9 5 2" xfId="3651"/>
    <cellStyle name="Komma 3 9 5 2 2" xfId="8801"/>
    <cellStyle name="Komma 3 9 5 3" xfId="5369"/>
    <cellStyle name="Komma 3 9 5 3 2" xfId="10517"/>
    <cellStyle name="Komma 3 9 5 4" xfId="7085"/>
    <cellStyle name="Komma 3 9 6" xfId="2789"/>
    <cellStyle name="Komma 3 9 6 2" xfId="7943"/>
    <cellStyle name="Komma 3 9 7" xfId="4511"/>
    <cellStyle name="Komma 3 9 7 2" xfId="9659"/>
    <cellStyle name="Komma 3 9 8" xfId="6227"/>
    <cellStyle name="Komma 4" xfId="560"/>
    <cellStyle name="Komma 4 10" xfId="561"/>
    <cellStyle name="Komma 4 10 2" xfId="1906"/>
    <cellStyle name="Komma 4 10 2 2" xfId="3657"/>
    <cellStyle name="Komma 4 10 2 2 2" xfId="8807"/>
    <cellStyle name="Komma 4 10 2 3" xfId="5375"/>
    <cellStyle name="Komma 4 10 2 3 2" xfId="10523"/>
    <cellStyle name="Komma 4 10 2 4" xfId="7091"/>
    <cellStyle name="Komma 4 10 3" xfId="2795"/>
    <cellStyle name="Komma 4 10 3 2" xfId="7949"/>
    <cellStyle name="Komma 4 10 4" xfId="4517"/>
    <cellStyle name="Komma 4 10 4 2" xfId="9665"/>
    <cellStyle name="Komma 4 10 5" xfId="6233"/>
    <cellStyle name="Komma 4 11" xfId="562"/>
    <cellStyle name="Komma 4 11 2" xfId="1907"/>
    <cellStyle name="Komma 4 11 2 2" xfId="3658"/>
    <cellStyle name="Komma 4 11 2 2 2" xfId="8808"/>
    <cellStyle name="Komma 4 11 2 3" xfId="5376"/>
    <cellStyle name="Komma 4 11 2 3 2" xfId="10524"/>
    <cellStyle name="Komma 4 11 2 4" xfId="7092"/>
    <cellStyle name="Komma 4 11 3" xfId="2796"/>
    <cellStyle name="Komma 4 11 3 2" xfId="7950"/>
    <cellStyle name="Komma 4 11 4" xfId="4518"/>
    <cellStyle name="Komma 4 11 4 2" xfId="9666"/>
    <cellStyle name="Komma 4 11 5" xfId="6234"/>
    <cellStyle name="Komma 4 12" xfId="1905"/>
    <cellStyle name="Komma 4 12 2" xfId="3656"/>
    <cellStyle name="Komma 4 12 2 2" xfId="8806"/>
    <cellStyle name="Komma 4 12 3" xfId="5374"/>
    <cellStyle name="Komma 4 12 3 2" xfId="10522"/>
    <cellStyle name="Komma 4 12 4" xfId="7090"/>
    <cellStyle name="Komma 4 13" xfId="2794"/>
    <cellStyle name="Komma 4 13 2" xfId="7948"/>
    <cellStyle name="Komma 4 14" xfId="4516"/>
    <cellStyle name="Komma 4 14 2" xfId="9664"/>
    <cellStyle name="Komma 4 15" xfId="6232"/>
    <cellStyle name="Komma 4 2" xfId="563"/>
    <cellStyle name="Komma 4 2 2" xfId="564"/>
    <cellStyle name="Komma 4 2 2 2" xfId="565"/>
    <cellStyle name="Komma 4 2 2 2 2" xfId="566"/>
    <cellStyle name="Komma 4 2 2 2 2 2" xfId="1911"/>
    <cellStyle name="Komma 4 2 2 2 2 2 2" xfId="3662"/>
    <cellStyle name="Komma 4 2 2 2 2 2 2 2" xfId="8812"/>
    <cellStyle name="Komma 4 2 2 2 2 2 3" xfId="5380"/>
    <cellStyle name="Komma 4 2 2 2 2 2 3 2" xfId="10528"/>
    <cellStyle name="Komma 4 2 2 2 2 2 4" xfId="7096"/>
    <cellStyle name="Komma 4 2 2 2 2 3" xfId="2800"/>
    <cellStyle name="Komma 4 2 2 2 2 3 2" xfId="7954"/>
    <cellStyle name="Komma 4 2 2 2 2 4" xfId="4522"/>
    <cellStyle name="Komma 4 2 2 2 2 4 2" xfId="9670"/>
    <cellStyle name="Komma 4 2 2 2 2 5" xfId="6238"/>
    <cellStyle name="Komma 4 2 2 2 3" xfId="1910"/>
    <cellStyle name="Komma 4 2 2 2 3 2" xfId="3661"/>
    <cellStyle name="Komma 4 2 2 2 3 2 2" xfId="8811"/>
    <cellStyle name="Komma 4 2 2 2 3 3" xfId="5379"/>
    <cellStyle name="Komma 4 2 2 2 3 3 2" xfId="10527"/>
    <cellStyle name="Komma 4 2 2 2 3 4" xfId="7095"/>
    <cellStyle name="Komma 4 2 2 2 4" xfId="2799"/>
    <cellStyle name="Komma 4 2 2 2 4 2" xfId="7953"/>
    <cellStyle name="Komma 4 2 2 2 5" xfId="4521"/>
    <cellStyle name="Komma 4 2 2 2 5 2" xfId="9669"/>
    <cellStyle name="Komma 4 2 2 2 6" xfId="6237"/>
    <cellStyle name="Komma 4 2 2 3" xfId="567"/>
    <cellStyle name="Komma 4 2 2 3 2" xfId="1912"/>
    <cellStyle name="Komma 4 2 2 3 2 2" xfId="3663"/>
    <cellStyle name="Komma 4 2 2 3 2 2 2" xfId="8813"/>
    <cellStyle name="Komma 4 2 2 3 2 3" xfId="5381"/>
    <cellStyle name="Komma 4 2 2 3 2 3 2" xfId="10529"/>
    <cellStyle name="Komma 4 2 2 3 2 4" xfId="7097"/>
    <cellStyle name="Komma 4 2 2 3 3" xfId="2801"/>
    <cellStyle name="Komma 4 2 2 3 3 2" xfId="7955"/>
    <cellStyle name="Komma 4 2 2 3 4" xfId="4523"/>
    <cellStyle name="Komma 4 2 2 3 4 2" xfId="9671"/>
    <cellStyle name="Komma 4 2 2 3 5" xfId="6239"/>
    <cellStyle name="Komma 4 2 2 4" xfId="568"/>
    <cellStyle name="Komma 4 2 2 4 2" xfId="1913"/>
    <cellStyle name="Komma 4 2 2 4 2 2" xfId="3664"/>
    <cellStyle name="Komma 4 2 2 4 2 2 2" xfId="8814"/>
    <cellStyle name="Komma 4 2 2 4 2 3" xfId="5382"/>
    <cellStyle name="Komma 4 2 2 4 2 3 2" xfId="10530"/>
    <cellStyle name="Komma 4 2 2 4 2 4" xfId="7098"/>
    <cellStyle name="Komma 4 2 2 4 3" xfId="2802"/>
    <cellStyle name="Komma 4 2 2 4 3 2" xfId="7956"/>
    <cellStyle name="Komma 4 2 2 4 4" xfId="4524"/>
    <cellStyle name="Komma 4 2 2 4 4 2" xfId="9672"/>
    <cellStyle name="Komma 4 2 2 4 5" xfId="6240"/>
    <cellStyle name="Komma 4 2 2 5" xfId="1909"/>
    <cellStyle name="Komma 4 2 2 5 2" xfId="3660"/>
    <cellStyle name="Komma 4 2 2 5 2 2" xfId="8810"/>
    <cellStyle name="Komma 4 2 2 5 3" xfId="5378"/>
    <cellStyle name="Komma 4 2 2 5 3 2" xfId="10526"/>
    <cellStyle name="Komma 4 2 2 5 4" xfId="7094"/>
    <cellStyle name="Komma 4 2 2 6" xfId="2798"/>
    <cellStyle name="Komma 4 2 2 6 2" xfId="7952"/>
    <cellStyle name="Komma 4 2 2 7" xfId="4520"/>
    <cellStyle name="Komma 4 2 2 7 2" xfId="9668"/>
    <cellStyle name="Komma 4 2 2 8" xfId="6236"/>
    <cellStyle name="Komma 4 2 3" xfId="569"/>
    <cellStyle name="Komma 4 2 3 2" xfId="570"/>
    <cellStyle name="Komma 4 2 3 2 2" xfId="1915"/>
    <cellStyle name="Komma 4 2 3 2 2 2" xfId="3666"/>
    <cellStyle name="Komma 4 2 3 2 2 2 2" xfId="8816"/>
    <cellStyle name="Komma 4 2 3 2 2 3" xfId="5384"/>
    <cellStyle name="Komma 4 2 3 2 2 3 2" xfId="10532"/>
    <cellStyle name="Komma 4 2 3 2 2 4" xfId="7100"/>
    <cellStyle name="Komma 4 2 3 2 3" xfId="2804"/>
    <cellStyle name="Komma 4 2 3 2 3 2" xfId="7958"/>
    <cellStyle name="Komma 4 2 3 2 4" xfId="4526"/>
    <cellStyle name="Komma 4 2 3 2 4 2" xfId="9674"/>
    <cellStyle name="Komma 4 2 3 2 5" xfId="6242"/>
    <cellStyle name="Komma 4 2 3 3" xfId="1914"/>
    <cellStyle name="Komma 4 2 3 3 2" xfId="3665"/>
    <cellStyle name="Komma 4 2 3 3 2 2" xfId="8815"/>
    <cellStyle name="Komma 4 2 3 3 3" xfId="5383"/>
    <cellStyle name="Komma 4 2 3 3 3 2" xfId="10531"/>
    <cellStyle name="Komma 4 2 3 3 4" xfId="7099"/>
    <cellStyle name="Komma 4 2 3 4" xfId="2803"/>
    <cellStyle name="Komma 4 2 3 4 2" xfId="7957"/>
    <cellStyle name="Komma 4 2 3 5" xfId="4525"/>
    <cellStyle name="Komma 4 2 3 5 2" xfId="9673"/>
    <cellStyle name="Komma 4 2 3 6" xfId="6241"/>
    <cellStyle name="Komma 4 2 4" xfId="571"/>
    <cellStyle name="Komma 4 2 4 2" xfId="1916"/>
    <cellStyle name="Komma 4 2 4 2 2" xfId="3667"/>
    <cellStyle name="Komma 4 2 4 2 2 2" xfId="8817"/>
    <cellStyle name="Komma 4 2 4 2 3" xfId="5385"/>
    <cellStyle name="Komma 4 2 4 2 3 2" xfId="10533"/>
    <cellStyle name="Komma 4 2 4 2 4" xfId="7101"/>
    <cellStyle name="Komma 4 2 4 3" xfId="2805"/>
    <cellStyle name="Komma 4 2 4 3 2" xfId="7959"/>
    <cellStyle name="Komma 4 2 4 4" xfId="4527"/>
    <cellStyle name="Komma 4 2 4 4 2" xfId="9675"/>
    <cellStyle name="Komma 4 2 4 5" xfId="6243"/>
    <cellStyle name="Komma 4 2 5" xfId="572"/>
    <cellStyle name="Komma 4 2 5 2" xfId="1917"/>
    <cellStyle name="Komma 4 2 5 2 2" xfId="3668"/>
    <cellStyle name="Komma 4 2 5 2 2 2" xfId="8818"/>
    <cellStyle name="Komma 4 2 5 2 3" xfId="5386"/>
    <cellStyle name="Komma 4 2 5 2 3 2" xfId="10534"/>
    <cellStyle name="Komma 4 2 5 2 4" xfId="7102"/>
    <cellStyle name="Komma 4 2 5 3" xfId="2806"/>
    <cellStyle name="Komma 4 2 5 3 2" xfId="7960"/>
    <cellStyle name="Komma 4 2 5 4" xfId="4528"/>
    <cellStyle name="Komma 4 2 5 4 2" xfId="9676"/>
    <cellStyle name="Komma 4 2 5 5" xfId="6244"/>
    <cellStyle name="Komma 4 2 6" xfId="1908"/>
    <cellStyle name="Komma 4 2 6 2" xfId="3659"/>
    <cellStyle name="Komma 4 2 6 2 2" xfId="8809"/>
    <cellStyle name="Komma 4 2 6 3" xfId="5377"/>
    <cellStyle name="Komma 4 2 6 3 2" xfId="10525"/>
    <cellStyle name="Komma 4 2 6 4" xfId="7093"/>
    <cellStyle name="Komma 4 2 7" xfId="2797"/>
    <cellStyle name="Komma 4 2 7 2" xfId="7951"/>
    <cellStyle name="Komma 4 2 8" xfId="4519"/>
    <cellStyle name="Komma 4 2 8 2" xfId="9667"/>
    <cellStyle name="Komma 4 2 9" xfId="6235"/>
    <cellStyle name="Komma 4 3" xfId="573"/>
    <cellStyle name="Komma 4 3 2" xfId="574"/>
    <cellStyle name="Komma 4 3 2 2" xfId="575"/>
    <cellStyle name="Komma 4 3 2 2 2" xfId="576"/>
    <cellStyle name="Komma 4 3 2 2 2 2" xfId="1921"/>
    <cellStyle name="Komma 4 3 2 2 2 2 2" xfId="3672"/>
    <cellStyle name="Komma 4 3 2 2 2 2 2 2" xfId="8822"/>
    <cellStyle name="Komma 4 3 2 2 2 2 3" xfId="5390"/>
    <cellStyle name="Komma 4 3 2 2 2 2 3 2" xfId="10538"/>
    <cellStyle name="Komma 4 3 2 2 2 2 4" xfId="7106"/>
    <cellStyle name="Komma 4 3 2 2 2 3" xfId="2810"/>
    <cellStyle name="Komma 4 3 2 2 2 3 2" xfId="7964"/>
    <cellStyle name="Komma 4 3 2 2 2 4" xfId="4532"/>
    <cellStyle name="Komma 4 3 2 2 2 4 2" xfId="9680"/>
    <cellStyle name="Komma 4 3 2 2 2 5" xfId="6248"/>
    <cellStyle name="Komma 4 3 2 2 3" xfId="1920"/>
    <cellStyle name="Komma 4 3 2 2 3 2" xfId="3671"/>
    <cellStyle name="Komma 4 3 2 2 3 2 2" xfId="8821"/>
    <cellStyle name="Komma 4 3 2 2 3 3" xfId="5389"/>
    <cellStyle name="Komma 4 3 2 2 3 3 2" xfId="10537"/>
    <cellStyle name="Komma 4 3 2 2 3 4" xfId="7105"/>
    <cellStyle name="Komma 4 3 2 2 4" xfId="2809"/>
    <cellStyle name="Komma 4 3 2 2 4 2" xfId="7963"/>
    <cellStyle name="Komma 4 3 2 2 5" xfId="4531"/>
    <cellStyle name="Komma 4 3 2 2 5 2" xfId="9679"/>
    <cellStyle name="Komma 4 3 2 2 6" xfId="6247"/>
    <cellStyle name="Komma 4 3 2 3" xfId="577"/>
    <cellStyle name="Komma 4 3 2 3 2" xfId="1922"/>
    <cellStyle name="Komma 4 3 2 3 2 2" xfId="3673"/>
    <cellStyle name="Komma 4 3 2 3 2 2 2" xfId="8823"/>
    <cellStyle name="Komma 4 3 2 3 2 3" xfId="5391"/>
    <cellStyle name="Komma 4 3 2 3 2 3 2" xfId="10539"/>
    <cellStyle name="Komma 4 3 2 3 2 4" xfId="7107"/>
    <cellStyle name="Komma 4 3 2 3 3" xfId="2811"/>
    <cellStyle name="Komma 4 3 2 3 3 2" xfId="7965"/>
    <cellStyle name="Komma 4 3 2 3 4" xfId="4533"/>
    <cellStyle name="Komma 4 3 2 3 4 2" xfId="9681"/>
    <cellStyle name="Komma 4 3 2 3 5" xfId="6249"/>
    <cellStyle name="Komma 4 3 2 4" xfId="578"/>
    <cellStyle name="Komma 4 3 2 4 2" xfId="1923"/>
    <cellStyle name="Komma 4 3 2 4 2 2" xfId="3674"/>
    <cellStyle name="Komma 4 3 2 4 2 2 2" xfId="8824"/>
    <cellStyle name="Komma 4 3 2 4 2 3" xfId="5392"/>
    <cellStyle name="Komma 4 3 2 4 2 3 2" xfId="10540"/>
    <cellStyle name="Komma 4 3 2 4 2 4" xfId="7108"/>
    <cellStyle name="Komma 4 3 2 4 3" xfId="2812"/>
    <cellStyle name="Komma 4 3 2 4 3 2" xfId="7966"/>
    <cellStyle name="Komma 4 3 2 4 4" xfId="4534"/>
    <cellStyle name="Komma 4 3 2 4 4 2" xfId="9682"/>
    <cellStyle name="Komma 4 3 2 4 5" xfId="6250"/>
    <cellStyle name="Komma 4 3 2 5" xfId="1919"/>
    <cellStyle name="Komma 4 3 2 5 2" xfId="3670"/>
    <cellStyle name="Komma 4 3 2 5 2 2" xfId="8820"/>
    <cellStyle name="Komma 4 3 2 5 3" xfId="5388"/>
    <cellStyle name="Komma 4 3 2 5 3 2" xfId="10536"/>
    <cellStyle name="Komma 4 3 2 5 4" xfId="7104"/>
    <cellStyle name="Komma 4 3 2 6" xfId="2808"/>
    <cellStyle name="Komma 4 3 2 6 2" xfId="7962"/>
    <cellStyle name="Komma 4 3 2 7" xfId="4530"/>
    <cellStyle name="Komma 4 3 2 7 2" xfId="9678"/>
    <cellStyle name="Komma 4 3 2 8" xfId="6246"/>
    <cellStyle name="Komma 4 3 3" xfId="579"/>
    <cellStyle name="Komma 4 3 3 2" xfId="580"/>
    <cellStyle name="Komma 4 3 3 2 2" xfId="1925"/>
    <cellStyle name="Komma 4 3 3 2 2 2" xfId="3676"/>
    <cellStyle name="Komma 4 3 3 2 2 2 2" xfId="8826"/>
    <cellStyle name="Komma 4 3 3 2 2 3" xfId="5394"/>
    <cellStyle name="Komma 4 3 3 2 2 3 2" xfId="10542"/>
    <cellStyle name="Komma 4 3 3 2 2 4" xfId="7110"/>
    <cellStyle name="Komma 4 3 3 2 3" xfId="2814"/>
    <cellStyle name="Komma 4 3 3 2 3 2" xfId="7968"/>
    <cellStyle name="Komma 4 3 3 2 4" xfId="4536"/>
    <cellStyle name="Komma 4 3 3 2 4 2" xfId="9684"/>
    <cellStyle name="Komma 4 3 3 2 5" xfId="6252"/>
    <cellStyle name="Komma 4 3 3 3" xfId="1924"/>
    <cellStyle name="Komma 4 3 3 3 2" xfId="3675"/>
    <cellStyle name="Komma 4 3 3 3 2 2" xfId="8825"/>
    <cellStyle name="Komma 4 3 3 3 3" xfId="5393"/>
    <cellStyle name="Komma 4 3 3 3 3 2" xfId="10541"/>
    <cellStyle name="Komma 4 3 3 3 4" xfId="7109"/>
    <cellStyle name="Komma 4 3 3 4" xfId="2813"/>
    <cellStyle name="Komma 4 3 3 4 2" xfId="7967"/>
    <cellStyle name="Komma 4 3 3 5" xfId="4535"/>
    <cellStyle name="Komma 4 3 3 5 2" xfId="9683"/>
    <cellStyle name="Komma 4 3 3 6" xfId="6251"/>
    <cellStyle name="Komma 4 3 4" xfId="581"/>
    <cellStyle name="Komma 4 3 4 2" xfId="1926"/>
    <cellStyle name="Komma 4 3 4 2 2" xfId="3677"/>
    <cellStyle name="Komma 4 3 4 2 2 2" xfId="8827"/>
    <cellStyle name="Komma 4 3 4 2 3" xfId="5395"/>
    <cellStyle name="Komma 4 3 4 2 3 2" xfId="10543"/>
    <cellStyle name="Komma 4 3 4 2 4" xfId="7111"/>
    <cellStyle name="Komma 4 3 4 3" xfId="2815"/>
    <cellStyle name="Komma 4 3 4 3 2" xfId="7969"/>
    <cellStyle name="Komma 4 3 4 4" xfId="4537"/>
    <cellStyle name="Komma 4 3 4 4 2" xfId="9685"/>
    <cellStyle name="Komma 4 3 4 5" xfId="6253"/>
    <cellStyle name="Komma 4 3 5" xfId="582"/>
    <cellStyle name="Komma 4 3 5 2" xfId="1927"/>
    <cellStyle name="Komma 4 3 5 2 2" xfId="3678"/>
    <cellStyle name="Komma 4 3 5 2 2 2" xfId="8828"/>
    <cellStyle name="Komma 4 3 5 2 3" xfId="5396"/>
    <cellStyle name="Komma 4 3 5 2 3 2" xfId="10544"/>
    <cellStyle name="Komma 4 3 5 2 4" xfId="7112"/>
    <cellStyle name="Komma 4 3 5 3" xfId="2816"/>
    <cellStyle name="Komma 4 3 5 3 2" xfId="7970"/>
    <cellStyle name="Komma 4 3 5 4" xfId="4538"/>
    <cellStyle name="Komma 4 3 5 4 2" xfId="9686"/>
    <cellStyle name="Komma 4 3 5 5" xfId="6254"/>
    <cellStyle name="Komma 4 3 6" xfId="1918"/>
    <cellStyle name="Komma 4 3 6 2" xfId="3669"/>
    <cellStyle name="Komma 4 3 6 2 2" xfId="8819"/>
    <cellStyle name="Komma 4 3 6 3" xfId="5387"/>
    <cellStyle name="Komma 4 3 6 3 2" xfId="10535"/>
    <cellStyle name="Komma 4 3 6 4" xfId="7103"/>
    <cellStyle name="Komma 4 3 7" xfId="2807"/>
    <cellStyle name="Komma 4 3 7 2" xfId="7961"/>
    <cellStyle name="Komma 4 3 8" xfId="4529"/>
    <cellStyle name="Komma 4 3 8 2" xfId="9677"/>
    <cellStyle name="Komma 4 3 9" xfId="6245"/>
    <cellStyle name="Komma 4 4" xfId="583"/>
    <cellStyle name="Komma 4 4 2" xfId="584"/>
    <cellStyle name="Komma 4 4 2 2" xfId="585"/>
    <cellStyle name="Komma 4 4 2 2 2" xfId="586"/>
    <cellStyle name="Komma 4 4 2 2 2 2" xfId="1931"/>
    <cellStyle name="Komma 4 4 2 2 2 2 2" xfId="3682"/>
    <cellStyle name="Komma 4 4 2 2 2 2 2 2" xfId="8832"/>
    <cellStyle name="Komma 4 4 2 2 2 2 3" xfId="5400"/>
    <cellStyle name="Komma 4 4 2 2 2 2 3 2" xfId="10548"/>
    <cellStyle name="Komma 4 4 2 2 2 2 4" xfId="7116"/>
    <cellStyle name="Komma 4 4 2 2 2 3" xfId="2820"/>
    <cellStyle name="Komma 4 4 2 2 2 3 2" xfId="7974"/>
    <cellStyle name="Komma 4 4 2 2 2 4" xfId="4542"/>
    <cellStyle name="Komma 4 4 2 2 2 4 2" xfId="9690"/>
    <cellStyle name="Komma 4 4 2 2 2 5" xfId="6258"/>
    <cellStyle name="Komma 4 4 2 2 3" xfId="1930"/>
    <cellStyle name="Komma 4 4 2 2 3 2" xfId="3681"/>
    <cellStyle name="Komma 4 4 2 2 3 2 2" xfId="8831"/>
    <cellStyle name="Komma 4 4 2 2 3 3" xfId="5399"/>
    <cellStyle name="Komma 4 4 2 2 3 3 2" xfId="10547"/>
    <cellStyle name="Komma 4 4 2 2 3 4" xfId="7115"/>
    <cellStyle name="Komma 4 4 2 2 4" xfId="2819"/>
    <cellStyle name="Komma 4 4 2 2 4 2" xfId="7973"/>
    <cellStyle name="Komma 4 4 2 2 5" xfId="4541"/>
    <cellStyle name="Komma 4 4 2 2 5 2" xfId="9689"/>
    <cellStyle name="Komma 4 4 2 2 6" xfId="6257"/>
    <cellStyle name="Komma 4 4 2 3" xfId="587"/>
    <cellStyle name="Komma 4 4 2 3 2" xfId="1932"/>
    <cellStyle name="Komma 4 4 2 3 2 2" xfId="3683"/>
    <cellStyle name="Komma 4 4 2 3 2 2 2" xfId="8833"/>
    <cellStyle name="Komma 4 4 2 3 2 3" xfId="5401"/>
    <cellStyle name="Komma 4 4 2 3 2 3 2" xfId="10549"/>
    <cellStyle name="Komma 4 4 2 3 2 4" xfId="7117"/>
    <cellStyle name="Komma 4 4 2 3 3" xfId="2821"/>
    <cellStyle name="Komma 4 4 2 3 3 2" xfId="7975"/>
    <cellStyle name="Komma 4 4 2 3 4" xfId="4543"/>
    <cellStyle name="Komma 4 4 2 3 4 2" xfId="9691"/>
    <cellStyle name="Komma 4 4 2 3 5" xfId="6259"/>
    <cellStyle name="Komma 4 4 2 4" xfId="588"/>
    <cellStyle name="Komma 4 4 2 4 2" xfId="1933"/>
    <cellStyle name="Komma 4 4 2 4 2 2" xfId="3684"/>
    <cellStyle name="Komma 4 4 2 4 2 2 2" xfId="8834"/>
    <cellStyle name="Komma 4 4 2 4 2 3" xfId="5402"/>
    <cellStyle name="Komma 4 4 2 4 2 3 2" xfId="10550"/>
    <cellStyle name="Komma 4 4 2 4 2 4" xfId="7118"/>
    <cellStyle name="Komma 4 4 2 4 3" xfId="2822"/>
    <cellStyle name="Komma 4 4 2 4 3 2" xfId="7976"/>
    <cellStyle name="Komma 4 4 2 4 4" xfId="4544"/>
    <cellStyle name="Komma 4 4 2 4 4 2" xfId="9692"/>
    <cellStyle name="Komma 4 4 2 4 5" xfId="6260"/>
    <cellStyle name="Komma 4 4 2 5" xfId="1929"/>
    <cellStyle name="Komma 4 4 2 5 2" xfId="3680"/>
    <cellStyle name="Komma 4 4 2 5 2 2" xfId="8830"/>
    <cellStyle name="Komma 4 4 2 5 3" xfId="5398"/>
    <cellStyle name="Komma 4 4 2 5 3 2" xfId="10546"/>
    <cellStyle name="Komma 4 4 2 5 4" xfId="7114"/>
    <cellStyle name="Komma 4 4 2 6" xfId="2818"/>
    <cellStyle name="Komma 4 4 2 6 2" xfId="7972"/>
    <cellStyle name="Komma 4 4 2 7" xfId="4540"/>
    <cellStyle name="Komma 4 4 2 7 2" xfId="9688"/>
    <cellStyle name="Komma 4 4 2 8" xfId="6256"/>
    <cellStyle name="Komma 4 4 3" xfId="589"/>
    <cellStyle name="Komma 4 4 3 2" xfId="590"/>
    <cellStyle name="Komma 4 4 3 2 2" xfId="1935"/>
    <cellStyle name="Komma 4 4 3 2 2 2" xfId="3686"/>
    <cellStyle name="Komma 4 4 3 2 2 2 2" xfId="8836"/>
    <cellStyle name="Komma 4 4 3 2 2 3" xfId="5404"/>
    <cellStyle name="Komma 4 4 3 2 2 3 2" xfId="10552"/>
    <cellStyle name="Komma 4 4 3 2 2 4" xfId="7120"/>
    <cellStyle name="Komma 4 4 3 2 3" xfId="2824"/>
    <cellStyle name="Komma 4 4 3 2 3 2" xfId="7978"/>
    <cellStyle name="Komma 4 4 3 2 4" xfId="4546"/>
    <cellStyle name="Komma 4 4 3 2 4 2" xfId="9694"/>
    <cellStyle name="Komma 4 4 3 2 5" xfId="6262"/>
    <cellStyle name="Komma 4 4 3 3" xfId="1934"/>
    <cellStyle name="Komma 4 4 3 3 2" xfId="3685"/>
    <cellStyle name="Komma 4 4 3 3 2 2" xfId="8835"/>
    <cellStyle name="Komma 4 4 3 3 3" xfId="5403"/>
    <cellStyle name="Komma 4 4 3 3 3 2" xfId="10551"/>
    <cellStyle name="Komma 4 4 3 3 4" xfId="7119"/>
    <cellStyle name="Komma 4 4 3 4" xfId="2823"/>
    <cellStyle name="Komma 4 4 3 4 2" xfId="7977"/>
    <cellStyle name="Komma 4 4 3 5" xfId="4545"/>
    <cellStyle name="Komma 4 4 3 5 2" xfId="9693"/>
    <cellStyle name="Komma 4 4 3 6" xfId="6261"/>
    <cellStyle name="Komma 4 4 4" xfId="591"/>
    <cellStyle name="Komma 4 4 4 2" xfId="1936"/>
    <cellStyle name="Komma 4 4 4 2 2" xfId="3687"/>
    <cellStyle name="Komma 4 4 4 2 2 2" xfId="8837"/>
    <cellStyle name="Komma 4 4 4 2 3" xfId="5405"/>
    <cellStyle name="Komma 4 4 4 2 3 2" xfId="10553"/>
    <cellStyle name="Komma 4 4 4 2 4" xfId="7121"/>
    <cellStyle name="Komma 4 4 4 3" xfId="2825"/>
    <cellStyle name="Komma 4 4 4 3 2" xfId="7979"/>
    <cellStyle name="Komma 4 4 4 4" xfId="4547"/>
    <cellStyle name="Komma 4 4 4 4 2" xfId="9695"/>
    <cellStyle name="Komma 4 4 4 5" xfId="6263"/>
    <cellStyle name="Komma 4 4 5" xfId="592"/>
    <cellStyle name="Komma 4 4 5 2" xfId="1937"/>
    <cellStyle name="Komma 4 4 5 2 2" xfId="3688"/>
    <cellStyle name="Komma 4 4 5 2 2 2" xfId="8838"/>
    <cellStyle name="Komma 4 4 5 2 3" xfId="5406"/>
    <cellStyle name="Komma 4 4 5 2 3 2" xfId="10554"/>
    <cellStyle name="Komma 4 4 5 2 4" xfId="7122"/>
    <cellStyle name="Komma 4 4 5 3" xfId="2826"/>
    <cellStyle name="Komma 4 4 5 3 2" xfId="7980"/>
    <cellStyle name="Komma 4 4 5 4" xfId="4548"/>
    <cellStyle name="Komma 4 4 5 4 2" xfId="9696"/>
    <cellStyle name="Komma 4 4 5 5" xfId="6264"/>
    <cellStyle name="Komma 4 4 6" xfId="1928"/>
    <cellStyle name="Komma 4 4 6 2" xfId="3679"/>
    <cellStyle name="Komma 4 4 6 2 2" xfId="8829"/>
    <cellStyle name="Komma 4 4 6 3" xfId="5397"/>
    <cellStyle name="Komma 4 4 6 3 2" xfId="10545"/>
    <cellStyle name="Komma 4 4 6 4" xfId="7113"/>
    <cellStyle name="Komma 4 4 7" xfId="2817"/>
    <cellStyle name="Komma 4 4 7 2" xfId="7971"/>
    <cellStyle name="Komma 4 4 8" xfId="4539"/>
    <cellStyle name="Komma 4 4 8 2" xfId="9687"/>
    <cellStyle name="Komma 4 4 9" xfId="6255"/>
    <cellStyle name="Komma 4 5" xfId="593"/>
    <cellStyle name="Komma 4 5 2" xfId="594"/>
    <cellStyle name="Komma 4 5 2 2" xfId="595"/>
    <cellStyle name="Komma 4 5 2 2 2" xfId="596"/>
    <cellStyle name="Komma 4 5 2 2 2 2" xfId="1941"/>
    <cellStyle name="Komma 4 5 2 2 2 2 2" xfId="3692"/>
    <cellStyle name="Komma 4 5 2 2 2 2 2 2" xfId="8842"/>
    <cellStyle name="Komma 4 5 2 2 2 2 3" xfId="5410"/>
    <cellStyle name="Komma 4 5 2 2 2 2 3 2" xfId="10558"/>
    <cellStyle name="Komma 4 5 2 2 2 2 4" xfId="7126"/>
    <cellStyle name="Komma 4 5 2 2 2 3" xfId="2830"/>
    <cellStyle name="Komma 4 5 2 2 2 3 2" xfId="7984"/>
    <cellStyle name="Komma 4 5 2 2 2 4" xfId="4552"/>
    <cellStyle name="Komma 4 5 2 2 2 4 2" xfId="9700"/>
    <cellStyle name="Komma 4 5 2 2 2 5" xfId="6268"/>
    <cellStyle name="Komma 4 5 2 2 3" xfId="1940"/>
    <cellStyle name="Komma 4 5 2 2 3 2" xfId="3691"/>
    <cellStyle name="Komma 4 5 2 2 3 2 2" xfId="8841"/>
    <cellStyle name="Komma 4 5 2 2 3 3" xfId="5409"/>
    <cellStyle name="Komma 4 5 2 2 3 3 2" xfId="10557"/>
    <cellStyle name="Komma 4 5 2 2 3 4" xfId="7125"/>
    <cellStyle name="Komma 4 5 2 2 4" xfId="2829"/>
    <cellStyle name="Komma 4 5 2 2 4 2" xfId="7983"/>
    <cellStyle name="Komma 4 5 2 2 5" xfId="4551"/>
    <cellStyle name="Komma 4 5 2 2 5 2" xfId="9699"/>
    <cellStyle name="Komma 4 5 2 2 6" xfId="6267"/>
    <cellStyle name="Komma 4 5 2 3" xfId="597"/>
    <cellStyle name="Komma 4 5 2 3 2" xfId="1942"/>
    <cellStyle name="Komma 4 5 2 3 2 2" xfId="3693"/>
    <cellStyle name="Komma 4 5 2 3 2 2 2" xfId="8843"/>
    <cellStyle name="Komma 4 5 2 3 2 3" xfId="5411"/>
    <cellStyle name="Komma 4 5 2 3 2 3 2" xfId="10559"/>
    <cellStyle name="Komma 4 5 2 3 2 4" xfId="7127"/>
    <cellStyle name="Komma 4 5 2 3 3" xfId="2831"/>
    <cellStyle name="Komma 4 5 2 3 3 2" xfId="7985"/>
    <cellStyle name="Komma 4 5 2 3 4" xfId="4553"/>
    <cellStyle name="Komma 4 5 2 3 4 2" xfId="9701"/>
    <cellStyle name="Komma 4 5 2 3 5" xfId="6269"/>
    <cellStyle name="Komma 4 5 2 4" xfId="598"/>
    <cellStyle name="Komma 4 5 2 4 2" xfId="1943"/>
    <cellStyle name="Komma 4 5 2 4 2 2" xfId="3694"/>
    <cellStyle name="Komma 4 5 2 4 2 2 2" xfId="8844"/>
    <cellStyle name="Komma 4 5 2 4 2 3" xfId="5412"/>
    <cellStyle name="Komma 4 5 2 4 2 3 2" xfId="10560"/>
    <cellStyle name="Komma 4 5 2 4 2 4" xfId="7128"/>
    <cellStyle name="Komma 4 5 2 4 3" xfId="2832"/>
    <cellStyle name="Komma 4 5 2 4 3 2" xfId="7986"/>
    <cellStyle name="Komma 4 5 2 4 4" xfId="4554"/>
    <cellStyle name="Komma 4 5 2 4 4 2" xfId="9702"/>
    <cellStyle name="Komma 4 5 2 4 5" xfId="6270"/>
    <cellStyle name="Komma 4 5 2 5" xfId="1939"/>
    <cellStyle name="Komma 4 5 2 5 2" xfId="3690"/>
    <cellStyle name="Komma 4 5 2 5 2 2" xfId="8840"/>
    <cellStyle name="Komma 4 5 2 5 3" xfId="5408"/>
    <cellStyle name="Komma 4 5 2 5 3 2" xfId="10556"/>
    <cellStyle name="Komma 4 5 2 5 4" xfId="7124"/>
    <cellStyle name="Komma 4 5 2 6" xfId="2828"/>
    <cellStyle name="Komma 4 5 2 6 2" xfId="7982"/>
    <cellStyle name="Komma 4 5 2 7" xfId="4550"/>
    <cellStyle name="Komma 4 5 2 7 2" xfId="9698"/>
    <cellStyle name="Komma 4 5 2 8" xfId="6266"/>
    <cellStyle name="Komma 4 5 3" xfId="599"/>
    <cellStyle name="Komma 4 5 3 2" xfId="600"/>
    <cellStyle name="Komma 4 5 3 2 2" xfId="1945"/>
    <cellStyle name="Komma 4 5 3 2 2 2" xfId="3696"/>
    <cellStyle name="Komma 4 5 3 2 2 2 2" xfId="8846"/>
    <cellStyle name="Komma 4 5 3 2 2 3" xfId="5414"/>
    <cellStyle name="Komma 4 5 3 2 2 3 2" xfId="10562"/>
    <cellStyle name="Komma 4 5 3 2 2 4" xfId="7130"/>
    <cellStyle name="Komma 4 5 3 2 3" xfId="2834"/>
    <cellStyle name="Komma 4 5 3 2 3 2" xfId="7988"/>
    <cellStyle name="Komma 4 5 3 2 4" xfId="4556"/>
    <cellStyle name="Komma 4 5 3 2 4 2" xfId="9704"/>
    <cellStyle name="Komma 4 5 3 2 5" xfId="6272"/>
    <cellStyle name="Komma 4 5 3 3" xfId="1944"/>
    <cellStyle name="Komma 4 5 3 3 2" xfId="3695"/>
    <cellStyle name="Komma 4 5 3 3 2 2" xfId="8845"/>
    <cellStyle name="Komma 4 5 3 3 3" xfId="5413"/>
    <cellStyle name="Komma 4 5 3 3 3 2" xfId="10561"/>
    <cellStyle name="Komma 4 5 3 3 4" xfId="7129"/>
    <cellStyle name="Komma 4 5 3 4" xfId="2833"/>
    <cellStyle name="Komma 4 5 3 4 2" xfId="7987"/>
    <cellStyle name="Komma 4 5 3 5" xfId="4555"/>
    <cellStyle name="Komma 4 5 3 5 2" xfId="9703"/>
    <cellStyle name="Komma 4 5 3 6" xfId="6271"/>
    <cellStyle name="Komma 4 5 4" xfId="601"/>
    <cellStyle name="Komma 4 5 4 2" xfId="1946"/>
    <cellStyle name="Komma 4 5 4 2 2" xfId="3697"/>
    <cellStyle name="Komma 4 5 4 2 2 2" xfId="8847"/>
    <cellStyle name="Komma 4 5 4 2 3" xfId="5415"/>
    <cellStyle name="Komma 4 5 4 2 3 2" xfId="10563"/>
    <cellStyle name="Komma 4 5 4 2 4" xfId="7131"/>
    <cellStyle name="Komma 4 5 4 3" xfId="2835"/>
    <cellStyle name="Komma 4 5 4 3 2" xfId="7989"/>
    <cellStyle name="Komma 4 5 4 4" xfId="4557"/>
    <cellStyle name="Komma 4 5 4 4 2" xfId="9705"/>
    <cellStyle name="Komma 4 5 4 5" xfId="6273"/>
    <cellStyle name="Komma 4 5 5" xfId="602"/>
    <cellStyle name="Komma 4 5 5 2" xfId="1947"/>
    <cellStyle name="Komma 4 5 5 2 2" xfId="3698"/>
    <cellStyle name="Komma 4 5 5 2 2 2" xfId="8848"/>
    <cellStyle name="Komma 4 5 5 2 3" xfId="5416"/>
    <cellStyle name="Komma 4 5 5 2 3 2" xfId="10564"/>
    <cellStyle name="Komma 4 5 5 2 4" xfId="7132"/>
    <cellStyle name="Komma 4 5 5 3" xfId="2836"/>
    <cellStyle name="Komma 4 5 5 3 2" xfId="7990"/>
    <cellStyle name="Komma 4 5 5 4" xfId="4558"/>
    <cellStyle name="Komma 4 5 5 4 2" xfId="9706"/>
    <cellStyle name="Komma 4 5 5 5" xfId="6274"/>
    <cellStyle name="Komma 4 5 6" xfId="1938"/>
    <cellStyle name="Komma 4 5 6 2" xfId="3689"/>
    <cellStyle name="Komma 4 5 6 2 2" xfId="8839"/>
    <cellStyle name="Komma 4 5 6 3" xfId="5407"/>
    <cellStyle name="Komma 4 5 6 3 2" xfId="10555"/>
    <cellStyle name="Komma 4 5 6 4" xfId="7123"/>
    <cellStyle name="Komma 4 5 7" xfId="2827"/>
    <cellStyle name="Komma 4 5 7 2" xfId="7981"/>
    <cellStyle name="Komma 4 5 8" xfId="4549"/>
    <cellStyle name="Komma 4 5 8 2" xfId="9697"/>
    <cellStyle name="Komma 4 5 9" xfId="6265"/>
    <cellStyle name="Komma 4 6" xfId="603"/>
    <cellStyle name="Komma 4 6 2" xfId="604"/>
    <cellStyle name="Komma 4 6 2 2" xfId="605"/>
    <cellStyle name="Komma 4 6 2 2 2" xfId="606"/>
    <cellStyle name="Komma 4 6 2 2 2 2" xfId="1951"/>
    <cellStyle name="Komma 4 6 2 2 2 2 2" xfId="3702"/>
    <cellStyle name="Komma 4 6 2 2 2 2 2 2" xfId="8852"/>
    <cellStyle name="Komma 4 6 2 2 2 2 3" xfId="5420"/>
    <cellStyle name="Komma 4 6 2 2 2 2 3 2" xfId="10568"/>
    <cellStyle name="Komma 4 6 2 2 2 2 4" xfId="7136"/>
    <cellStyle name="Komma 4 6 2 2 2 3" xfId="2840"/>
    <cellStyle name="Komma 4 6 2 2 2 3 2" xfId="7994"/>
    <cellStyle name="Komma 4 6 2 2 2 4" xfId="4562"/>
    <cellStyle name="Komma 4 6 2 2 2 4 2" xfId="9710"/>
    <cellStyle name="Komma 4 6 2 2 2 5" xfId="6278"/>
    <cellStyle name="Komma 4 6 2 2 3" xfId="1950"/>
    <cellStyle name="Komma 4 6 2 2 3 2" xfId="3701"/>
    <cellStyle name="Komma 4 6 2 2 3 2 2" xfId="8851"/>
    <cellStyle name="Komma 4 6 2 2 3 3" xfId="5419"/>
    <cellStyle name="Komma 4 6 2 2 3 3 2" xfId="10567"/>
    <cellStyle name="Komma 4 6 2 2 3 4" xfId="7135"/>
    <cellStyle name="Komma 4 6 2 2 4" xfId="2839"/>
    <cellStyle name="Komma 4 6 2 2 4 2" xfId="7993"/>
    <cellStyle name="Komma 4 6 2 2 5" xfId="4561"/>
    <cellStyle name="Komma 4 6 2 2 5 2" xfId="9709"/>
    <cellStyle name="Komma 4 6 2 2 6" xfId="6277"/>
    <cellStyle name="Komma 4 6 2 3" xfId="607"/>
    <cellStyle name="Komma 4 6 2 3 2" xfId="1952"/>
    <cellStyle name="Komma 4 6 2 3 2 2" xfId="3703"/>
    <cellStyle name="Komma 4 6 2 3 2 2 2" xfId="8853"/>
    <cellStyle name="Komma 4 6 2 3 2 3" xfId="5421"/>
    <cellStyle name="Komma 4 6 2 3 2 3 2" xfId="10569"/>
    <cellStyle name="Komma 4 6 2 3 2 4" xfId="7137"/>
    <cellStyle name="Komma 4 6 2 3 3" xfId="2841"/>
    <cellStyle name="Komma 4 6 2 3 3 2" xfId="7995"/>
    <cellStyle name="Komma 4 6 2 3 4" xfId="4563"/>
    <cellStyle name="Komma 4 6 2 3 4 2" xfId="9711"/>
    <cellStyle name="Komma 4 6 2 3 5" xfId="6279"/>
    <cellStyle name="Komma 4 6 2 4" xfId="608"/>
    <cellStyle name="Komma 4 6 2 4 2" xfId="1953"/>
    <cellStyle name="Komma 4 6 2 4 2 2" xfId="3704"/>
    <cellStyle name="Komma 4 6 2 4 2 2 2" xfId="8854"/>
    <cellStyle name="Komma 4 6 2 4 2 3" xfId="5422"/>
    <cellStyle name="Komma 4 6 2 4 2 3 2" xfId="10570"/>
    <cellStyle name="Komma 4 6 2 4 2 4" xfId="7138"/>
    <cellStyle name="Komma 4 6 2 4 3" xfId="2842"/>
    <cellStyle name="Komma 4 6 2 4 3 2" xfId="7996"/>
    <cellStyle name="Komma 4 6 2 4 4" xfId="4564"/>
    <cellStyle name="Komma 4 6 2 4 4 2" xfId="9712"/>
    <cellStyle name="Komma 4 6 2 4 5" xfId="6280"/>
    <cellStyle name="Komma 4 6 2 5" xfId="1949"/>
    <cellStyle name="Komma 4 6 2 5 2" xfId="3700"/>
    <cellStyle name="Komma 4 6 2 5 2 2" xfId="8850"/>
    <cellStyle name="Komma 4 6 2 5 3" xfId="5418"/>
    <cellStyle name="Komma 4 6 2 5 3 2" xfId="10566"/>
    <cellStyle name="Komma 4 6 2 5 4" xfId="7134"/>
    <cellStyle name="Komma 4 6 2 6" xfId="2838"/>
    <cellStyle name="Komma 4 6 2 6 2" xfId="7992"/>
    <cellStyle name="Komma 4 6 2 7" xfId="4560"/>
    <cellStyle name="Komma 4 6 2 7 2" xfId="9708"/>
    <cellStyle name="Komma 4 6 2 8" xfId="6276"/>
    <cellStyle name="Komma 4 6 3" xfId="609"/>
    <cellStyle name="Komma 4 6 3 2" xfId="610"/>
    <cellStyle name="Komma 4 6 3 2 2" xfId="1955"/>
    <cellStyle name="Komma 4 6 3 2 2 2" xfId="3706"/>
    <cellStyle name="Komma 4 6 3 2 2 2 2" xfId="8856"/>
    <cellStyle name="Komma 4 6 3 2 2 3" xfId="5424"/>
    <cellStyle name="Komma 4 6 3 2 2 3 2" xfId="10572"/>
    <cellStyle name="Komma 4 6 3 2 2 4" xfId="7140"/>
    <cellStyle name="Komma 4 6 3 2 3" xfId="2844"/>
    <cellStyle name="Komma 4 6 3 2 3 2" xfId="7998"/>
    <cellStyle name="Komma 4 6 3 2 4" xfId="4566"/>
    <cellStyle name="Komma 4 6 3 2 4 2" xfId="9714"/>
    <cellStyle name="Komma 4 6 3 2 5" xfId="6282"/>
    <cellStyle name="Komma 4 6 3 3" xfId="1954"/>
    <cellStyle name="Komma 4 6 3 3 2" xfId="3705"/>
    <cellStyle name="Komma 4 6 3 3 2 2" xfId="8855"/>
    <cellStyle name="Komma 4 6 3 3 3" xfId="5423"/>
    <cellStyle name="Komma 4 6 3 3 3 2" xfId="10571"/>
    <cellStyle name="Komma 4 6 3 3 4" xfId="7139"/>
    <cellStyle name="Komma 4 6 3 4" xfId="2843"/>
    <cellStyle name="Komma 4 6 3 4 2" xfId="7997"/>
    <cellStyle name="Komma 4 6 3 5" xfId="4565"/>
    <cellStyle name="Komma 4 6 3 5 2" xfId="9713"/>
    <cellStyle name="Komma 4 6 3 6" xfId="6281"/>
    <cellStyle name="Komma 4 6 4" xfId="611"/>
    <cellStyle name="Komma 4 6 4 2" xfId="1956"/>
    <cellStyle name="Komma 4 6 4 2 2" xfId="3707"/>
    <cellStyle name="Komma 4 6 4 2 2 2" xfId="8857"/>
    <cellStyle name="Komma 4 6 4 2 3" xfId="5425"/>
    <cellStyle name="Komma 4 6 4 2 3 2" xfId="10573"/>
    <cellStyle name="Komma 4 6 4 2 4" xfId="7141"/>
    <cellStyle name="Komma 4 6 4 3" xfId="2845"/>
    <cellStyle name="Komma 4 6 4 3 2" xfId="7999"/>
    <cellStyle name="Komma 4 6 4 4" xfId="4567"/>
    <cellStyle name="Komma 4 6 4 4 2" xfId="9715"/>
    <cellStyle name="Komma 4 6 4 5" xfId="6283"/>
    <cellStyle name="Komma 4 6 5" xfId="612"/>
    <cellStyle name="Komma 4 6 5 2" xfId="1957"/>
    <cellStyle name="Komma 4 6 5 2 2" xfId="3708"/>
    <cellStyle name="Komma 4 6 5 2 2 2" xfId="8858"/>
    <cellStyle name="Komma 4 6 5 2 3" xfId="5426"/>
    <cellStyle name="Komma 4 6 5 2 3 2" xfId="10574"/>
    <cellStyle name="Komma 4 6 5 2 4" xfId="7142"/>
    <cellStyle name="Komma 4 6 5 3" xfId="2846"/>
    <cellStyle name="Komma 4 6 5 3 2" xfId="8000"/>
    <cellStyle name="Komma 4 6 5 4" xfId="4568"/>
    <cellStyle name="Komma 4 6 5 4 2" xfId="9716"/>
    <cellStyle name="Komma 4 6 5 5" xfId="6284"/>
    <cellStyle name="Komma 4 6 6" xfId="1948"/>
    <cellStyle name="Komma 4 6 6 2" xfId="3699"/>
    <cellStyle name="Komma 4 6 6 2 2" xfId="8849"/>
    <cellStyle name="Komma 4 6 6 3" xfId="5417"/>
    <cellStyle name="Komma 4 6 6 3 2" xfId="10565"/>
    <cellStyle name="Komma 4 6 6 4" xfId="7133"/>
    <cellStyle name="Komma 4 6 7" xfId="2837"/>
    <cellStyle name="Komma 4 6 7 2" xfId="7991"/>
    <cellStyle name="Komma 4 6 8" xfId="4559"/>
    <cellStyle name="Komma 4 6 8 2" xfId="9707"/>
    <cellStyle name="Komma 4 6 9" xfId="6275"/>
    <cellStyle name="Komma 4 7" xfId="613"/>
    <cellStyle name="Komma 4 7 2" xfId="614"/>
    <cellStyle name="Komma 4 7 2 2" xfId="615"/>
    <cellStyle name="Komma 4 7 2 2 2" xfId="616"/>
    <cellStyle name="Komma 4 7 2 2 2 2" xfId="1961"/>
    <cellStyle name="Komma 4 7 2 2 2 2 2" xfId="3712"/>
    <cellStyle name="Komma 4 7 2 2 2 2 2 2" xfId="8862"/>
    <cellStyle name="Komma 4 7 2 2 2 2 3" xfId="5430"/>
    <cellStyle name="Komma 4 7 2 2 2 2 3 2" xfId="10578"/>
    <cellStyle name="Komma 4 7 2 2 2 2 4" xfId="7146"/>
    <cellStyle name="Komma 4 7 2 2 2 3" xfId="2850"/>
    <cellStyle name="Komma 4 7 2 2 2 3 2" xfId="8004"/>
    <cellStyle name="Komma 4 7 2 2 2 4" xfId="4572"/>
    <cellStyle name="Komma 4 7 2 2 2 4 2" xfId="9720"/>
    <cellStyle name="Komma 4 7 2 2 2 5" xfId="6288"/>
    <cellStyle name="Komma 4 7 2 2 3" xfId="1960"/>
    <cellStyle name="Komma 4 7 2 2 3 2" xfId="3711"/>
    <cellStyle name="Komma 4 7 2 2 3 2 2" xfId="8861"/>
    <cellStyle name="Komma 4 7 2 2 3 3" xfId="5429"/>
    <cellStyle name="Komma 4 7 2 2 3 3 2" xfId="10577"/>
    <cellStyle name="Komma 4 7 2 2 3 4" xfId="7145"/>
    <cellStyle name="Komma 4 7 2 2 4" xfId="2849"/>
    <cellStyle name="Komma 4 7 2 2 4 2" xfId="8003"/>
    <cellStyle name="Komma 4 7 2 2 5" xfId="4571"/>
    <cellStyle name="Komma 4 7 2 2 5 2" xfId="9719"/>
    <cellStyle name="Komma 4 7 2 2 6" xfId="6287"/>
    <cellStyle name="Komma 4 7 2 3" xfId="617"/>
    <cellStyle name="Komma 4 7 2 3 2" xfId="1962"/>
    <cellStyle name="Komma 4 7 2 3 2 2" xfId="3713"/>
    <cellStyle name="Komma 4 7 2 3 2 2 2" xfId="8863"/>
    <cellStyle name="Komma 4 7 2 3 2 3" xfId="5431"/>
    <cellStyle name="Komma 4 7 2 3 2 3 2" xfId="10579"/>
    <cellStyle name="Komma 4 7 2 3 2 4" xfId="7147"/>
    <cellStyle name="Komma 4 7 2 3 3" xfId="2851"/>
    <cellStyle name="Komma 4 7 2 3 3 2" xfId="8005"/>
    <cellStyle name="Komma 4 7 2 3 4" xfId="4573"/>
    <cellStyle name="Komma 4 7 2 3 4 2" xfId="9721"/>
    <cellStyle name="Komma 4 7 2 3 5" xfId="6289"/>
    <cellStyle name="Komma 4 7 2 4" xfId="618"/>
    <cellStyle name="Komma 4 7 2 4 2" xfId="1963"/>
    <cellStyle name="Komma 4 7 2 4 2 2" xfId="3714"/>
    <cellStyle name="Komma 4 7 2 4 2 2 2" xfId="8864"/>
    <cellStyle name="Komma 4 7 2 4 2 3" xfId="5432"/>
    <cellStyle name="Komma 4 7 2 4 2 3 2" xfId="10580"/>
    <cellStyle name="Komma 4 7 2 4 2 4" xfId="7148"/>
    <cellStyle name="Komma 4 7 2 4 3" xfId="2852"/>
    <cellStyle name="Komma 4 7 2 4 3 2" xfId="8006"/>
    <cellStyle name="Komma 4 7 2 4 4" xfId="4574"/>
    <cellStyle name="Komma 4 7 2 4 4 2" xfId="9722"/>
    <cellStyle name="Komma 4 7 2 4 5" xfId="6290"/>
    <cellStyle name="Komma 4 7 2 5" xfId="1959"/>
    <cellStyle name="Komma 4 7 2 5 2" xfId="3710"/>
    <cellStyle name="Komma 4 7 2 5 2 2" xfId="8860"/>
    <cellStyle name="Komma 4 7 2 5 3" xfId="5428"/>
    <cellStyle name="Komma 4 7 2 5 3 2" xfId="10576"/>
    <cellStyle name="Komma 4 7 2 5 4" xfId="7144"/>
    <cellStyle name="Komma 4 7 2 6" xfId="2848"/>
    <cellStyle name="Komma 4 7 2 6 2" xfId="8002"/>
    <cellStyle name="Komma 4 7 2 7" xfId="4570"/>
    <cellStyle name="Komma 4 7 2 7 2" xfId="9718"/>
    <cellStyle name="Komma 4 7 2 8" xfId="6286"/>
    <cellStyle name="Komma 4 7 3" xfId="619"/>
    <cellStyle name="Komma 4 7 3 2" xfId="620"/>
    <cellStyle name="Komma 4 7 3 2 2" xfId="1965"/>
    <cellStyle name="Komma 4 7 3 2 2 2" xfId="3716"/>
    <cellStyle name="Komma 4 7 3 2 2 2 2" xfId="8866"/>
    <cellStyle name="Komma 4 7 3 2 2 3" xfId="5434"/>
    <cellStyle name="Komma 4 7 3 2 2 3 2" xfId="10582"/>
    <cellStyle name="Komma 4 7 3 2 2 4" xfId="7150"/>
    <cellStyle name="Komma 4 7 3 2 3" xfId="2854"/>
    <cellStyle name="Komma 4 7 3 2 3 2" xfId="8008"/>
    <cellStyle name="Komma 4 7 3 2 4" xfId="4576"/>
    <cellStyle name="Komma 4 7 3 2 4 2" xfId="9724"/>
    <cellStyle name="Komma 4 7 3 2 5" xfId="6292"/>
    <cellStyle name="Komma 4 7 3 3" xfId="1964"/>
    <cellStyle name="Komma 4 7 3 3 2" xfId="3715"/>
    <cellStyle name="Komma 4 7 3 3 2 2" xfId="8865"/>
    <cellStyle name="Komma 4 7 3 3 3" xfId="5433"/>
    <cellStyle name="Komma 4 7 3 3 3 2" xfId="10581"/>
    <cellStyle name="Komma 4 7 3 3 4" xfId="7149"/>
    <cellStyle name="Komma 4 7 3 4" xfId="2853"/>
    <cellStyle name="Komma 4 7 3 4 2" xfId="8007"/>
    <cellStyle name="Komma 4 7 3 5" xfId="4575"/>
    <cellStyle name="Komma 4 7 3 5 2" xfId="9723"/>
    <cellStyle name="Komma 4 7 3 6" xfId="6291"/>
    <cellStyle name="Komma 4 7 4" xfId="621"/>
    <cellStyle name="Komma 4 7 4 2" xfId="1966"/>
    <cellStyle name="Komma 4 7 4 2 2" xfId="3717"/>
    <cellStyle name="Komma 4 7 4 2 2 2" xfId="8867"/>
    <cellStyle name="Komma 4 7 4 2 3" xfId="5435"/>
    <cellStyle name="Komma 4 7 4 2 3 2" xfId="10583"/>
    <cellStyle name="Komma 4 7 4 2 4" xfId="7151"/>
    <cellStyle name="Komma 4 7 4 3" xfId="2855"/>
    <cellStyle name="Komma 4 7 4 3 2" xfId="8009"/>
    <cellStyle name="Komma 4 7 4 4" xfId="4577"/>
    <cellStyle name="Komma 4 7 4 4 2" xfId="9725"/>
    <cellStyle name="Komma 4 7 4 5" xfId="6293"/>
    <cellStyle name="Komma 4 7 5" xfId="622"/>
    <cellStyle name="Komma 4 7 5 2" xfId="1967"/>
    <cellStyle name="Komma 4 7 5 2 2" xfId="3718"/>
    <cellStyle name="Komma 4 7 5 2 2 2" xfId="8868"/>
    <cellStyle name="Komma 4 7 5 2 3" xfId="5436"/>
    <cellStyle name="Komma 4 7 5 2 3 2" xfId="10584"/>
    <cellStyle name="Komma 4 7 5 2 4" xfId="7152"/>
    <cellStyle name="Komma 4 7 5 3" xfId="2856"/>
    <cellStyle name="Komma 4 7 5 3 2" xfId="8010"/>
    <cellStyle name="Komma 4 7 5 4" xfId="4578"/>
    <cellStyle name="Komma 4 7 5 4 2" xfId="9726"/>
    <cellStyle name="Komma 4 7 5 5" xfId="6294"/>
    <cellStyle name="Komma 4 7 6" xfId="1958"/>
    <cellStyle name="Komma 4 7 6 2" xfId="3709"/>
    <cellStyle name="Komma 4 7 6 2 2" xfId="8859"/>
    <cellStyle name="Komma 4 7 6 3" xfId="5427"/>
    <cellStyle name="Komma 4 7 6 3 2" xfId="10575"/>
    <cellStyle name="Komma 4 7 6 4" xfId="7143"/>
    <cellStyle name="Komma 4 7 7" xfId="2847"/>
    <cellStyle name="Komma 4 7 7 2" xfId="8001"/>
    <cellStyle name="Komma 4 7 8" xfId="4569"/>
    <cellStyle name="Komma 4 7 8 2" xfId="9717"/>
    <cellStyle name="Komma 4 7 9" xfId="6285"/>
    <cellStyle name="Komma 4 8" xfId="623"/>
    <cellStyle name="Komma 4 8 2" xfId="624"/>
    <cellStyle name="Komma 4 8 2 2" xfId="625"/>
    <cellStyle name="Komma 4 8 2 2 2" xfId="1970"/>
    <cellStyle name="Komma 4 8 2 2 2 2" xfId="3721"/>
    <cellStyle name="Komma 4 8 2 2 2 2 2" xfId="8871"/>
    <cellStyle name="Komma 4 8 2 2 2 3" xfId="5439"/>
    <cellStyle name="Komma 4 8 2 2 2 3 2" xfId="10587"/>
    <cellStyle name="Komma 4 8 2 2 2 4" xfId="7155"/>
    <cellStyle name="Komma 4 8 2 2 3" xfId="2859"/>
    <cellStyle name="Komma 4 8 2 2 3 2" xfId="8013"/>
    <cellStyle name="Komma 4 8 2 2 4" xfId="4581"/>
    <cellStyle name="Komma 4 8 2 2 4 2" xfId="9729"/>
    <cellStyle name="Komma 4 8 2 2 5" xfId="6297"/>
    <cellStyle name="Komma 4 8 2 3" xfId="1969"/>
    <cellStyle name="Komma 4 8 2 3 2" xfId="3720"/>
    <cellStyle name="Komma 4 8 2 3 2 2" xfId="8870"/>
    <cellStyle name="Komma 4 8 2 3 3" xfId="5438"/>
    <cellStyle name="Komma 4 8 2 3 3 2" xfId="10586"/>
    <cellStyle name="Komma 4 8 2 3 4" xfId="7154"/>
    <cellStyle name="Komma 4 8 2 4" xfId="2858"/>
    <cellStyle name="Komma 4 8 2 4 2" xfId="8012"/>
    <cellStyle name="Komma 4 8 2 5" xfId="4580"/>
    <cellStyle name="Komma 4 8 2 5 2" xfId="9728"/>
    <cellStyle name="Komma 4 8 2 6" xfId="6296"/>
    <cellStyle name="Komma 4 8 3" xfId="626"/>
    <cellStyle name="Komma 4 8 3 2" xfId="1971"/>
    <cellStyle name="Komma 4 8 3 2 2" xfId="3722"/>
    <cellStyle name="Komma 4 8 3 2 2 2" xfId="8872"/>
    <cellStyle name="Komma 4 8 3 2 3" xfId="5440"/>
    <cellStyle name="Komma 4 8 3 2 3 2" xfId="10588"/>
    <cellStyle name="Komma 4 8 3 2 4" xfId="7156"/>
    <cellStyle name="Komma 4 8 3 3" xfId="2860"/>
    <cellStyle name="Komma 4 8 3 3 2" xfId="8014"/>
    <cellStyle name="Komma 4 8 3 4" xfId="4582"/>
    <cellStyle name="Komma 4 8 3 4 2" xfId="9730"/>
    <cellStyle name="Komma 4 8 3 5" xfId="6298"/>
    <cellStyle name="Komma 4 8 4" xfId="627"/>
    <cellStyle name="Komma 4 8 4 2" xfId="1972"/>
    <cellStyle name="Komma 4 8 4 2 2" xfId="3723"/>
    <cellStyle name="Komma 4 8 4 2 2 2" xfId="8873"/>
    <cellStyle name="Komma 4 8 4 2 3" xfId="5441"/>
    <cellStyle name="Komma 4 8 4 2 3 2" xfId="10589"/>
    <cellStyle name="Komma 4 8 4 2 4" xfId="7157"/>
    <cellStyle name="Komma 4 8 4 3" xfId="2861"/>
    <cellStyle name="Komma 4 8 4 3 2" xfId="8015"/>
    <cellStyle name="Komma 4 8 4 4" xfId="4583"/>
    <cellStyle name="Komma 4 8 4 4 2" xfId="9731"/>
    <cellStyle name="Komma 4 8 4 5" xfId="6299"/>
    <cellStyle name="Komma 4 8 5" xfId="1968"/>
    <cellStyle name="Komma 4 8 5 2" xfId="3719"/>
    <cellStyle name="Komma 4 8 5 2 2" xfId="8869"/>
    <cellStyle name="Komma 4 8 5 3" xfId="5437"/>
    <cellStyle name="Komma 4 8 5 3 2" xfId="10585"/>
    <cellStyle name="Komma 4 8 5 4" xfId="7153"/>
    <cellStyle name="Komma 4 8 6" xfId="2857"/>
    <cellStyle name="Komma 4 8 6 2" xfId="8011"/>
    <cellStyle name="Komma 4 8 7" xfId="4579"/>
    <cellStyle name="Komma 4 8 7 2" xfId="9727"/>
    <cellStyle name="Komma 4 8 8" xfId="6295"/>
    <cellStyle name="Komma 4 9" xfId="628"/>
    <cellStyle name="Komma 4 9 2" xfId="629"/>
    <cellStyle name="Komma 4 9 2 2" xfId="1974"/>
    <cellStyle name="Komma 4 9 2 2 2" xfId="3725"/>
    <cellStyle name="Komma 4 9 2 2 2 2" xfId="8875"/>
    <cellStyle name="Komma 4 9 2 2 3" xfId="5443"/>
    <cellStyle name="Komma 4 9 2 2 3 2" xfId="10591"/>
    <cellStyle name="Komma 4 9 2 2 4" xfId="7159"/>
    <cellStyle name="Komma 4 9 2 3" xfId="2863"/>
    <cellStyle name="Komma 4 9 2 3 2" xfId="8017"/>
    <cellStyle name="Komma 4 9 2 4" xfId="4585"/>
    <cellStyle name="Komma 4 9 2 4 2" xfId="9733"/>
    <cellStyle name="Komma 4 9 2 5" xfId="6301"/>
    <cellStyle name="Komma 4 9 3" xfId="1973"/>
    <cellStyle name="Komma 4 9 3 2" xfId="3724"/>
    <cellStyle name="Komma 4 9 3 2 2" xfId="8874"/>
    <cellStyle name="Komma 4 9 3 3" xfId="5442"/>
    <cellStyle name="Komma 4 9 3 3 2" xfId="10590"/>
    <cellStyle name="Komma 4 9 3 4" xfId="7158"/>
    <cellStyle name="Komma 4 9 4" xfId="2862"/>
    <cellStyle name="Komma 4 9 4 2" xfId="8016"/>
    <cellStyle name="Komma 4 9 5" xfId="4584"/>
    <cellStyle name="Komma 4 9 5 2" xfId="9732"/>
    <cellStyle name="Komma 4 9 6" xfId="6300"/>
    <cellStyle name="Komma 5" xfId="630"/>
    <cellStyle name="Komma 5 10" xfId="631"/>
    <cellStyle name="Komma 5 10 2" xfId="1976"/>
    <cellStyle name="Komma 5 10 2 2" xfId="3727"/>
    <cellStyle name="Komma 5 10 2 2 2" xfId="8877"/>
    <cellStyle name="Komma 5 10 2 3" xfId="5445"/>
    <cellStyle name="Komma 5 10 2 3 2" xfId="10593"/>
    <cellStyle name="Komma 5 10 2 4" xfId="7161"/>
    <cellStyle name="Komma 5 10 3" xfId="2865"/>
    <cellStyle name="Komma 5 10 3 2" xfId="8019"/>
    <cellStyle name="Komma 5 10 4" xfId="4587"/>
    <cellStyle name="Komma 5 10 4 2" xfId="9735"/>
    <cellStyle name="Komma 5 10 5" xfId="6303"/>
    <cellStyle name="Komma 5 11" xfId="632"/>
    <cellStyle name="Komma 5 11 2" xfId="1977"/>
    <cellStyle name="Komma 5 11 2 2" xfId="3728"/>
    <cellStyle name="Komma 5 11 2 2 2" xfId="8878"/>
    <cellStyle name="Komma 5 11 2 3" xfId="5446"/>
    <cellStyle name="Komma 5 11 2 3 2" xfId="10594"/>
    <cellStyle name="Komma 5 11 2 4" xfId="7162"/>
    <cellStyle name="Komma 5 11 3" xfId="2866"/>
    <cellStyle name="Komma 5 11 3 2" xfId="8020"/>
    <cellStyle name="Komma 5 11 4" xfId="4588"/>
    <cellStyle name="Komma 5 11 4 2" xfId="9736"/>
    <cellStyle name="Komma 5 11 5" xfId="6304"/>
    <cellStyle name="Komma 5 12" xfId="1975"/>
    <cellStyle name="Komma 5 12 2" xfId="3726"/>
    <cellStyle name="Komma 5 12 2 2" xfId="8876"/>
    <cellStyle name="Komma 5 12 3" xfId="5444"/>
    <cellStyle name="Komma 5 12 3 2" xfId="10592"/>
    <cellStyle name="Komma 5 12 4" xfId="7160"/>
    <cellStyle name="Komma 5 13" xfId="2864"/>
    <cellStyle name="Komma 5 13 2" xfId="8018"/>
    <cellStyle name="Komma 5 14" xfId="4586"/>
    <cellStyle name="Komma 5 14 2" xfId="9734"/>
    <cellStyle name="Komma 5 15" xfId="6302"/>
    <cellStyle name="Komma 5 2" xfId="633"/>
    <cellStyle name="Komma 5 2 2" xfId="634"/>
    <cellStyle name="Komma 5 2 2 2" xfId="635"/>
    <cellStyle name="Komma 5 2 2 2 2" xfId="636"/>
    <cellStyle name="Komma 5 2 2 2 2 2" xfId="1981"/>
    <cellStyle name="Komma 5 2 2 2 2 2 2" xfId="3732"/>
    <cellStyle name="Komma 5 2 2 2 2 2 2 2" xfId="8882"/>
    <cellStyle name="Komma 5 2 2 2 2 2 3" xfId="5450"/>
    <cellStyle name="Komma 5 2 2 2 2 2 3 2" xfId="10598"/>
    <cellStyle name="Komma 5 2 2 2 2 2 4" xfId="7166"/>
    <cellStyle name="Komma 5 2 2 2 2 3" xfId="2870"/>
    <cellStyle name="Komma 5 2 2 2 2 3 2" xfId="8024"/>
    <cellStyle name="Komma 5 2 2 2 2 4" xfId="4592"/>
    <cellStyle name="Komma 5 2 2 2 2 4 2" xfId="9740"/>
    <cellStyle name="Komma 5 2 2 2 2 5" xfId="6308"/>
    <cellStyle name="Komma 5 2 2 2 3" xfId="1980"/>
    <cellStyle name="Komma 5 2 2 2 3 2" xfId="3731"/>
    <cellStyle name="Komma 5 2 2 2 3 2 2" xfId="8881"/>
    <cellStyle name="Komma 5 2 2 2 3 3" xfId="5449"/>
    <cellStyle name="Komma 5 2 2 2 3 3 2" xfId="10597"/>
    <cellStyle name="Komma 5 2 2 2 3 4" xfId="7165"/>
    <cellStyle name="Komma 5 2 2 2 4" xfId="2869"/>
    <cellStyle name="Komma 5 2 2 2 4 2" xfId="8023"/>
    <cellStyle name="Komma 5 2 2 2 5" xfId="4591"/>
    <cellStyle name="Komma 5 2 2 2 5 2" xfId="9739"/>
    <cellStyle name="Komma 5 2 2 2 6" xfId="6307"/>
    <cellStyle name="Komma 5 2 2 3" xfId="637"/>
    <cellStyle name="Komma 5 2 2 3 2" xfId="1982"/>
    <cellStyle name="Komma 5 2 2 3 2 2" xfId="3733"/>
    <cellStyle name="Komma 5 2 2 3 2 2 2" xfId="8883"/>
    <cellStyle name="Komma 5 2 2 3 2 3" xfId="5451"/>
    <cellStyle name="Komma 5 2 2 3 2 3 2" xfId="10599"/>
    <cellStyle name="Komma 5 2 2 3 2 4" xfId="7167"/>
    <cellStyle name="Komma 5 2 2 3 3" xfId="2871"/>
    <cellStyle name="Komma 5 2 2 3 3 2" xfId="8025"/>
    <cellStyle name="Komma 5 2 2 3 4" xfId="4593"/>
    <cellStyle name="Komma 5 2 2 3 4 2" xfId="9741"/>
    <cellStyle name="Komma 5 2 2 3 5" xfId="6309"/>
    <cellStyle name="Komma 5 2 2 4" xfId="638"/>
    <cellStyle name="Komma 5 2 2 4 2" xfId="1983"/>
    <cellStyle name="Komma 5 2 2 4 2 2" xfId="3734"/>
    <cellStyle name="Komma 5 2 2 4 2 2 2" xfId="8884"/>
    <cellStyle name="Komma 5 2 2 4 2 3" xfId="5452"/>
    <cellStyle name="Komma 5 2 2 4 2 3 2" xfId="10600"/>
    <cellStyle name="Komma 5 2 2 4 2 4" xfId="7168"/>
    <cellStyle name="Komma 5 2 2 4 3" xfId="2872"/>
    <cellStyle name="Komma 5 2 2 4 3 2" xfId="8026"/>
    <cellStyle name="Komma 5 2 2 4 4" xfId="4594"/>
    <cellStyle name="Komma 5 2 2 4 4 2" xfId="9742"/>
    <cellStyle name="Komma 5 2 2 4 5" xfId="6310"/>
    <cellStyle name="Komma 5 2 2 5" xfId="1979"/>
    <cellStyle name="Komma 5 2 2 5 2" xfId="3730"/>
    <cellStyle name="Komma 5 2 2 5 2 2" xfId="8880"/>
    <cellStyle name="Komma 5 2 2 5 3" xfId="5448"/>
    <cellStyle name="Komma 5 2 2 5 3 2" xfId="10596"/>
    <cellStyle name="Komma 5 2 2 5 4" xfId="7164"/>
    <cellStyle name="Komma 5 2 2 6" xfId="2868"/>
    <cellStyle name="Komma 5 2 2 6 2" xfId="8022"/>
    <cellStyle name="Komma 5 2 2 7" xfId="4590"/>
    <cellStyle name="Komma 5 2 2 7 2" xfId="9738"/>
    <cellStyle name="Komma 5 2 2 8" xfId="6306"/>
    <cellStyle name="Komma 5 2 3" xfId="639"/>
    <cellStyle name="Komma 5 2 3 2" xfId="640"/>
    <cellStyle name="Komma 5 2 3 2 2" xfId="1985"/>
    <cellStyle name="Komma 5 2 3 2 2 2" xfId="3736"/>
    <cellStyle name="Komma 5 2 3 2 2 2 2" xfId="8886"/>
    <cellStyle name="Komma 5 2 3 2 2 3" xfId="5454"/>
    <cellStyle name="Komma 5 2 3 2 2 3 2" xfId="10602"/>
    <cellStyle name="Komma 5 2 3 2 2 4" xfId="7170"/>
    <cellStyle name="Komma 5 2 3 2 3" xfId="2874"/>
    <cellStyle name="Komma 5 2 3 2 3 2" xfId="8028"/>
    <cellStyle name="Komma 5 2 3 2 4" xfId="4596"/>
    <cellStyle name="Komma 5 2 3 2 4 2" xfId="9744"/>
    <cellStyle name="Komma 5 2 3 2 5" xfId="6312"/>
    <cellStyle name="Komma 5 2 3 3" xfId="1984"/>
    <cellStyle name="Komma 5 2 3 3 2" xfId="3735"/>
    <cellStyle name="Komma 5 2 3 3 2 2" xfId="8885"/>
    <cellStyle name="Komma 5 2 3 3 3" xfId="5453"/>
    <cellStyle name="Komma 5 2 3 3 3 2" xfId="10601"/>
    <cellStyle name="Komma 5 2 3 3 4" xfId="7169"/>
    <cellStyle name="Komma 5 2 3 4" xfId="2873"/>
    <cellStyle name="Komma 5 2 3 4 2" xfId="8027"/>
    <cellStyle name="Komma 5 2 3 5" xfId="4595"/>
    <cellStyle name="Komma 5 2 3 5 2" xfId="9743"/>
    <cellStyle name="Komma 5 2 3 6" xfId="6311"/>
    <cellStyle name="Komma 5 2 4" xfId="641"/>
    <cellStyle name="Komma 5 2 4 2" xfId="1986"/>
    <cellStyle name="Komma 5 2 4 2 2" xfId="3737"/>
    <cellStyle name="Komma 5 2 4 2 2 2" xfId="8887"/>
    <cellStyle name="Komma 5 2 4 2 3" xfId="5455"/>
    <cellStyle name="Komma 5 2 4 2 3 2" xfId="10603"/>
    <cellStyle name="Komma 5 2 4 2 4" xfId="7171"/>
    <cellStyle name="Komma 5 2 4 3" xfId="2875"/>
    <cellStyle name="Komma 5 2 4 3 2" xfId="8029"/>
    <cellStyle name="Komma 5 2 4 4" xfId="4597"/>
    <cellStyle name="Komma 5 2 4 4 2" xfId="9745"/>
    <cellStyle name="Komma 5 2 4 5" xfId="6313"/>
    <cellStyle name="Komma 5 2 5" xfId="642"/>
    <cellStyle name="Komma 5 2 5 2" xfId="1987"/>
    <cellStyle name="Komma 5 2 5 2 2" xfId="3738"/>
    <cellStyle name="Komma 5 2 5 2 2 2" xfId="8888"/>
    <cellStyle name="Komma 5 2 5 2 3" xfId="5456"/>
    <cellStyle name="Komma 5 2 5 2 3 2" xfId="10604"/>
    <cellStyle name="Komma 5 2 5 2 4" xfId="7172"/>
    <cellStyle name="Komma 5 2 5 3" xfId="2876"/>
    <cellStyle name="Komma 5 2 5 3 2" xfId="8030"/>
    <cellStyle name="Komma 5 2 5 4" xfId="4598"/>
    <cellStyle name="Komma 5 2 5 4 2" xfId="9746"/>
    <cellStyle name="Komma 5 2 5 5" xfId="6314"/>
    <cellStyle name="Komma 5 2 6" xfId="1978"/>
    <cellStyle name="Komma 5 2 6 2" xfId="3729"/>
    <cellStyle name="Komma 5 2 6 2 2" xfId="8879"/>
    <cellStyle name="Komma 5 2 6 3" xfId="5447"/>
    <cellStyle name="Komma 5 2 6 3 2" xfId="10595"/>
    <cellStyle name="Komma 5 2 6 4" xfId="7163"/>
    <cellStyle name="Komma 5 2 7" xfId="2867"/>
    <cellStyle name="Komma 5 2 7 2" xfId="8021"/>
    <cellStyle name="Komma 5 2 8" xfId="4589"/>
    <cellStyle name="Komma 5 2 8 2" xfId="9737"/>
    <cellStyle name="Komma 5 2 9" xfId="6305"/>
    <cellStyle name="Komma 5 3" xfId="643"/>
    <cellStyle name="Komma 5 3 2" xfId="644"/>
    <cellStyle name="Komma 5 3 2 2" xfId="645"/>
    <cellStyle name="Komma 5 3 2 2 2" xfId="646"/>
    <cellStyle name="Komma 5 3 2 2 2 2" xfId="1991"/>
    <cellStyle name="Komma 5 3 2 2 2 2 2" xfId="3742"/>
    <cellStyle name="Komma 5 3 2 2 2 2 2 2" xfId="8892"/>
    <cellStyle name="Komma 5 3 2 2 2 2 3" xfId="5460"/>
    <cellStyle name="Komma 5 3 2 2 2 2 3 2" xfId="10608"/>
    <cellStyle name="Komma 5 3 2 2 2 2 4" xfId="7176"/>
    <cellStyle name="Komma 5 3 2 2 2 3" xfId="2880"/>
    <cellStyle name="Komma 5 3 2 2 2 3 2" xfId="8034"/>
    <cellStyle name="Komma 5 3 2 2 2 4" xfId="4602"/>
    <cellStyle name="Komma 5 3 2 2 2 4 2" xfId="9750"/>
    <cellStyle name="Komma 5 3 2 2 2 5" xfId="6318"/>
    <cellStyle name="Komma 5 3 2 2 3" xfId="1990"/>
    <cellStyle name="Komma 5 3 2 2 3 2" xfId="3741"/>
    <cellStyle name="Komma 5 3 2 2 3 2 2" xfId="8891"/>
    <cellStyle name="Komma 5 3 2 2 3 3" xfId="5459"/>
    <cellStyle name="Komma 5 3 2 2 3 3 2" xfId="10607"/>
    <cellStyle name="Komma 5 3 2 2 3 4" xfId="7175"/>
    <cellStyle name="Komma 5 3 2 2 4" xfId="2879"/>
    <cellStyle name="Komma 5 3 2 2 4 2" xfId="8033"/>
    <cellStyle name="Komma 5 3 2 2 5" xfId="4601"/>
    <cellStyle name="Komma 5 3 2 2 5 2" xfId="9749"/>
    <cellStyle name="Komma 5 3 2 2 6" xfId="6317"/>
    <cellStyle name="Komma 5 3 2 3" xfId="647"/>
    <cellStyle name="Komma 5 3 2 3 2" xfId="1992"/>
    <cellStyle name="Komma 5 3 2 3 2 2" xfId="3743"/>
    <cellStyle name="Komma 5 3 2 3 2 2 2" xfId="8893"/>
    <cellStyle name="Komma 5 3 2 3 2 3" xfId="5461"/>
    <cellStyle name="Komma 5 3 2 3 2 3 2" xfId="10609"/>
    <cellStyle name="Komma 5 3 2 3 2 4" xfId="7177"/>
    <cellStyle name="Komma 5 3 2 3 3" xfId="2881"/>
    <cellStyle name="Komma 5 3 2 3 3 2" xfId="8035"/>
    <cellStyle name="Komma 5 3 2 3 4" xfId="4603"/>
    <cellStyle name="Komma 5 3 2 3 4 2" xfId="9751"/>
    <cellStyle name="Komma 5 3 2 3 5" xfId="6319"/>
    <cellStyle name="Komma 5 3 2 4" xfId="648"/>
    <cellStyle name="Komma 5 3 2 4 2" xfId="1993"/>
    <cellStyle name="Komma 5 3 2 4 2 2" xfId="3744"/>
    <cellStyle name="Komma 5 3 2 4 2 2 2" xfId="8894"/>
    <cellStyle name="Komma 5 3 2 4 2 3" xfId="5462"/>
    <cellStyle name="Komma 5 3 2 4 2 3 2" xfId="10610"/>
    <cellStyle name="Komma 5 3 2 4 2 4" xfId="7178"/>
    <cellStyle name="Komma 5 3 2 4 3" xfId="2882"/>
    <cellStyle name="Komma 5 3 2 4 3 2" xfId="8036"/>
    <cellStyle name="Komma 5 3 2 4 4" xfId="4604"/>
    <cellStyle name="Komma 5 3 2 4 4 2" xfId="9752"/>
    <cellStyle name="Komma 5 3 2 4 5" xfId="6320"/>
    <cellStyle name="Komma 5 3 2 5" xfId="1989"/>
    <cellStyle name="Komma 5 3 2 5 2" xfId="3740"/>
    <cellStyle name="Komma 5 3 2 5 2 2" xfId="8890"/>
    <cellStyle name="Komma 5 3 2 5 3" xfId="5458"/>
    <cellStyle name="Komma 5 3 2 5 3 2" xfId="10606"/>
    <cellStyle name="Komma 5 3 2 5 4" xfId="7174"/>
    <cellStyle name="Komma 5 3 2 6" xfId="2878"/>
    <cellStyle name="Komma 5 3 2 6 2" xfId="8032"/>
    <cellStyle name="Komma 5 3 2 7" xfId="4600"/>
    <cellStyle name="Komma 5 3 2 7 2" xfId="9748"/>
    <cellStyle name="Komma 5 3 2 8" xfId="6316"/>
    <cellStyle name="Komma 5 3 3" xfId="649"/>
    <cellStyle name="Komma 5 3 3 2" xfId="650"/>
    <cellStyle name="Komma 5 3 3 2 2" xfId="1995"/>
    <cellStyle name="Komma 5 3 3 2 2 2" xfId="3746"/>
    <cellStyle name="Komma 5 3 3 2 2 2 2" xfId="8896"/>
    <cellStyle name="Komma 5 3 3 2 2 3" xfId="5464"/>
    <cellStyle name="Komma 5 3 3 2 2 3 2" xfId="10612"/>
    <cellStyle name="Komma 5 3 3 2 2 4" xfId="7180"/>
    <cellStyle name="Komma 5 3 3 2 3" xfId="2884"/>
    <cellStyle name="Komma 5 3 3 2 3 2" xfId="8038"/>
    <cellStyle name="Komma 5 3 3 2 4" xfId="4606"/>
    <cellStyle name="Komma 5 3 3 2 4 2" xfId="9754"/>
    <cellStyle name="Komma 5 3 3 2 5" xfId="6322"/>
    <cellStyle name="Komma 5 3 3 3" xfId="1994"/>
    <cellStyle name="Komma 5 3 3 3 2" xfId="3745"/>
    <cellStyle name="Komma 5 3 3 3 2 2" xfId="8895"/>
    <cellStyle name="Komma 5 3 3 3 3" xfId="5463"/>
    <cellStyle name="Komma 5 3 3 3 3 2" xfId="10611"/>
    <cellStyle name="Komma 5 3 3 3 4" xfId="7179"/>
    <cellStyle name="Komma 5 3 3 4" xfId="2883"/>
    <cellStyle name="Komma 5 3 3 4 2" xfId="8037"/>
    <cellStyle name="Komma 5 3 3 5" xfId="4605"/>
    <cellStyle name="Komma 5 3 3 5 2" xfId="9753"/>
    <cellStyle name="Komma 5 3 3 6" xfId="6321"/>
    <cellStyle name="Komma 5 3 4" xfId="651"/>
    <cellStyle name="Komma 5 3 4 2" xfId="1996"/>
    <cellStyle name="Komma 5 3 4 2 2" xfId="3747"/>
    <cellStyle name="Komma 5 3 4 2 2 2" xfId="8897"/>
    <cellStyle name="Komma 5 3 4 2 3" xfId="5465"/>
    <cellStyle name="Komma 5 3 4 2 3 2" xfId="10613"/>
    <cellStyle name="Komma 5 3 4 2 4" xfId="7181"/>
    <cellStyle name="Komma 5 3 4 3" xfId="2885"/>
    <cellStyle name="Komma 5 3 4 3 2" xfId="8039"/>
    <cellStyle name="Komma 5 3 4 4" xfId="4607"/>
    <cellStyle name="Komma 5 3 4 4 2" xfId="9755"/>
    <cellStyle name="Komma 5 3 4 5" xfId="6323"/>
    <cellStyle name="Komma 5 3 5" xfId="652"/>
    <cellStyle name="Komma 5 3 5 2" xfId="1997"/>
    <cellStyle name="Komma 5 3 5 2 2" xfId="3748"/>
    <cellStyle name="Komma 5 3 5 2 2 2" xfId="8898"/>
    <cellStyle name="Komma 5 3 5 2 3" xfId="5466"/>
    <cellStyle name="Komma 5 3 5 2 3 2" xfId="10614"/>
    <cellStyle name="Komma 5 3 5 2 4" xfId="7182"/>
    <cellStyle name="Komma 5 3 5 3" xfId="2886"/>
    <cellStyle name="Komma 5 3 5 3 2" xfId="8040"/>
    <cellStyle name="Komma 5 3 5 4" xfId="4608"/>
    <cellStyle name="Komma 5 3 5 4 2" xfId="9756"/>
    <cellStyle name="Komma 5 3 5 5" xfId="6324"/>
    <cellStyle name="Komma 5 3 6" xfId="1988"/>
    <cellStyle name="Komma 5 3 6 2" xfId="3739"/>
    <cellStyle name="Komma 5 3 6 2 2" xfId="8889"/>
    <cellStyle name="Komma 5 3 6 3" xfId="5457"/>
    <cellStyle name="Komma 5 3 6 3 2" xfId="10605"/>
    <cellStyle name="Komma 5 3 6 4" xfId="7173"/>
    <cellStyle name="Komma 5 3 7" xfId="2877"/>
    <cellStyle name="Komma 5 3 7 2" xfId="8031"/>
    <cellStyle name="Komma 5 3 8" xfId="4599"/>
    <cellStyle name="Komma 5 3 8 2" xfId="9747"/>
    <cellStyle name="Komma 5 3 9" xfId="6315"/>
    <cellStyle name="Komma 5 4" xfId="653"/>
    <cellStyle name="Komma 5 4 2" xfId="654"/>
    <cellStyle name="Komma 5 4 2 2" xfId="655"/>
    <cellStyle name="Komma 5 4 2 2 2" xfId="656"/>
    <cellStyle name="Komma 5 4 2 2 2 2" xfId="2001"/>
    <cellStyle name="Komma 5 4 2 2 2 2 2" xfId="3752"/>
    <cellStyle name="Komma 5 4 2 2 2 2 2 2" xfId="8902"/>
    <cellStyle name="Komma 5 4 2 2 2 2 3" xfId="5470"/>
    <cellStyle name="Komma 5 4 2 2 2 2 3 2" xfId="10618"/>
    <cellStyle name="Komma 5 4 2 2 2 2 4" xfId="7186"/>
    <cellStyle name="Komma 5 4 2 2 2 3" xfId="2890"/>
    <cellStyle name="Komma 5 4 2 2 2 3 2" xfId="8044"/>
    <cellStyle name="Komma 5 4 2 2 2 4" xfId="4612"/>
    <cellStyle name="Komma 5 4 2 2 2 4 2" xfId="9760"/>
    <cellStyle name="Komma 5 4 2 2 2 5" xfId="6328"/>
    <cellStyle name="Komma 5 4 2 2 3" xfId="2000"/>
    <cellStyle name="Komma 5 4 2 2 3 2" xfId="3751"/>
    <cellStyle name="Komma 5 4 2 2 3 2 2" xfId="8901"/>
    <cellStyle name="Komma 5 4 2 2 3 3" xfId="5469"/>
    <cellStyle name="Komma 5 4 2 2 3 3 2" xfId="10617"/>
    <cellStyle name="Komma 5 4 2 2 3 4" xfId="7185"/>
    <cellStyle name="Komma 5 4 2 2 4" xfId="2889"/>
    <cellStyle name="Komma 5 4 2 2 4 2" xfId="8043"/>
    <cellStyle name="Komma 5 4 2 2 5" xfId="4611"/>
    <cellStyle name="Komma 5 4 2 2 5 2" xfId="9759"/>
    <cellStyle name="Komma 5 4 2 2 6" xfId="6327"/>
    <cellStyle name="Komma 5 4 2 3" xfId="657"/>
    <cellStyle name="Komma 5 4 2 3 2" xfId="2002"/>
    <cellStyle name="Komma 5 4 2 3 2 2" xfId="3753"/>
    <cellStyle name="Komma 5 4 2 3 2 2 2" xfId="8903"/>
    <cellStyle name="Komma 5 4 2 3 2 3" xfId="5471"/>
    <cellStyle name="Komma 5 4 2 3 2 3 2" xfId="10619"/>
    <cellStyle name="Komma 5 4 2 3 2 4" xfId="7187"/>
    <cellStyle name="Komma 5 4 2 3 3" xfId="2891"/>
    <cellStyle name="Komma 5 4 2 3 3 2" xfId="8045"/>
    <cellStyle name="Komma 5 4 2 3 4" xfId="4613"/>
    <cellStyle name="Komma 5 4 2 3 4 2" xfId="9761"/>
    <cellStyle name="Komma 5 4 2 3 5" xfId="6329"/>
    <cellStyle name="Komma 5 4 2 4" xfId="658"/>
    <cellStyle name="Komma 5 4 2 4 2" xfId="2003"/>
    <cellStyle name="Komma 5 4 2 4 2 2" xfId="3754"/>
    <cellStyle name="Komma 5 4 2 4 2 2 2" xfId="8904"/>
    <cellStyle name="Komma 5 4 2 4 2 3" xfId="5472"/>
    <cellStyle name="Komma 5 4 2 4 2 3 2" xfId="10620"/>
    <cellStyle name="Komma 5 4 2 4 2 4" xfId="7188"/>
    <cellStyle name="Komma 5 4 2 4 3" xfId="2892"/>
    <cellStyle name="Komma 5 4 2 4 3 2" xfId="8046"/>
    <cellStyle name="Komma 5 4 2 4 4" xfId="4614"/>
    <cellStyle name="Komma 5 4 2 4 4 2" xfId="9762"/>
    <cellStyle name="Komma 5 4 2 4 5" xfId="6330"/>
    <cellStyle name="Komma 5 4 2 5" xfId="1999"/>
    <cellStyle name="Komma 5 4 2 5 2" xfId="3750"/>
    <cellStyle name="Komma 5 4 2 5 2 2" xfId="8900"/>
    <cellStyle name="Komma 5 4 2 5 3" xfId="5468"/>
    <cellStyle name="Komma 5 4 2 5 3 2" xfId="10616"/>
    <cellStyle name="Komma 5 4 2 5 4" xfId="7184"/>
    <cellStyle name="Komma 5 4 2 6" xfId="2888"/>
    <cellStyle name="Komma 5 4 2 6 2" xfId="8042"/>
    <cellStyle name="Komma 5 4 2 7" xfId="4610"/>
    <cellStyle name="Komma 5 4 2 7 2" xfId="9758"/>
    <cellStyle name="Komma 5 4 2 8" xfId="6326"/>
    <cellStyle name="Komma 5 4 3" xfId="659"/>
    <cellStyle name="Komma 5 4 3 2" xfId="660"/>
    <cellStyle name="Komma 5 4 3 2 2" xfId="2005"/>
    <cellStyle name="Komma 5 4 3 2 2 2" xfId="3756"/>
    <cellStyle name="Komma 5 4 3 2 2 2 2" xfId="8906"/>
    <cellStyle name="Komma 5 4 3 2 2 3" xfId="5474"/>
    <cellStyle name="Komma 5 4 3 2 2 3 2" xfId="10622"/>
    <cellStyle name="Komma 5 4 3 2 2 4" xfId="7190"/>
    <cellStyle name="Komma 5 4 3 2 3" xfId="2894"/>
    <cellStyle name="Komma 5 4 3 2 3 2" xfId="8048"/>
    <cellStyle name="Komma 5 4 3 2 4" xfId="4616"/>
    <cellStyle name="Komma 5 4 3 2 4 2" xfId="9764"/>
    <cellStyle name="Komma 5 4 3 2 5" xfId="6332"/>
    <cellStyle name="Komma 5 4 3 3" xfId="2004"/>
    <cellStyle name="Komma 5 4 3 3 2" xfId="3755"/>
    <cellStyle name="Komma 5 4 3 3 2 2" xfId="8905"/>
    <cellStyle name="Komma 5 4 3 3 3" xfId="5473"/>
    <cellStyle name="Komma 5 4 3 3 3 2" xfId="10621"/>
    <cellStyle name="Komma 5 4 3 3 4" xfId="7189"/>
    <cellStyle name="Komma 5 4 3 4" xfId="2893"/>
    <cellStyle name="Komma 5 4 3 4 2" xfId="8047"/>
    <cellStyle name="Komma 5 4 3 5" xfId="4615"/>
    <cellStyle name="Komma 5 4 3 5 2" xfId="9763"/>
    <cellStyle name="Komma 5 4 3 6" xfId="6331"/>
    <cellStyle name="Komma 5 4 4" xfId="661"/>
    <cellStyle name="Komma 5 4 4 2" xfId="2006"/>
    <cellStyle name="Komma 5 4 4 2 2" xfId="3757"/>
    <cellStyle name="Komma 5 4 4 2 2 2" xfId="8907"/>
    <cellStyle name="Komma 5 4 4 2 3" xfId="5475"/>
    <cellStyle name="Komma 5 4 4 2 3 2" xfId="10623"/>
    <cellStyle name="Komma 5 4 4 2 4" xfId="7191"/>
    <cellStyle name="Komma 5 4 4 3" xfId="2895"/>
    <cellStyle name="Komma 5 4 4 3 2" xfId="8049"/>
    <cellStyle name="Komma 5 4 4 4" xfId="4617"/>
    <cellStyle name="Komma 5 4 4 4 2" xfId="9765"/>
    <cellStyle name="Komma 5 4 4 5" xfId="6333"/>
    <cellStyle name="Komma 5 4 5" xfId="662"/>
    <cellStyle name="Komma 5 4 5 2" xfId="2007"/>
    <cellStyle name="Komma 5 4 5 2 2" xfId="3758"/>
    <cellStyle name="Komma 5 4 5 2 2 2" xfId="8908"/>
    <cellStyle name="Komma 5 4 5 2 3" xfId="5476"/>
    <cellStyle name="Komma 5 4 5 2 3 2" xfId="10624"/>
    <cellStyle name="Komma 5 4 5 2 4" xfId="7192"/>
    <cellStyle name="Komma 5 4 5 3" xfId="2896"/>
    <cellStyle name="Komma 5 4 5 3 2" xfId="8050"/>
    <cellStyle name="Komma 5 4 5 4" xfId="4618"/>
    <cellStyle name="Komma 5 4 5 4 2" xfId="9766"/>
    <cellStyle name="Komma 5 4 5 5" xfId="6334"/>
    <cellStyle name="Komma 5 4 6" xfId="1998"/>
    <cellStyle name="Komma 5 4 6 2" xfId="3749"/>
    <cellStyle name="Komma 5 4 6 2 2" xfId="8899"/>
    <cellStyle name="Komma 5 4 6 3" xfId="5467"/>
    <cellStyle name="Komma 5 4 6 3 2" xfId="10615"/>
    <cellStyle name="Komma 5 4 6 4" xfId="7183"/>
    <cellStyle name="Komma 5 4 7" xfId="2887"/>
    <cellStyle name="Komma 5 4 7 2" xfId="8041"/>
    <cellStyle name="Komma 5 4 8" xfId="4609"/>
    <cellStyle name="Komma 5 4 8 2" xfId="9757"/>
    <cellStyle name="Komma 5 4 9" xfId="6325"/>
    <cellStyle name="Komma 5 5" xfId="663"/>
    <cellStyle name="Komma 5 5 2" xfId="664"/>
    <cellStyle name="Komma 5 5 2 2" xfId="665"/>
    <cellStyle name="Komma 5 5 2 2 2" xfId="666"/>
    <cellStyle name="Komma 5 5 2 2 2 2" xfId="2011"/>
    <cellStyle name="Komma 5 5 2 2 2 2 2" xfId="3762"/>
    <cellStyle name="Komma 5 5 2 2 2 2 2 2" xfId="8912"/>
    <cellStyle name="Komma 5 5 2 2 2 2 3" xfId="5480"/>
    <cellStyle name="Komma 5 5 2 2 2 2 3 2" xfId="10628"/>
    <cellStyle name="Komma 5 5 2 2 2 2 4" xfId="7196"/>
    <cellStyle name="Komma 5 5 2 2 2 3" xfId="2900"/>
    <cellStyle name="Komma 5 5 2 2 2 3 2" xfId="8054"/>
    <cellStyle name="Komma 5 5 2 2 2 4" xfId="4622"/>
    <cellStyle name="Komma 5 5 2 2 2 4 2" xfId="9770"/>
    <cellStyle name="Komma 5 5 2 2 2 5" xfId="6338"/>
    <cellStyle name="Komma 5 5 2 2 3" xfId="2010"/>
    <cellStyle name="Komma 5 5 2 2 3 2" xfId="3761"/>
    <cellStyle name="Komma 5 5 2 2 3 2 2" xfId="8911"/>
    <cellStyle name="Komma 5 5 2 2 3 3" xfId="5479"/>
    <cellStyle name="Komma 5 5 2 2 3 3 2" xfId="10627"/>
    <cellStyle name="Komma 5 5 2 2 3 4" xfId="7195"/>
    <cellStyle name="Komma 5 5 2 2 4" xfId="2899"/>
    <cellStyle name="Komma 5 5 2 2 4 2" xfId="8053"/>
    <cellStyle name="Komma 5 5 2 2 5" xfId="4621"/>
    <cellStyle name="Komma 5 5 2 2 5 2" xfId="9769"/>
    <cellStyle name="Komma 5 5 2 2 6" xfId="6337"/>
    <cellStyle name="Komma 5 5 2 3" xfId="667"/>
    <cellStyle name="Komma 5 5 2 3 2" xfId="2012"/>
    <cellStyle name="Komma 5 5 2 3 2 2" xfId="3763"/>
    <cellStyle name="Komma 5 5 2 3 2 2 2" xfId="8913"/>
    <cellStyle name="Komma 5 5 2 3 2 3" xfId="5481"/>
    <cellStyle name="Komma 5 5 2 3 2 3 2" xfId="10629"/>
    <cellStyle name="Komma 5 5 2 3 2 4" xfId="7197"/>
    <cellStyle name="Komma 5 5 2 3 3" xfId="2901"/>
    <cellStyle name="Komma 5 5 2 3 3 2" xfId="8055"/>
    <cellStyle name="Komma 5 5 2 3 4" xfId="4623"/>
    <cellStyle name="Komma 5 5 2 3 4 2" xfId="9771"/>
    <cellStyle name="Komma 5 5 2 3 5" xfId="6339"/>
    <cellStyle name="Komma 5 5 2 4" xfId="668"/>
    <cellStyle name="Komma 5 5 2 4 2" xfId="2013"/>
    <cellStyle name="Komma 5 5 2 4 2 2" xfId="3764"/>
    <cellStyle name="Komma 5 5 2 4 2 2 2" xfId="8914"/>
    <cellStyle name="Komma 5 5 2 4 2 3" xfId="5482"/>
    <cellStyle name="Komma 5 5 2 4 2 3 2" xfId="10630"/>
    <cellStyle name="Komma 5 5 2 4 2 4" xfId="7198"/>
    <cellStyle name="Komma 5 5 2 4 3" xfId="2902"/>
    <cellStyle name="Komma 5 5 2 4 3 2" xfId="8056"/>
    <cellStyle name="Komma 5 5 2 4 4" xfId="4624"/>
    <cellStyle name="Komma 5 5 2 4 4 2" xfId="9772"/>
    <cellStyle name="Komma 5 5 2 4 5" xfId="6340"/>
    <cellStyle name="Komma 5 5 2 5" xfId="2009"/>
    <cellStyle name="Komma 5 5 2 5 2" xfId="3760"/>
    <cellStyle name="Komma 5 5 2 5 2 2" xfId="8910"/>
    <cellStyle name="Komma 5 5 2 5 3" xfId="5478"/>
    <cellStyle name="Komma 5 5 2 5 3 2" xfId="10626"/>
    <cellStyle name="Komma 5 5 2 5 4" xfId="7194"/>
    <cellStyle name="Komma 5 5 2 6" xfId="2898"/>
    <cellStyle name="Komma 5 5 2 6 2" xfId="8052"/>
    <cellStyle name="Komma 5 5 2 7" xfId="4620"/>
    <cellStyle name="Komma 5 5 2 7 2" xfId="9768"/>
    <cellStyle name="Komma 5 5 2 8" xfId="6336"/>
    <cellStyle name="Komma 5 5 3" xfId="669"/>
    <cellStyle name="Komma 5 5 3 2" xfId="670"/>
    <cellStyle name="Komma 5 5 3 2 2" xfId="2015"/>
    <cellStyle name="Komma 5 5 3 2 2 2" xfId="3766"/>
    <cellStyle name="Komma 5 5 3 2 2 2 2" xfId="8916"/>
    <cellStyle name="Komma 5 5 3 2 2 3" xfId="5484"/>
    <cellStyle name="Komma 5 5 3 2 2 3 2" xfId="10632"/>
    <cellStyle name="Komma 5 5 3 2 2 4" xfId="7200"/>
    <cellStyle name="Komma 5 5 3 2 3" xfId="2904"/>
    <cellStyle name="Komma 5 5 3 2 3 2" xfId="8058"/>
    <cellStyle name="Komma 5 5 3 2 4" xfId="4626"/>
    <cellStyle name="Komma 5 5 3 2 4 2" xfId="9774"/>
    <cellStyle name="Komma 5 5 3 2 5" xfId="6342"/>
    <cellStyle name="Komma 5 5 3 3" xfId="2014"/>
    <cellStyle name="Komma 5 5 3 3 2" xfId="3765"/>
    <cellStyle name="Komma 5 5 3 3 2 2" xfId="8915"/>
    <cellStyle name="Komma 5 5 3 3 3" xfId="5483"/>
    <cellStyle name="Komma 5 5 3 3 3 2" xfId="10631"/>
    <cellStyle name="Komma 5 5 3 3 4" xfId="7199"/>
    <cellStyle name="Komma 5 5 3 4" xfId="2903"/>
    <cellStyle name="Komma 5 5 3 4 2" xfId="8057"/>
    <cellStyle name="Komma 5 5 3 5" xfId="4625"/>
    <cellStyle name="Komma 5 5 3 5 2" xfId="9773"/>
    <cellStyle name="Komma 5 5 3 6" xfId="6341"/>
    <cellStyle name="Komma 5 5 4" xfId="671"/>
    <cellStyle name="Komma 5 5 4 2" xfId="2016"/>
    <cellStyle name="Komma 5 5 4 2 2" xfId="3767"/>
    <cellStyle name="Komma 5 5 4 2 2 2" xfId="8917"/>
    <cellStyle name="Komma 5 5 4 2 3" xfId="5485"/>
    <cellStyle name="Komma 5 5 4 2 3 2" xfId="10633"/>
    <cellStyle name="Komma 5 5 4 2 4" xfId="7201"/>
    <cellStyle name="Komma 5 5 4 3" xfId="2905"/>
    <cellStyle name="Komma 5 5 4 3 2" xfId="8059"/>
    <cellStyle name="Komma 5 5 4 4" xfId="4627"/>
    <cellStyle name="Komma 5 5 4 4 2" xfId="9775"/>
    <cellStyle name="Komma 5 5 4 5" xfId="6343"/>
    <cellStyle name="Komma 5 5 5" xfId="672"/>
    <cellStyle name="Komma 5 5 5 2" xfId="2017"/>
    <cellStyle name="Komma 5 5 5 2 2" xfId="3768"/>
    <cellStyle name="Komma 5 5 5 2 2 2" xfId="8918"/>
    <cellStyle name="Komma 5 5 5 2 3" xfId="5486"/>
    <cellStyle name="Komma 5 5 5 2 3 2" xfId="10634"/>
    <cellStyle name="Komma 5 5 5 2 4" xfId="7202"/>
    <cellStyle name="Komma 5 5 5 3" xfId="2906"/>
    <cellStyle name="Komma 5 5 5 3 2" xfId="8060"/>
    <cellStyle name="Komma 5 5 5 4" xfId="4628"/>
    <cellStyle name="Komma 5 5 5 4 2" xfId="9776"/>
    <cellStyle name="Komma 5 5 5 5" xfId="6344"/>
    <cellStyle name="Komma 5 5 6" xfId="2008"/>
    <cellStyle name="Komma 5 5 6 2" xfId="3759"/>
    <cellStyle name="Komma 5 5 6 2 2" xfId="8909"/>
    <cellStyle name="Komma 5 5 6 3" xfId="5477"/>
    <cellStyle name="Komma 5 5 6 3 2" xfId="10625"/>
    <cellStyle name="Komma 5 5 6 4" xfId="7193"/>
    <cellStyle name="Komma 5 5 7" xfId="2897"/>
    <cellStyle name="Komma 5 5 7 2" xfId="8051"/>
    <cellStyle name="Komma 5 5 8" xfId="4619"/>
    <cellStyle name="Komma 5 5 8 2" xfId="9767"/>
    <cellStyle name="Komma 5 5 9" xfId="6335"/>
    <cellStyle name="Komma 5 6" xfId="673"/>
    <cellStyle name="Komma 5 6 2" xfId="674"/>
    <cellStyle name="Komma 5 6 2 2" xfId="675"/>
    <cellStyle name="Komma 5 6 2 2 2" xfId="676"/>
    <cellStyle name="Komma 5 6 2 2 2 2" xfId="2021"/>
    <cellStyle name="Komma 5 6 2 2 2 2 2" xfId="3772"/>
    <cellStyle name="Komma 5 6 2 2 2 2 2 2" xfId="8922"/>
    <cellStyle name="Komma 5 6 2 2 2 2 3" xfId="5490"/>
    <cellStyle name="Komma 5 6 2 2 2 2 3 2" xfId="10638"/>
    <cellStyle name="Komma 5 6 2 2 2 2 4" xfId="7206"/>
    <cellStyle name="Komma 5 6 2 2 2 3" xfId="2910"/>
    <cellStyle name="Komma 5 6 2 2 2 3 2" xfId="8064"/>
    <cellStyle name="Komma 5 6 2 2 2 4" xfId="4632"/>
    <cellStyle name="Komma 5 6 2 2 2 4 2" xfId="9780"/>
    <cellStyle name="Komma 5 6 2 2 2 5" xfId="6348"/>
    <cellStyle name="Komma 5 6 2 2 3" xfId="2020"/>
    <cellStyle name="Komma 5 6 2 2 3 2" xfId="3771"/>
    <cellStyle name="Komma 5 6 2 2 3 2 2" xfId="8921"/>
    <cellStyle name="Komma 5 6 2 2 3 3" xfId="5489"/>
    <cellStyle name="Komma 5 6 2 2 3 3 2" xfId="10637"/>
    <cellStyle name="Komma 5 6 2 2 3 4" xfId="7205"/>
    <cellStyle name="Komma 5 6 2 2 4" xfId="2909"/>
    <cellStyle name="Komma 5 6 2 2 4 2" xfId="8063"/>
    <cellStyle name="Komma 5 6 2 2 5" xfId="4631"/>
    <cellStyle name="Komma 5 6 2 2 5 2" xfId="9779"/>
    <cellStyle name="Komma 5 6 2 2 6" xfId="6347"/>
    <cellStyle name="Komma 5 6 2 3" xfId="677"/>
    <cellStyle name="Komma 5 6 2 3 2" xfId="2022"/>
    <cellStyle name="Komma 5 6 2 3 2 2" xfId="3773"/>
    <cellStyle name="Komma 5 6 2 3 2 2 2" xfId="8923"/>
    <cellStyle name="Komma 5 6 2 3 2 3" xfId="5491"/>
    <cellStyle name="Komma 5 6 2 3 2 3 2" xfId="10639"/>
    <cellStyle name="Komma 5 6 2 3 2 4" xfId="7207"/>
    <cellStyle name="Komma 5 6 2 3 3" xfId="2911"/>
    <cellStyle name="Komma 5 6 2 3 3 2" xfId="8065"/>
    <cellStyle name="Komma 5 6 2 3 4" xfId="4633"/>
    <cellStyle name="Komma 5 6 2 3 4 2" xfId="9781"/>
    <cellStyle name="Komma 5 6 2 3 5" xfId="6349"/>
    <cellStyle name="Komma 5 6 2 4" xfId="678"/>
    <cellStyle name="Komma 5 6 2 4 2" xfId="2023"/>
    <cellStyle name="Komma 5 6 2 4 2 2" xfId="3774"/>
    <cellStyle name="Komma 5 6 2 4 2 2 2" xfId="8924"/>
    <cellStyle name="Komma 5 6 2 4 2 3" xfId="5492"/>
    <cellStyle name="Komma 5 6 2 4 2 3 2" xfId="10640"/>
    <cellStyle name="Komma 5 6 2 4 2 4" xfId="7208"/>
    <cellStyle name="Komma 5 6 2 4 3" xfId="2912"/>
    <cellStyle name="Komma 5 6 2 4 3 2" xfId="8066"/>
    <cellStyle name="Komma 5 6 2 4 4" xfId="4634"/>
    <cellStyle name="Komma 5 6 2 4 4 2" xfId="9782"/>
    <cellStyle name="Komma 5 6 2 4 5" xfId="6350"/>
    <cellStyle name="Komma 5 6 2 5" xfId="2019"/>
    <cellStyle name="Komma 5 6 2 5 2" xfId="3770"/>
    <cellStyle name="Komma 5 6 2 5 2 2" xfId="8920"/>
    <cellStyle name="Komma 5 6 2 5 3" xfId="5488"/>
    <cellStyle name="Komma 5 6 2 5 3 2" xfId="10636"/>
    <cellStyle name="Komma 5 6 2 5 4" xfId="7204"/>
    <cellStyle name="Komma 5 6 2 6" xfId="2908"/>
    <cellStyle name="Komma 5 6 2 6 2" xfId="8062"/>
    <cellStyle name="Komma 5 6 2 7" xfId="4630"/>
    <cellStyle name="Komma 5 6 2 7 2" xfId="9778"/>
    <cellStyle name="Komma 5 6 2 8" xfId="6346"/>
    <cellStyle name="Komma 5 6 3" xfId="679"/>
    <cellStyle name="Komma 5 6 3 2" xfId="680"/>
    <cellStyle name="Komma 5 6 3 2 2" xfId="2025"/>
    <cellStyle name="Komma 5 6 3 2 2 2" xfId="3776"/>
    <cellStyle name="Komma 5 6 3 2 2 2 2" xfId="8926"/>
    <cellStyle name="Komma 5 6 3 2 2 3" xfId="5494"/>
    <cellStyle name="Komma 5 6 3 2 2 3 2" xfId="10642"/>
    <cellStyle name="Komma 5 6 3 2 2 4" xfId="7210"/>
    <cellStyle name="Komma 5 6 3 2 3" xfId="2914"/>
    <cellStyle name="Komma 5 6 3 2 3 2" xfId="8068"/>
    <cellStyle name="Komma 5 6 3 2 4" xfId="4636"/>
    <cellStyle name="Komma 5 6 3 2 4 2" xfId="9784"/>
    <cellStyle name="Komma 5 6 3 2 5" xfId="6352"/>
    <cellStyle name="Komma 5 6 3 3" xfId="2024"/>
    <cellStyle name="Komma 5 6 3 3 2" xfId="3775"/>
    <cellStyle name="Komma 5 6 3 3 2 2" xfId="8925"/>
    <cellStyle name="Komma 5 6 3 3 3" xfId="5493"/>
    <cellStyle name="Komma 5 6 3 3 3 2" xfId="10641"/>
    <cellStyle name="Komma 5 6 3 3 4" xfId="7209"/>
    <cellStyle name="Komma 5 6 3 4" xfId="2913"/>
    <cellStyle name="Komma 5 6 3 4 2" xfId="8067"/>
    <cellStyle name="Komma 5 6 3 5" xfId="4635"/>
    <cellStyle name="Komma 5 6 3 5 2" xfId="9783"/>
    <cellStyle name="Komma 5 6 3 6" xfId="6351"/>
    <cellStyle name="Komma 5 6 4" xfId="681"/>
    <cellStyle name="Komma 5 6 4 2" xfId="2026"/>
    <cellStyle name="Komma 5 6 4 2 2" xfId="3777"/>
    <cellStyle name="Komma 5 6 4 2 2 2" xfId="8927"/>
    <cellStyle name="Komma 5 6 4 2 3" xfId="5495"/>
    <cellStyle name="Komma 5 6 4 2 3 2" xfId="10643"/>
    <cellStyle name="Komma 5 6 4 2 4" xfId="7211"/>
    <cellStyle name="Komma 5 6 4 3" xfId="2915"/>
    <cellStyle name="Komma 5 6 4 3 2" xfId="8069"/>
    <cellStyle name="Komma 5 6 4 4" xfId="4637"/>
    <cellStyle name="Komma 5 6 4 4 2" xfId="9785"/>
    <cellStyle name="Komma 5 6 4 5" xfId="6353"/>
    <cellStyle name="Komma 5 6 5" xfId="682"/>
    <cellStyle name="Komma 5 6 5 2" xfId="2027"/>
    <cellStyle name="Komma 5 6 5 2 2" xfId="3778"/>
    <cellStyle name="Komma 5 6 5 2 2 2" xfId="8928"/>
    <cellStyle name="Komma 5 6 5 2 3" xfId="5496"/>
    <cellStyle name="Komma 5 6 5 2 3 2" xfId="10644"/>
    <cellStyle name="Komma 5 6 5 2 4" xfId="7212"/>
    <cellStyle name="Komma 5 6 5 3" xfId="2916"/>
    <cellStyle name="Komma 5 6 5 3 2" xfId="8070"/>
    <cellStyle name="Komma 5 6 5 4" xfId="4638"/>
    <cellStyle name="Komma 5 6 5 4 2" xfId="9786"/>
    <cellStyle name="Komma 5 6 5 5" xfId="6354"/>
    <cellStyle name="Komma 5 6 6" xfId="2018"/>
    <cellStyle name="Komma 5 6 6 2" xfId="3769"/>
    <cellStyle name="Komma 5 6 6 2 2" xfId="8919"/>
    <cellStyle name="Komma 5 6 6 3" xfId="5487"/>
    <cellStyle name="Komma 5 6 6 3 2" xfId="10635"/>
    <cellStyle name="Komma 5 6 6 4" xfId="7203"/>
    <cellStyle name="Komma 5 6 7" xfId="2907"/>
    <cellStyle name="Komma 5 6 7 2" xfId="8061"/>
    <cellStyle name="Komma 5 6 8" xfId="4629"/>
    <cellStyle name="Komma 5 6 8 2" xfId="9777"/>
    <cellStyle name="Komma 5 6 9" xfId="6345"/>
    <cellStyle name="Komma 5 7" xfId="683"/>
    <cellStyle name="Komma 5 7 2" xfId="684"/>
    <cellStyle name="Komma 5 7 2 2" xfId="685"/>
    <cellStyle name="Komma 5 7 2 2 2" xfId="686"/>
    <cellStyle name="Komma 5 7 2 2 2 2" xfId="2031"/>
    <cellStyle name="Komma 5 7 2 2 2 2 2" xfId="3782"/>
    <cellStyle name="Komma 5 7 2 2 2 2 2 2" xfId="8932"/>
    <cellStyle name="Komma 5 7 2 2 2 2 3" xfId="5500"/>
    <cellStyle name="Komma 5 7 2 2 2 2 3 2" xfId="10648"/>
    <cellStyle name="Komma 5 7 2 2 2 2 4" xfId="7216"/>
    <cellStyle name="Komma 5 7 2 2 2 3" xfId="2920"/>
    <cellStyle name="Komma 5 7 2 2 2 3 2" xfId="8074"/>
    <cellStyle name="Komma 5 7 2 2 2 4" xfId="4642"/>
    <cellStyle name="Komma 5 7 2 2 2 4 2" xfId="9790"/>
    <cellStyle name="Komma 5 7 2 2 2 5" xfId="6358"/>
    <cellStyle name="Komma 5 7 2 2 3" xfId="2030"/>
    <cellStyle name="Komma 5 7 2 2 3 2" xfId="3781"/>
    <cellStyle name="Komma 5 7 2 2 3 2 2" xfId="8931"/>
    <cellStyle name="Komma 5 7 2 2 3 3" xfId="5499"/>
    <cellStyle name="Komma 5 7 2 2 3 3 2" xfId="10647"/>
    <cellStyle name="Komma 5 7 2 2 3 4" xfId="7215"/>
    <cellStyle name="Komma 5 7 2 2 4" xfId="2919"/>
    <cellStyle name="Komma 5 7 2 2 4 2" xfId="8073"/>
    <cellStyle name="Komma 5 7 2 2 5" xfId="4641"/>
    <cellStyle name="Komma 5 7 2 2 5 2" xfId="9789"/>
    <cellStyle name="Komma 5 7 2 2 6" xfId="6357"/>
    <cellStyle name="Komma 5 7 2 3" xfId="687"/>
    <cellStyle name="Komma 5 7 2 3 2" xfId="2032"/>
    <cellStyle name="Komma 5 7 2 3 2 2" xfId="3783"/>
    <cellStyle name="Komma 5 7 2 3 2 2 2" xfId="8933"/>
    <cellStyle name="Komma 5 7 2 3 2 3" xfId="5501"/>
    <cellStyle name="Komma 5 7 2 3 2 3 2" xfId="10649"/>
    <cellStyle name="Komma 5 7 2 3 2 4" xfId="7217"/>
    <cellStyle name="Komma 5 7 2 3 3" xfId="2921"/>
    <cellStyle name="Komma 5 7 2 3 3 2" xfId="8075"/>
    <cellStyle name="Komma 5 7 2 3 4" xfId="4643"/>
    <cellStyle name="Komma 5 7 2 3 4 2" xfId="9791"/>
    <cellStyle name="Komma 5 7 2 3 5" xfId="6359"/>
    <cellStyle name="Komma 5 7 2 4" xfId="688"/>
    <cellStyle name="Komma 5 7 2 4 2" xfId="2033"/>
    <cellStyle name="Komma 5 7 2 4 2 2" xfId="3784"/>
    <cellStyle name="Komma 5 7 2 4 2 2 2" xfId="8934"/>
    <cellStyle name="Komma 5 7 2 4 2 3" xfId="5502"/>
    <cellStyle name="Komma 5 7 2 4 2 3 2" xfId="10650"/>
    <cellStyle name="Komma 5 7 2 4 2 4" xfId="7218"/>
    <cellStyle name="Komma 5 7 2 4 3" xfId="2922"/>
    <cellStyle name="Komma 5 7 2 4 3 2" xfId="8076"/>
    <cellStyle name="Komma 5 7 2 4 4" xfId="4644"/>
    <cellStyle name="Komma 5 7 2 4 4 2" xfId="9792"/>
    <cellStyle name="Komma 5 7 2 4 5" xfId="6360"/>
    <cellStyle name="Komma 5 7 2 5" xfId="2029"/>
    <cellStyle name="Komma 5 7 2 5 2" xfId="3780"/>
    <cellStyle name="Komma 5 7 2 5 2 2" xfId="8930"/>
    <cellStyle name="Komma 5 7 2 5 3" xfId="5498"/>
    <cellStyle name="Komma 5 7 2 5 3 2" xfId="10646"/>
    <cellStyle name="Komma 5 7 2 5 4" xfId="7214"/>
    <cellStyle name="Komma 5 7 2 6" xfId="2918"/>
    <cellStyle name="Komma 5 7 2 6 2" xfId="8072"/>
    <cellStyle name="Komma 5 7 2 7" xfId="4640"/>
    <cellStyle name="Komma 5 7 2 7 2" xfId="9788"/>
    <cellStyle name="Komma 5 7 2 8" xfId="6356"/>
    <cellStyle name="Komma 5 7 3" xfId="689"/>
    <cellStyle name="Komma 5 7 3 2" xfId="690"/>
    <cellStyle name="Komma 5 7 3 2 2" xfId="2035"/>
    <cellStyle name="Komma 5 7 3 2 2 2" xfId="3786"/>
    <cellStyle name="Komma 5 7 3 2 2 2 2" xfId="8936"/>
    <cellStyle name="Komma 5 7 3 2 2 3" xfId="5504"/>
    <cellStyle name="Komma 5 7 3 2 2 3 2" xfId="10652"/>
    <cellStyle name="Komma 5 7 3 2 2 4" xfId="7220"/>
    <cellStyle name="Komma 5 7 3 2 3" xfId="2924"/>
    <cellStyle name="Komma 5 7 3 2 3 2" xfId="8078"/>
    <cellStyle name="Komma 5 7 3 2 4" xfId="4646"/>
    <cellStyle name="Komma 5 7 3 2 4 2" xfId="9794"/>
    <cellStyle name="Komma 5 7 3 2 5" xfId="6362"/>
    <cellStyle name="Komma 5 7 3 3" xfId="2034"/>
    <cellStyle name="Komma 5 7 3 3 2" xfId="3785"/>
    <cellStyle name="Komma 5 7 3 3 2 2" xfId="8935"/>
    <cellStyle name="Komma 5 7 3 3 3" xfId="5503"/>
    <cellStyle name="Komma 5 7 3 3 3 2" xfId="10651"/>
    <cellStyle name="Komma 5 7 3 3 4" xfId="7219"/>
    <cellStyle name="Komma 5 7 3 4" xfId="2923"/>
    <cellStyle name="Komma 5 7 3 4 2" xfId="8077"/>
    <cellStyle name="Komma 5 7 3 5" xfId="4645"/>
    <cellStyle name="Komma 5 7 3 5 2" xfId="9793"/>
    <cellStyle name="Komma 5 7 3 6" xfId="6361"/>
    <cellStyle name="Komma 5 7 4" xfId="691"/>
    <cellStyle name="Komma 5 7 4 2" xfId="2036"/>
    <cellStyle name="Komma 5 7 4 2 2" xfId="3787"/>
    <cellStyle name="Komma 5 7 4 2 2 2" xfId="8937"/>
    <cellStyle name="Komma 5 7 4 2 3" xfId="5505"/>
    <cellStyle name="Komma 5 7 4 2 3 2" xfId="10653"/>
    <cellStyle name="Komma 5 7 4 2 4" xfId="7221"/>
    <cellStyle name="Komma 5 7 4 3" xfId="2925"/>
    <cellStyle name="Komma 5 7 4 3 2" xfId="8079"/>
    <cellStyle name="Komma 5 7 4 4" xfId="4647"/>
    <cellStyle name="Komma 5 7 4 4 2" xfId="9795"/>
    <cellStyle name="Komma 5 7 4 5" xfId="6363"/>
    <cellStyle name="Komma 5 7 5" xfId="692"/>
    <cellStyle name="Komma 5 7 5 2" xfId="2037"/>
    <cellStyle name="Komma 5 7 5 2 2" xfId="3788"/>
    <cellStyle name="Komma 5 7 5 2 2 2" xfId="8938"/>
    <cellStyle name="Komma 5 7 5 2 3" xfId="5506"/>
    <cellStyle name="Komma 5 7 5 2 3 2" xfId="10654"/>
    <cellStyle name="Komma 5 7 5 2 4" xfId="7222"/>
    <cellStyle name="Komma 5 7 5 3" xfId="2926"/>
    <cellStyle name="Komma 5 7 5 3 2" xfId="8080"/>
    <cellStyle name="Komma 5 7 5 4" xfId="4648"/>
    <cellStyle name="Komma 5 7 5 4 2" xfId="9796"/>
    <cellStyle name="Komma 5 7 5 5" xfId="6364"/>
    <cellStyle name="Komma 5 7 6" xfId="2028"/>
    <cellStyle name="Komma 5 7 6 2" xfId="3779"/>
    <cellStyle name="Komma 5 7 6 2 2" xfId="8929"/>
    <cellStyle name="Komma 5 7 6 3" xfId="5497"/>
    <cellStyle name="Komma 5 7 6 3 2" xfId="10645"/>
    <cellStyle name="Komma 5 7 6 4" xfId="7213"/>
    <cellStyle name="Komma 5 7 7" xfId="2917"/>
    <cellStyle name="Komma 5 7 7 2" xfId="8071"/>
    <cellStyle name="Komma 5 7 8" xfId="4639"/>
    <cellStyle name="Komma 5 7 8 2" xfId="9787"/>
    <cellStyle name="Komma 5 7 9" xfId="6355"/>
    <cellStyle name="Komma 5 8" xfId="693"/>
    <cellStyle name="Komma 5 8 2" xfId="694"/>
    <cellStyle name="Komma 5 8 2 2" xfId="695"/>
    <cellStyle name="Komma 5 8 2 2 2" xfId="2040"/>
    <cellStyle name="Komma 5 8 2 2 2 2" xfId="3791"/>
    <cellStyle name="Komma 5 8 2 2 2 2 2" xfId="8941"/>
    <cellStyle name="Komma 5 8 2 2 2 3" xfId="5509"/>
    <cellStyle name="Komma 5 8 2 2 2 3 2" xfId="10657"/>
    <cellStyle name="Komma 5 8 2 2 2 4" xfId="7225"/>
    <cellStyle name="Komma 5 8 2 2 3" xfId="2929"/>
    <cellStyle name="Komma 5 8 2 2 3 2" xfId="8083"/>
    <cellStyle name="Komma 5 8 2 2 4" xfId="4651"/>
    <cellStyle name="Komma 5 8 2 2 4 2" xfId="9799"/>
    <cellStyle name="Komma 5 8 2 2 5" xfId="6367"/>
    <cellStyle name="Komma 5 8 2 3" xfId="2039"/>
    <cellStyle name="Komma 5 8 2 3 2" xfId="3790"/>
    <cellStyle name="Komma 5 8 2 3 2 2" xfId="8940"/>
    <cellStyle name="Komma 5 8 2 3 3" xfId="5508"/>
    <cellStyle name="Komma 5 8 2 3 3 2" xfId="10656"/>
    <cellStyle name="Komma 5 8 2 3 4" xfId="7224"/>
    <cellStyle name="Komma 5 8 2 4" xfId="2928"/>
    <cellStyle name="Komma 5 8 2 4 2" xfId="8082"/>
    <cellStyle name="Komma 5 8 2 5" xfId="4650"/>
    <cellStyle name="Komma 5 8 2 5 2" xfId="9798"/>
    <cellStyle name="Komma 5 8 2 6" xfId="6366"/>
    <cellStyle name="Komma 5 8 3" xfId="696"/>
    <cellStyle name="Komma 5 8 3 2" xfId="2041"/>
    <cellStyle name="Komma 5 8 3 2 2" xfId="3792"/>
    <cellStyle name="Komma 5 8 3 2 2 2" xfId="8942"/>
    <cellStyle name="Komma 5 8 3 2 3" xfId="5510"/>
    <cellStyle name="Komma 5 8 3 2 3 2" xfId="10658"/>
    <cellStyle name="Komma 5 8 3 2 4" xfId="7226"/>
    <cellStyle name="Komma 5 8 3 3" xfId="2930"/>
    <cellStyle name="Komma 5 8 3 3 2" xfId="8084"/>
    <cellStyle name="Komma 5 8 3 4" xfId="4652"/>
    <cellStyle name="Komma 5 8 3 4 2" xfId="9800"/>
    <cellStyle name="Komma 5 8 3 5" xfId="6368"/>
    <cellStyle name="Komma 5 8 4" xfId="697"/>
    <cellStyle name="Komma 5 8 4 2" xfId="2042"/>
    <cellStyle name="Komma 5 8 4 2 2" xfId="3793"/>
    <cellStyle name="Komma 5 8 4 2 2 2" xfId="8943"/>
    <cellStyle name="Komma 5 8 4 2 3" xfId="5511"/>
    <cellStyle name="Komma 5 8 4 2 3 2" xfId="10659"/>
    <cellStyle name="Komma 5 8 4 2 4" xfId="7227"/>
    <cellStyle name="Komma 5 8 4 3" xfId="2931"/>
    <cellStyle name="Komma 5 8 4 3 2" xfId="8085"/>
    <cellStyle name="Komma 5 8 4 4" xfId="4653"/>
    <cellStyle name="Komma 5 8 4 4 2" xfId="9801"/>
    <cellStyle name="Komma 5 8 4 5" xfId="6369"/>
    <cellStyle name="Komma 5 8 5" xfId="2038"/>
    <cellStyle name="Komma 5 8 5 2" xfId="3789"/>
    <cellStyle name="Komma 5 8 5 2 2" xfId="8939"/>
    <cellStyle name="Komma 5 8 5 3" xfId="5507"/>
    <cellStyle name="Komma 5 8 5 3 2" xfId="10655"/>
    <cellStyle name="Komma 5 8 5 4" xfId="7223"/>
    <cellStyle name="Komma 5 8 6" xfId="2927"/>
    <cellStyle name="Komma 5 8 6 2" xfId="8081"/>
    <cellStyle name="Komma 5 8 7" xfId="4649"/>
    <cellStyle name="Komma 5 8 7 2" xfId="9797"/>
    <cellStyle name="Komma 5 8 8" xfId="6365"/>
    <cellStyle name="Komma 5 9" xfId="698"/>
    <cellStyle name="Komma 5 9 2" xfId="699"/>
    <cellStyle name="Komma 5 9 2 2" xfId="2044"/>
    <cellStyle name="Komma 5 9 2 2 2" xfId="3795"/>
    <cellStyle name="Komma 5 9 2 2 2 2" xfId="8945"/>
    <cellStyle name="Komma 5 9 2 2 3" xfId="5513"/>
    <cellStyle name="Komma 5 9 2 2 3 2" xfId="10661"/>
    <cellStyle name="Komma 5 9 2 2 4" xfId="7229"/>
    <cellStyle name="Komma 5 9 2 3" xfId="2933"/>
    <cellStyle name="Komma 5 9 2 3 2" xfId="8087"/>
    <cellStyle name="Komma 5 9 2 4" xfId="4655"/>
    <cellStyle name="Komma 5 9 2 4 2" xfId="9803"/>
    <cellStyle name="Komma 5 9 2 5" xfId="6371"/>
    <cellStyle name="Komma 5 9 3" xfId="2043"/>
    <cellStyle name="Komma 5 9 3 2" xfId="3794"/>
    <cellStyle name="Komma 5 9 3 2 2" xfId="8944"/>
    <cellStyle name="Komma 5 9 3 3" xfId="5512"/>
    <cellStyle name="Komma 5 9 3 3 2" xfId="10660"/>
    <cellStyle name="Komma 5 9 3 4" xfId="7228"/>
    <cellStyle name="Komma 5 9 4" xfId="2932"/>
    <cellStyle name="Komma 5 9 4 2" xfId="8086"/>
    <cellStyle name="Komma 5 9 5" xfId="4654"/>
    <cellStyle name="Komma 5 9 5 2" xfId="9802"/>
    <cellStyle name="Komma 5 9 6" xfId="6370"/>
    <cellStyle name="Komma 6" xfId="700"/>
    <cellStyle name="Komma 6 10" xfId="6372"/>
    <cellStyle name="Komma 6 2" xfId="701"/>
    <cellStyle name="Komma 6 2 2" xfId="702"/>
    <cellStyle name="Komma 6 2 2 2" xfId="703"/>
    <cellStyle name="Komma 6 2 2 2 2" xfId="704"/>
    <cellStyle name="Komma 6 2 2 2 2 2" xfId="2049"/>
    <cellStyle name="Komma 6 2 2 2 2 2 2" xfId="3800"/>
    <cellStyle name="Komma 6 2 2 2 2 2 2 2" xfId="8950"/>
    <cellStyle name="Komma 6 2 2 2 2 2 3" xfId="5518"/>
    <cellStyle name="Komma 6 2 2 2 2 2 3 2" xfId="10666"/>
    <cellStyle name="Komma 6 2 2 2 2 2 4" xfId="7234"/>
    <cellStyle name="Komma 6 2 2 2 2 3" xfId="2938"/>
    <cellStyle name="Komma 6 2 2 2 2 3 2" xfId="8092"/>
    <cellStyle name="Komma 6 2 2 2 2 4" xfId="4660"/>
    <cellStyle name="Komma 6 2 2 2 2 4 2" xfId="9808"/>
    <cellStyle name="Komma 6 2 2 2 2 5" xfId="6376"/>
    <cellStyle name="Komma 6 2 2 2 3" xfId="2048"/>
    <cellStyle name="Komma 6 2 2 2 3 2" xfId="3799"/>
    <cellStyle name="Komma 6 2 2 2 3 2 2" xfId="8949"/>
    <cellStyle name="Komma 6 2 2 2 3 3" xfId="5517"/>
    <cellStyle name="Komma 6 2 2 2 3 3 2" xfId="10665"/>
    <cellStyle name="Komma 6 2 2 2 3 4" xfId="7233"/>
    <cellStyle name="Komma 6 2 2 2 4" xfId="2937"/>
    <cellStyle name="Komma 6 2 2 2 4 2" xfId="8091"/>
    <cellStyle name="Komma 6 2 2 2 5" xfId="4659"/>
    <cellStyle name="Komma 6 2 2 2 5 2" xfId="9807"/>
    <cellStyle name="Komma 6 2 2 2 6" xfId="6375"/>
    <cellStyle name="Komma 6 2 2 3" xfId="705"/>
    <cellStyle name="Komma 6 2 2 3 2" xfId="2050"/>
    <cellStyle name="Komma 6 2 2 3 2 2" xfId="3801"/>
    <cellStyle name="Komma 6 2 2 3 2 2 2" xfId="8951"/>
    <cellStyle name="Komma 6 2 2 3 2 3" xfId="5519"/>
    <cellStyle name="Komma 6 2 2 3 2 3 2" xfId="10667"/>
    <cellStyle name="Komma 6 2 2 3 2 4" xfId="7235"/>
    <cellStyle name="Komma 6 2 2 3 3" xfId="2939"/>
    <cellStyle name="Komma 6 2 2 3 3 2" xfId="8093"/>
    <cellStyle name="Komma 6 2 2 3 4" xfId="4661"/>
    <cellStyle name="Komma 6 2 2 3 4 2" xfId="9809"/>
    <cellStyle name="Komma 6 2 2 3 5" xfId="6377"/>
    <cellStyle name="Komma 6 2 2 4" xfId="706"/>
    <cellStyle name="Komma 6 2 2 4 2" xfId="2051"/>
    <cellStyle name="Komma 6 2 2 4 2 2" xfId="3802"/>
    <cellStyle name="Komma 6 2 2 4 2 2 2" xfId="8952"/>
    <cellStyle name="Komma 6 2 2 4 2 3" xfId="5520"/>
    <cellStyle name="Komma 6 2 2 4 2 3 2" xfId="10668"/>
    <cellStyle name="Komma 6 2 2 4 2 4" xfId="7236"/>
    <cellStyle name="Komma 6 2 2 4 3" xfId="2940"/>
    <cellStyle name="Komma 6 2 2 4 3 2" xfId="8094"/>
    <cellStyle name="Komma 6 2 2 4 4" xfId="4662"/>
    <cellStyle name="Komma 6 2 2 4 4 2" xfId="9810"/>
    <cellStyle name="Komma 6 2 2 4 5" xfId="6378"/>
    <cellStyle name="Komma 6 2 2 5" xfId="2047"/>
    <cellStyle name="Komma 6 2 2 5 2" xfId="3798"/>
    <cellStyle name="Komma 6 2 2 5 2 2" xfId="8948"/>
    <cellStyle name="Komma 6 2 2 5 3" xfId="5516"/>
    <cellStyle name="Komma 6 2 2 5 3 2" xfId="10664"/>
    <cellStyle name="Komma 6 2 2 5 4" xfId="7232"/>
    <cellStyle name="Komma 6 2 2 6" xfId="2936"/>
    <cellStyle name="Komma 6 2 2 6 2" xfId="8090"/>
    <cellStyle name="Komma 6 2 2 7" xfId="4658"/>
    <cellStyle name="Komma 6 2 2 7 2" xfId="9806"/>
    <cellStyle name="Komma 6 2 2 8" xfId="6374"/>
    <cellStyle name="Komma 6 2 3" xfId="707"/>
    <cellStyle name="Komma 6 2 3 2" xfId="708"/>
    <cellStyle name="Komma 6 2 3 2 2" xfId="2053"/>
    <cellStyle name="Komma 6 2 3 2 2 2" xfId="3804"/>
    <cellStyle name="Komma 6 2 3 2 2 2 2" xfId="8954"/>
    <cellStyle name="Komma 6 2 3 2 2 3" xfId="5522"/>
    <cellStyle name="Komma 6 2 3 2 2 3 2" xfId="10670"/>
    <cellStyle name="Komma 6 2 3 2 2 4" xfId="7238"/>
    <cellStyle name="Komma 6 2 3 2 3" xfId="2942"/>
    <cellStyle name="Komma 6 2 3 2 3 2" xfId="8096"/>
    <cellStyle name="Komma 6 2 3 2 4" xfId="4664"/>
    <cellStyle name="Komma 6 2 3 2 4 2" xfId="9812"/>
    <cellStyle name="Komma 6 2 3 2 5" xfId="6380"/>
    <cellStyle name="Komma 6 2 3 3" xfId="2052"/>
    <cellStyle name="Komma 6 2 3 3 2" xfId="3803"/>
    <cellStyle name="Komma 6 2 3 3 2 2" xfId="8953"/>
    <cellStyle name="Komma 6 2 3 3 3" xfId="5521"/>
    <cellStyle name="Komma 6 2 3 3 3 2" xfId="10669"/>
    <cellStyle name="Komma 6 2 3 3 4" xfId="7237"/>
    <cellStyle name="Komma 6 2 3 4" xfId="2941"/>
    <cellStyle name="Komma 6 2 3 4 2" xfId="8095"/>
    <cellStyle name="Komma 6 2 3 5" xfId="4663"/>
    <cellStyle name="Komma 6 2 3 5 2" xfId="9811"/>
    <cellStyle name="Komma 6 2 3 6" xfId="6379"/>
    <cellStyle name="Komma 6 2 4" xfId="709"/>
    <cellStyle name="Komma 6 2 4 2" xfId="2054"/>
    <cellStyle name="Komma 6 2 4 2 2" xfId="3805"/>
    <cellStyle name="Komma 6 2 4 2 2 2" xfId="8955"/>
    <cellStyle name="Komma 6 2 4 2 3" xfId="5523"/>
    <cellStyle name="Komma 6 2 4 2 3 2" xfId="10671"/>
    <cellStyle name="Komma 6 2 4 2 4" xfId="7239"/>
    <cellStyle name="Komma 6 2 4 3" xfId="2943"/>
    <cellStyle name="Komma 6 2 4 3 2" xfId="8097"/>
    <cellStyle name="Komma 6 2 4 4" xfId="4665"/>
    <cellStyle name="Komma 6 2 4 4 2" xfId="9813"/>
    <cellStyle name="Komma 6 2 4 5" xfId="6381"/>
    <cellStyle name="Komma 6 2 5" xfId="710"/>
    <cellStyle name="Komma 6 2 5 2" xfId="2055"/>
    <cellStyle name="Komma 6 2 5 2 2" xfId="3806"/>
    <cellStyle name="Komma 6 2 5 2 2 2" xfId="8956"/>
    <cellStyle name="Komma 6 2 5 2 3" xfId="5524"/>
    <cellStyle name="Komma 6 2 5 2 3 2" xfId="10672"/>
    <cellStyle name="Komma 6 2 5 2 4" xfId="7240"/>
    <cellStyle name="Komma 6 2 5 3" xfId="2944"/>
    <cellStyle name="Komma 6 2 5 3 2" xfId="8098"/>
    <cellStyle name="Komma 6 2 5 4" xfId="4666"/>
    <cellStyle name="Komma 6 2 5 4 2" xfId="9814"/>
    <cellStyle name="Komma 6 2 5 5" xfId="6382"/>
    <cellStyle name="Komma 6 2 6" xfId="2046"/>
    <cellStyle name="Komma 6 2 6 2" xfId="3797"/>
    <cellStyle name="Komma 6 2 6 2 2" xfId="8947"/>
    <cellStyle name="Komma 6 2 6 3" xfId="5515"/>
    <cellStyle name="Komma 6 2 6 3 2" xfId="10663"/>
    <cellStyle name="Komma 6 2 6 4" xfId="7231"/>
    <cellStyle name="Komma 6 2 7" xfId="2935"/>
    <cellStyle name="Komma 6 2 7 2" xfId="8089"/>
    <cellStyle name="Komma 6 2 8" xfId="4657"/>
    <cellStyle name="Komma 6 2 8 2" xfId="9805"/>
    <cellStyle name="Komma 6 2 9" xfId="6373"/>
    <cellStyle name="Komma 6 3" xfId="711"/>
    <cellStyle name="Komma 6 3 2" xfId="712"/>
    <cellStyle name="Komma 6 3 2 2" xfId="713"/>
    <cellStyle name="Komma 6 3 2 2 2" xfId="2058"/>
    <cellStyle name="Komma 6 3 2 2 2 2" xfId="3809"/>
    <cellStyle name="Komma 6 3 2 2 2 2 2" xfId="8959"/>
    <cellStyle name="Komma 6 3 2 2 2 3" xfId="5527"/>
    <cellStyle name="Komma 6 3 2 2 2 3 2" xfId="10675"/>
    <cellStyle name="Komma 6 3 2 2 2 4" xfId="7243"/>
    <cellStyle name="Komma 6 3 2 2 3" xfId="2947"/>
    <cellStyle name="Komma 6 3 2 2 3 2" xfId="8101"/>
    <cellStyle name="Komma 6 3 2 2 4" xfId="4669"/>
    <cellStyle name="Komma 6 3 2 2 4 2" xfId="9817"/>
    <cellStyle name="Komma 6 3 2 2 5" xfId="6385"/>
    <cellStyle name="Komma 6 3 2 3" xfId="2057"/>
    <cellStyle name="Komma 6 3 2 3 2" xfId="3808"/>
    <cellStyle name="Komma 6 3 2 3 2 2" xfId="8958"/>
    <cellStyle name="Komma 6 3 2 3 3" xfId="5526"/>
    <cellStyle name="Komma 6 3 2 3 3 2" xfId="10674"/>
    <cellStyle name="Komma 6 3 2 3 4" xfId="7242"/>
    <cellStyle name="Komma 6 3 2 4" xfId="2946"/>
    <cellStyle name="Komma 6 3 2 4 2" xfId="8100"/>
    <cellStyle name="Komma 6 3 2 5" xfId="4668"/>
    <cellStyle name="Komma 6 3 2 5 2" xfId="9816"/>
    <cellStyle name="Komma 6 3 2 6" xfId="6384"/>
    <cellStyle name="Komma 6 3 3" xfId="714"/>
    <cellStyle name="Komma 6 3 3 2" xfId="2059"/>
    <cellStyle name="Komma 6 3 3 2 2" xfId="3810"/>
    <cellStyle name="Komma 6 3 3 2 2 2" xfId="8960"/>
    <cellStyle name="Komma 6 3 3 2 3" xfId="5528"/>
    <cellStyle name="Komma 6 3 3 2 3 2" xfId="10676"/>
    <cellStyle name="Komma 6 3 3 2 4" xfId="7244"/>
    <cellStyle name="Komma 6 3 3 3" xfId="2948"/>
    <cellStyle name="Komma 6 3 3 3 2" xfId="8102"/>
    <cellStyle name="Komma 6 3 3 4" xfId="4670"/>
    <cellStyle name="Komma 6 3 3 4 2" xfId="9818"/>
    <cellStyle name="Komma 6 3 3 5" xfId="6386"/>
    <cellStyle name="Komma 6 3 4" xfId="715"/>
    <cellStyle name="Komma 6 3 4 2" xfId="2060"/>
    <cellStyle name="Komma 6 3 4 2 2" xfId="3811"/>
    <cellStyle name="Komma 6 3 4 2 2 2" xfId="8961"/>
    <cellStyle name="Komma 6 3 4 2 3" xfId="5529"/>
    <cellStyle name="Komma 6 3 4 2 3 2" xfId="10677"/>
    <cellStyle name="Komma 6 3 4 2 4" xfId="7245"/>
    <cellStyle name="Komma 6 3 4 3" xfId="2949"/>
    <cellStyle name="Komma 6 3 4 3 2" xfId="8103"/>
    <cellStyle name="Komma 6 3 4 4" xfId="4671"/>
    <cellStyle name="Komma 6 3 4 4 2" xfId="9819"/>
    <cellStyle name="Komma 6 3 4 5" xfId="6387"/>
    <cellStyle name="Komma 6 3 5" xfId="2056"/>
    <cellStyle name="Komma 6 3 5 2" xfId="3807"/>
    <cellStyle name="Komma 6 3 5 2 2" xfId="8957"/>
    <cellStyle name="Komma 6 3 5 3" xfId="5525"/>
    <cellStyle name="Komma 6 3 5 3 2" xfId="10673"/>
    <cellStyle name="Komma 6 3 5 4" xfId="7241"/>
    <cellStyle name="Komma 6 3 6" xfId="2945"/>
    <cellStyle name="Komma 6 3 6 2" xfId="8099"/>
    <cellStyle name="Komma 6 3 7" xfId="4667"/>
    <cellStyle name="Komma 6 3 7 2" xfId="9815"/>
    <cellStyle name="Komma 6 3 8" xfId="6383"/>
    <cellStyle name="Komma 6 4" xfId="716"/>
    <cellStyle name="Komma 6 4 2" xfId="717"/>
    <cellStyle name="Komma 6 4 2 2" xfId="2062"/>
    <cellStyle name="Komma 6 4 2 2 2" xfId="3813"/>
    <cellStyle name="Komma 6 4 2 2 2 2" xfId="8963"/>
    <cellStyle name="Komma 6 4 2 2 3" xfId="5531"/>
    <cellStyle name="Komma 6 4 2 2 3 2" xfId="10679"/>
    <cellStyle name="Komma 6 4 2 2 4" xfId="7247"/>
    <cellStyle name="Komma 6 4 2 3" xfId="2951"/>
    <cellStyle name="Komma 6 4 2 3 2" xfId="8105"/>
    <cellStyle name="Komma 6 4 2 4" xfId="4673"/>
    <cellStyle name="Komma 6 4 2 4 2" xfId="9821"/>
    <cellStyle name="Komma 6 4 2 5" xfId="6389"/>
    <cellStyle name="Komma 6 4 3" xfId="2061"/>
    <cellStyle name="Komma 6 4 3 2" xfId="3812"/>
    <cellStyle name="Komma 6 4 3 2 2" xfId="8962"/>
    <cellStyle name="Komma 6 4 3 3" xfId="5530"/>
    <cellStyle name="Komma 6 4 3 3 2" xfId="10678"/>
    <cellStyle name="Komma 6 4 3 4" xfId="7246"/>
    <cellStyle name="Komma 6 4 4" xfId="2950"/>
    <cellStyle name="Komma 6 4 4 2" xfId="8104"/>
    <cellStyle name="Komma 6 4 5" xfId="4672"/>
    <cellStyle name="Komma 6 4 5 2" xfId="9820"/>
    <cellStyle name="Komma 6 4 6" xfId="6388"/>
    <cellStyle name="Komma 6 5" xfId="718"/>
    <cellStyle name="Komma 6 5 2" xfId="2063"/>
    <cellStyle name="Komma 6 5 2 2" xfId="3814"/>
    <cellStyle name="Komma 6 5 2 2 2" xfId="8964"/>
    <cellStyle name="Komma 6 5 2 3" xfId="5532"/>
    <cellStyle name="Komma 6 5 2 3 2" xfId="10680"/>
    <cellStyle name="Komma 6 5 2 4" xfId="7248"/>
    <cellStyle name="Komma 6 5 3" xfId="2952"/>
    <cellStyle name="Komma 6 5 3 2" xfId="8106"/>
    <cellStyle name="Komma 6 5 4" xfId="4674"/>
    <cellStyle name="Komma 6 5 4 2" xfId="9822"/>
    <cellStyle name="Komma 6 5 5" xfId="6390"/>
    <cellStyle name="Komma 6 6" xfId="719"/>
    <cellStyle name="Komma 6 6 2" xfId="2064"/>
    <cellStyle name="Komma 6 6 2 2" xfId="3815"/>
    <cellStyle name="Komma 6 6 2 2 2" xfId="8965"/>
    <cellStyle name="Komma 6 6 2 3" xfId="5533"/>
    <cellStyle name="Komma 6 6 2 3 2" xfId="10681"/>
    <cellStyle name="Komma 6 6 2 4" xfId="7249"/>
    <cellStyle name="Komma 6 6 3" xfId="2953"/>
    <cellStyle name="Komma 6 6 3 2" xfId="8107"/>
    <cellStyle name="Komma 6 6 4" xfId="4675"/>
    <cellStyle name="Komma 6 6 4 2" xfId="9823"/>
    <cellStyle name="Komma 6 6 5" xfId="6391"/>
    <cellStyle name="Komma 6 7" xfId="2045"/>
    <cellStyle name="Komma 6 7 2" xfId="3796"/>
    <cellStyle name="Komma 6 7 2 2" xfId="8946"/>
    <cellStyle name="Komma 6 7 3" xfId="5514"/>
    <cellStyle name="Komma 6 7 3 2" xfId="10662"/>
    <cellStyle name="Komma 6 7 4" xfId="7230"/>
    <cellStyle name="Komma 6 8" xfId="2934"/>
    <cellStyle name="Komma 6 8 2" xfId="8088"/>
    <cellStyle name="Komma 6 9" xfId="4656"/>
    <cellStyle name="Komma 6 9 2" xfId="9804"/>
    <cellStyle name="Komma 7" xfId="720"/>
    <cellStyle name="Komma 7 2" xfId="721"/>
    <cellStyle name="Komma 7 2 2" xfId="722"/>
    <cellStyle name="Komma 7 2 2 2" xfId="723"/>
    <cellStyle name="Komma 7 2 2 2 2" xfId="2068"/>
    <cellStyle name="Komma 7 2 2 2 2 2" xfId="3819"/>
    <cellStyle name="Komma 7 2 2 2 2 2 2" xfId="8969"/>
    <cellStyle name="Komma 7 2 2 2 2 3" xfId="5537"/>
    <cellStyle name="Komma 7 2 2 2 2 3 2" xfId="10685"/>
    <cellStyle name="Komma 7 2 2 2 2 4" xfId="7253"/>
    <cellStyle name="Komma 7 2 2 2 3" xfId="2957"/>
    <cellStyle name="Komma 7 2 2 2 3 2" xfId="8111"/>
    <cellStyle name="Komma 7 2 2 2 4" xfId="4679"/>
    <cellStyle name="Komma 7 2 2 2 4 2" xfId="9827"/>
    <cellStyle name="Komma 7 2 2 2 5" xfId="6395"/>
    <cellStyle name="Komma 7 2 2 3" xfId="2067"/>
    <cellStyle name="Komma 7 2 2 3 2" xfId="3818"/>
    <cellStyle name="Komma 7 2 2 3 2 2" xfId="8968"/>
    <cellStyle name="Komma 7 2 2 3 3" xfId="5536"/>
    <cellStyle name="Komma 7 2 2 3 3 2" xfId="10684"/>
    <cellStyle name="Komma 7 2 2 3 4" xfId="7252"/>
    <cellStyle name="Komma 7 2 2 4" xfId="2956"/>
    <cellStyle name="Komma 7 2 2 4 2" xfId="8110"/>
    <cellStyle name="Komma 7 2 2 5" xfId="4678"/>
    <cellStyle name="Komma 7 2 2 5 2" xfId="9826"/>
    <cellStyle name="Komma 7 2 2 6" xfId="6394"/>
    <cellStyle name="Komma 7 2 3" xfId="724"/>
    <cellStyle name="Komma 7 2 3 2" xfId="2069"/>
    <cellStyle name="Komma 7 2 3 2 2" xfId="3820"/>
    <cellStyle name="Komma 7 2 3 2 2 2" xfId="8970"/>
    <cellStyle name="Komma 7 2 3 2 3" xfId="5538"/>
    <cellStyle name="Komma 7 2 3 2 3 2" xfId="10686"/>
    <cellStyle name="Komma 7 2 3 2 4" xfId="7254"/>
    <cellStyle name="Komma 7 2 3 3" xfId="2958"/>
    <cellStyle name="Komma 7 2 3 3 2" xfId="8112"/>
    <cellStyle name="Komma 7 2 3 4" xfId="4680"/>
    <cellStyle name="Komma 7 2 3 4 2" xfId="9828"/>
    <cellStyle name="Komma 7 2 3 5" xfId="6396"/>
    <cellStyle name="Komma 7 2 4" xfId="725"/>
    <cellStyle name="Komma 7 2 4 2" xfId="2070"/>
    <cellStyle name="Komma 7 2 4 2 2" xfId="3821"/>
    <cellStyle name="Komma 7 2 4 2 2 2" xfId="8971"/>
    <cellStyle name="Komma 7 2 4 2 3" xfId="5539"/>
    <cellStyle name="Komma 7 2 4 2 3 2" xfId="10687"/>
    <cellStyle name="Komma 7 2 4 2 4" xfId="7255"/>
    <cellStyle name="Komma 7 2 4 3" xfId="2959"/>
    <cellStyle name="Komma 7 2 4 3 2" xfId="8113"/>
    <cellStyle name="Komma 7 2 4 4" xfId="4681"/>
    <cellStyle name="Komma 7 2 4 4 2" xfId="9829"/>
    <cellStyle name="Komma 7 2 4 5" xfId="6397"/>
    <cellStyle name="Komma 7 2 5" xfId="2066"/>
    <cellStyle name="Komma 7 2 5 2" xfId="3817"/>
    <cellStyle name="Komma 7 2 5 2 2" xfId="8967"/>
    <cellStyle name="Komma 7 2 5 3" xfId="5535"/>
    <cellStyle name="Komma 7 2 5 3 2" xfId="10683"/>
    <cellStyle name="Komma 7 2 5 4" xfId="7251"/>
    <cellStyle name="Komma 7 2 6" xfId="2955"/>
    <cellStyle name="Komma 7 2 6 2" xfId="8109"/>
    <cellStyle name="Komma 7 2 7" xfId="4677"/>
    <cellStyle name="Komma 7 2 7 2" xfId="9825"/>
    <cellStyle name="Komma 7 2 8" xfId="6393"/>
    <cellStyle name="Komma 7 3" xfId="726"/>
    <cellStyle name="Komma 7 3 2" xfId="727"/>
    <cellStyle name="Komma 7 3 2 2" xfId="2072"/>
    <cellStyle name="Komma 7 3 2 2 2" xfId="3823"/>
    <cellStyle name="Komma 7 3 2 2 2 2" xfId="8973"/>
    <cellStyle name="Komma 7 3 2 2 3" xfId="5541"/>
    <cellStyle name="Komma 7 3 2 2 3 2" xfId="10689"/>
    <cellStyle name="Komma 7 3 2 2 4" xfId="7257"/>
    <cellStyle name="Komma 7 3 2 3" xfId="2961"/>
    <cellStyle name="Komma 7 3 2 3 2" xfId="8115"/>
    <cellStyle name="Komma 7 3 2 4" xfId="4683"/>
    <cellStyle name="Komma 7 3 2 4 2" xfId="9831"/>
    <cellStyle name="Komma 7 3 2 5" xfId="6399"/>
    <cellStyle name="Komma 7 3 3" xfId="2071"/>
    <cellStyle name="Komma 7 3 3 2" xfId="3822"/>
    <cellStyle name="Komma 7 3 3 2 2" xfId="8972"/>
    <cellStyle name="Komma 7 3 3 3" xfId="5540"/>
    <cellStyle name="Komma 7 3 3 3 2" xfId="10688"/>
    <cellStyle name="Komma 7 3 3 4" xfId="7256"/>
    <cellStyle name="Komma 7 3 4" xfId="2960"/>
    <cellStyle name="Komma 7 3 4 2" xfId="8114"/>
    <cellStyle name="Komma 7 3 5" xfId="4682"/>
    <cellStyle name="Komma 7 3 5 2" xfId="9830"/>
    <cellStyle name="Komma 7 3 6" xfId="6398"/>
    <cellStyle name="Komma 7 4" xfId="728"/>
    <cellStyle name="Komma 7 4 2" xfId="2073"/>
    <cellStyle name="Komma 7 4 2 2" xfId="3824"/>
    <cellStyle name="Komma 7 4 2 2 2" xfId="8974"/>
    <cellStyle name="Komma 7 4 2 3" xfId="5542"/>
    <cellStyle name="Komma 7 4 2 3 2" xfId="10690"/>
    <cellStyle name="Komma 7 4 2 4" xfId="7258"/>
    <cellStyle name="Komma 7 4 3" xfId="2962"/>
    <cellStyle name="Komma 7 4 3 2" xfId="8116"/>
    <cellStyle name="Komma 7 4 4" xfId="4684"/>
    <cellStyle name="Komma 7 4 4 2" xfId="9832"/>
    <cellStyle name="Komma 7 4 5" xfId="6400"/>
    <cellStyle name="Komma 7 5" xfId="729"/>
    <cellStyle name="Komma 7 5 2" xfId="2074"/>
    <cellStyle name="Komma 7 5 2 2" xfId="3825"/>
    <cellStyle name="Komma 7 5 2 2 2" xfId="8975"/>
    <cellStyle name="Komma 7 5 2 3" xfId="5543"/>
    <cellStyle name="Komma 7 5 2 3 2" xfId="10691"/>
    <cellStyle name="Komma 7 5 2 4" xfId="7259"/>
    <cellStyle name="Komma 7 5 3" xfId="2963"/>
    <cellStyle name="Komma 7 5 3 2" xfId="8117"/>
    <cellStyle name="Komma 7 5 4" xfId="4685"/>
    <cellStyle name="Komma 7 5 4 2" xfId="9833"/>
    <cellStyle name="Komma 7 5 5" xfId="6401"/>
    <cellStyle name="Komma 7 6" xfId="2065"/>
    <cellStyle name="Komma 7 6 2" xfId="3816"/>
    <cellStyle name="Komma 7 6 2 2" xfId="8966"/>
    <cellStyle name="Komma 7 6 3" xfId="5534"/>
    <cellStyle name="Komma 7 6 3 2" xfId="10682"/>
    <cellStyle name="Komma 7 6 4" xfId="7250"/>
    <cellStyle name="Komma 7 7" xfId="2954"/>
    <cellStyle name="Komma 7 7 2" xfId="8108"/>
    <cellStyle name="Komma 7 8" xfId="4676"/>
    <cellStyle name="Komma 7 8 2" xfId="9824"/>
    <cellStyle name="Komma 7 9" xfId="6392"/>
    <cellStyle name="Komma 8" xfId="730"/>
    <cellStyle name="Komma 8 2" xfId="731"/>
    <cellStyle name="Komma 8 2 2" xfId="732"/>
    <cellStyle name="Komma 8 2 2 2" xfId="733"/>
    <cellStyle name="Komma 8 2 2 2 2" xfId="2078"/>
    <cellStyle name="Komma 8 2 2 2 2 2" xfId="3829"/>
    <cellStyle name="Komma 8 2 2 2 2 2 2" xfId="8979"/>
    <cellStyle name="Komma 8 2 2 2 2 3" xfId="5547"/>
    <cellStyle name="Komma 8 2 2 2 2 3 2" xfId="10695"/>
    <cellStyle name="Komma 8 2 2 2 2 4" xfId="7263"/>
    <cellStyle name="Komma 8 2 2 2 3" xfId="2967"/>
    <cellStyle name="Komma 8 2 2 2 3 2" xfId="8121"/>
    <cellStyle name="Komma 8 2 2 2 4" xfId="4689"/>
    <cellStyle name="Komma 8 2 2 2 4 2" xfId="9837"/>
    <cellStyle name="Komma 8 2 2 2 5" xfId="6405"/>
    <cellStyle name="Komma 8 2 2 3" xfId="2077"/>
    <cellStyle name="Komma 8 2 2 3 2" xfId="3828"/>
    <cellStyle name="Komma 8 2 2 3 2 2" xfId="8978"/>
    <cellStyle name="Komma 8 2 2 3 3" xfId="5546"/>
    <cellStyle name="Komma 8 2 2 3 3 2" xfId="10694"/>
    <cellStyle name="Komma 8 2 2 3 4" xfId="7262"/>
    <cellStyle name="Komma 8 2 2 4" xfId="2966"/>
    <cellStyle name="Komma 8 2 2 4 2" xfId="8120"/>
    <cellStyle name="Komma 8 2 2 5" xfId="4688"/>
    <cellStyle name="Komma 8 2 2 5 2" xfId="9836"/>
    <cellStyle name="Komma 8 2 2 6" xfId="6404"/>
    <cellStyle name="Komma 8 2 3" xfId="734"/>
    <cellStyle name="Komma 8 2 3 2" xfId="2079"/>
    <cellStyle name="Komma 8 2 3 2 2" xfId="3830"/>
    <cellStyle name="Komma 8 2 3 2 2 2" xfId="8980"/>
    <cellStyle name="Komma 8 2 3 2 3" xfId="5548"/>
    <cellStyle name="Komma 8 2 3 2 3 2" xfId="10696"/>
    <cellStyle name="Komma 8 2 3 2 4" xfId="7264"/>
    <cellStyle name="Komma 8 2 3 3" xfId="2968"/>
    <cellStyle name="Komma 8 2 3 3 2" xfId="8122"/>
    <cellStyle name="Komma 8 2 3 4" xfId="4690"/>
    <cellStyle name="Komma 8 2 3 4 2" xfId="9838"/>
    <cellStyle name="Komma 8 2 3 5" xfId="6406"/>
    <cellStyle name="Komma 8 2 4" xfId="735"/>
    <cellStyle name="Komma 8 2 4 2" xfId="2080"/>
    <cellStyle name="Komma 8 2 4 2 2" xfId="3831"/>
    <cellStyle name="Komma 8 2 4 2 2 2" xfId="8981"/>
    <cellStyle name="Komma 8 2 4 2 3" xfId="5549"/>
    <cellStyle name="Komma 8 2 4 2 3 2" xfId="10697"/>
    <cellStyle name="Komma 8 2 4 2 4" xfId="7265"/>
    <cellStyle name="Komma 8 2 4 3" xfId="2969"/>
    <cellStyle name="Komma 8 2 4 3 2" xfId="8123"/>
    <cellStyle name="Komma 8 2 4 4" xfId="4691"/>
    <cellStyle name="Komma 8 2 4 4 2" xfId="9839"/>
    <cellStyle name="Komma 8 2 4 5" xfId="6407"/>
    <cellStyle name="Komma 8 2 5" xfId="2076"/>
    <cellStyle name="Komma 8 2 5 2" xfId="3827"/>
    <cellStyle name="Komma 8 2 5 2 2" xfId="8977"/>
    <cellStyle name="Komma 8 2 5 3" xfId="5545"/>
    <cellStyle name="Komma 8 2 5 3 2" xfId="10693"/>
    <cellStyle name="Komma 8 2 5 4" xfId="7261"/>
    <cellStyle name="Komma 8 2 6" xfId="2965"/>
    <cellStyle name="Komma 8 2 6 2" xfId="8119"/>
    <cellStyle name="Komma 8 2 7" xfId="4687"/>
    <cellStyle name="Komma 8 2 7 2" xfId="9835"/>
    <cellStyle name="Komma 8 2 8" xfId="6403"/>
    <cellStyle name="Komma 8 3" xfId="736"/>
    <cellStyle name="Komma 8 3 2" xfId="737"/>
    <cellStyle name="Komma 8 3 2 2" xfId="2082"/>
    <cellStyle name="Komma 8 3 2 2 2" xfId="3833"/>
    <cellStyle name="Komma 8 3 2 2 2 2" xfId="8983"/>
    <cellStyle name="Komma 8 3 2 2 3" xfId="5551"/>
    <cellStyle name="Komma 8 3 2 2 3 2" xfId="10699"/>
    <cellStyle name="Komma 8 3 2 2 4" xfId="7267"/>
    <cellStyle name="Komma 8 3 2 3" xfId="2971"/>
    <cellStyle name="Komma 8 3 2 3 2" xfId="8125"/>
    <cellStyle name="Komma 8 3 2 4" xfId="4693"/>
    <cellStyle name="Komma 8 3 2 4 2" xfId="9841"/>
    <cellStyle name="Komma 8 3 2 5" xfId="6409"/>
    <cellStyle name="Komma 8 3 3" xfId="2081"/>
    <cellStyle name="Komma 8 3 3 2" xfId="3832"/>
    <cellStyle name="Komma 8 3 3 2 2" xfId="8982"/>
    <cellStyle name="Komma 8 3 3 3" xfId="5550"/>
    <cellStyle name="Komma 8 3 3 3 2" xfId="10698"/>
    <cellStyle name="Komma 8 3 3 4" xfId="7266"/>
    <cellStyle name="Komma 8 3 4" xfId="2970"/>
    <cellStyle name="Komma 8 3 4 2" xfId="8124"/>
    <cellStyle name="Komma 8 3 5" xfId="4692"/>
    <cellStyle name="Komma 8 3 5 2" xfId="9840"/>
    <cellStyle name="Komma 8 3 6" xfId="6408"/>
    <cellStyle name="Komma 8 4" xfId="738"/>
    <cellStyle name="Komma 8 4 2" xfId="2083"/>
    <cellStyle name="Komma 8 4 2 2" xfId="3834"/>
    <cellStyle name="Komma 8 4 2 2 2" xfId="8984"/>
    <cellStyle name="Komma 8 4 2 3" xfId="5552"/>
    <cellStyle name="Komma 8 4 2 3 2" xfId="10700"/>
    <cellStyle name="Komma 8 4 2 4" xfId="7268"/>
    <cellStyle name="Komma 8 4 3" xfId="2972"/>
    <cellStyle name="Komma 8 4 3 2" xfId="8126"/>
    <cellStyle name="Komma 8 4 4" xfId="4694"/>
    <cellStyle name="Komma 8 4 4 2" xfId="9842"/>
    <cellStyle name="Komma 8 4 5" xfId="6410"/>
    <cellStyle name="Komma 8 5" xfId="739"/>
    <cellStyle name="Komma 8 5 2" xfId="2084"/>
    <cellStyle name="Komma 8 5 2 2" xfId="3835"/>
    <cellStyle name="Komma 8 5 2 2 2" xfId="8985"/>
    <cellStyle name="Komma 8 5 2 3" xfId="5553"/>
    <cellStyle name="Komma 8 5 2 3 2" xfId="10701"/>
    <cellStyle name="Komma 8 5 2 4" xfId="7269"/>
    <cellStyle name="Komma 8 5 3" xfId="2973"/>
    <cellStyle name="Komma 8 5 3 2" xfId="8127"/>
    <cellStyle name="Komma 8 5 4" xfId="4695"/>
    <cellStyle name="Komma 8 5 4 2" xfId="9843"/>
    <cellStyle name="Komma 8 5 5" xfId="6411"/>
    <cellStyle name="Komma 8 6" xfId="2075"/>
    <cellStyle name="Komma 8 6 2" xfId="3826"/>
    <cellStyle name="Komma 8 6 2 2" xfId="8976"/>
    <cellStyle name="Komma 8 6 3" xfId="5544"/>
    <cellStyle name="Komma 8 6 3 2" xfId="10692"/>
    <cellStyle name="Komma 8 6 4" xfId="7260"/>
    <cellStyle name="Komma 8 7" xfId="2964"/>
    <cellStyle name="Komma 8 7 2" xfId="8118"/>
    <cellStyle name="Komma 8 8" xfId="4686"/>
    <cellStyle name="Komma 8 8 2" xfId="9834"/>
    <cellStyle name="Komma 8 9" xfId="6402"/>
    <cellStyle name="Komma 9" xfId="740"/>
    <cellStyle name="Komma 9 2" xfId="741"/>
    <cellStyle name="Komma 9 2 2" xfId="742"/>
    <cellStyle name="Komma 9 2 2 2" xfId="743"/>
    <cellStyle name="Komma 9 2 2 2 2" xfId="2088"/>
    <cellStyle name="Komma 9 2 2 2 2 2" xfId="3839"/>
    <cellStyle name="Komma 9 2 2 2 2 2 2" xfId="8989"/>
    <cellStyle name="Komma 9 2 2 2 2 3" xfId="5557"/>
    <cellStyle name="Komma 9 2 2 2 2 3 2" xfId="10705"/>
    <cellStyle name="Komma 9 2 2 2 2 4" xfId="7273"/>
    <cellStyle name="Komma 9 2 2 2 3" xfId="2977"/>
    <cellStyle name="Komma 9 2 2 2 3 2" xfId="8131"/>
    <cellStyle name="Komma 9 2 2 2 4" xfId="4699"/>
    <cellStyle name="Komma 9 2 2 2 4 2" xfId="9847"/>
    <cellStyle name="Komma 9 2 2 2 5" xfId="6415"/>
    <cellStyle name="Komma 9 2 2 3" xfId="2087"/>
    <cellStyle name="Komma 9 2 2 3 2" xfId="3838"/>
    <cellStyle name="Komma 9 2 2 3 2 2" xfId="8988"/>
    <cellStyle name="Komma 9 2 2 3 3" xfId="5556"/>
    <cellStyle name="Komma 9 2 2 3 3 2" xfId="10704"/>
    <cellStyle name="Komma 9 2 2 3 4" xfId="7272"/>
    <cellStyle name="Komma 9 2 2 4" xfId="2976"/>
    <cellStyle name="Komma 9 2 2 4 2" xfId="8130"/>
    <cellStyle name="Komma 9 2 2 5" xfId="4698"/>
    <cellStyle name="Komma 9 2 2 5 2" xfId="9846"/>
    <cellStyle name="Komma 9 2 2 6" xfId="6414"/>
    <cellStyle name="Komma 9 2 3" xfId="744"/>
    <cellStyle name="Komma 9 2 3 2" xfId="2089"/>
    <cellStyle name="Komma 9 2 3 2 2" xfId="3840"/>
    <cellStyle name="Komma 9 2 3 2 2 2" xfId="8990"/>
    <cellStyle name="Komma 9 2 3 2 3" xfId="5558"/>
    <cellStyle name="Komma 9 2 3 2 3 2" xfId="10706"/>
    <cellStyle name="Komma 9 2 3 2 4" xfId="7274"/>
    <cellStyle name="Komma 9 2 3 3" xfId="2978"/>
    <cellStyle name="Komma 9 2 3 3 2" xfId="8132"/>
    <cellStyle name="Komma 9 2 3 4" xfId="4700"/>
    <cellStyle name="Komma 9 2 3 4 2" xfId="9848"/>
    <cellStyle name="Komma 9 2 3 5" xfId="6416"/>
    <cellStyle name="Komma 9 2 4" xfId="745"/>
    <cellStyle name="Komma 9 2 4 2" xfId="2090"/>
    <cellStyle name="Komma 9 2 4 2 2" xfId="3841"/>
    <cellStyle name="Komma 9 2 4 2 2 2" xfId="8991"/>
    <cellStyle name="Komma 9 2 4 2 3" xfId="5559"/>
    <cellStyle name="Komma 9 2 4 2 3 2" xfId="10707"/>
    <cellStyle name="Komma 9 2 4 2 4" xfId="7275"/>
    <cellStyle name="Komma 9 2 4 3" xfId="2979"/>
    <cellStyle name="Komma 9 2 4 3 2" xfId="8133"/>
    <cellStyle name="Komma 9 2 4 4" xfId="4701"/>
    <cellStyle name="Komma 9 2 4 4 2" xfId="9849"/>
    <cellStyle name="Komma 9 2 4 5" xfId="6417"/>
    <cellStyle name="Komma 9 2 5" xfId="2086"/>
    <cellStyle name="Komma 9 2 5 2" xfId="3837"/>
    <cellStyle name="Komma 9 2 5 2 2" xfId="8987"/>
    <cellStyle name="Komma 9 2 5 3" xfId="5555"/>
    <cellStyle name="Komma 9 2 5 3 2" xfId="10703"/>
    <cellStyle name="Komma 9 2 5 4" xfId="7271"/>
    <cellStyle name="Komma 9 2 6" xfId="2975"/>
    <cellStyle name="Komma 9 2 6 2" xfId="8129"/>
    <cellStyle name="Komma 9 2 7" xfId="4697"/>
    <cellStyle name="Komma 9 2 7 2" xfId="9845"/>
    <cellStyle name="Komma 9 2 8" xfId="6413"/>
    <cellStyle name="Komma 9 3" xfId="746"/>
    <cellStyle name="Komma 9 3 2" xfId="747"/>
    <cellStyle name="Komma 9 3 2 2" xfId="2092"/>
    <cellStyle name="Komma 9 3 2 2 2" xfId="3843"/>
    <cellStyle name="Komma 9 3 2 2 2 2" xfId="8993"/>
    <cellStyle name="Komma 9 3 2 2 3" xfId="5561"/>
    <cellStyle name="Komma 9 3 2 2 3 2" xfId="10709"/>
    <cellStyle name="Komma 9 3 2 2 4" xfId="7277"/>
    <cellStyle name="Komma 9 3 2 3" xfId="2981"/>
    <cellStyle name="Komma 9 3 2 3 2" xfId="8135"/>
    <cellStyle name="Komma 9 3 2 4" xfId="4703"/>
    <cellStyle name="Komma 9 3 2 4 2" xfId="9851"/>
    <cellStyle name="Komma 9 3 2 5" xfId="6419"/>
    <cellStyle name="Komma 9 3 3" xfId="2091"/>
    <cellStyle name="Komma 9 3 3 2" xfId="3842"/>
    <cellStyle name="Komma 9 3 3 2 2" xfId="8992"/>
    <cellStyle name="Komma 9 3 3 3" xfId="5560"/>
    <cellStyle name="Komma 9 3 3 3 2" xfId="10708"/>
    <cellStyle name="Komma 9 3 3 4" xfId="7276"/>
    <cellStyle name="Komma 9 3 4" xfId="2980"/>
    <cellStyle name="Komma 9 3 4 2" xfId="8134"/>
    <cellStyle name="Komma 9 3 5" xfId="4702"/>
    <cellStyle name="Komma 9 3 5 2" xfId="9850"/>
    <cellStyle name="Komma 9 3 6" xfId="6418"/>
    <cellStyle name="Komma 9 4" xfId="748"/>
    <cellStyle name="Komma 9 4 2" xfId="2093"/>
    <cellStyle name="Komma 9 4 2 2" xfId="3844"/>
    <cellStyle name="Komma 9 4 2 2 2" xfId="8994"/>
    <cellStyle name="Komma 9 4 2 3" xfId="5562"/>
    <cellStyle name="Komma 9 4 2 3 2" xfId="10710"/>
    <cellStyle name="Komma 9 4 2 4" xfId="7278"/>
    <cellStyle name="Komma 9 4 3" xfId="2982"/>
    <cellStyle name="Komma 9 4 3 2" xfId="8136"/>
    <cellStyle name="Komma 9 4 4" xfId="4704"/>
    <cellStyle name="Komma 9 4 4 2" xfId="9852"/>
    <cellStyle name="Komma 9 4 5" xfId="6420"/>
    <cellStyle name="Komma 9 5" xfId="749"/>
    <cellStyle name="Komma 9 5 2" xfId="2094"/>
    <cellStyle name="Komma 9 5 2 2" xfId="3845"/>
    <cellStyle name="Komma 9 5 2 2 2" xfId="8995"/>
    <cellStyle name="Komma 9 5 2 3" xfId="5563"/>
    <cellStyle name="Komma 9 5 2 3 2" xfId="10711"/>
    <cellStyle name="Komma 9 5 2 4" xfId="7279"/>
    <cellStyle name="Komma 9 5 3" xfId="2983"/>
    <cellStyle name="Komma 9 5 3 2" xfId="8137"/>
    <cellStyle name="Komma 9 5 4" xfId="4705"/>
    <cellStyle name="Komma 9 5 4 2" xfId="9853"/>
    <cellStyle name="Komma 9 5 5" xfId="6421"/>
    <cellStyle name="Komma 9 6" xfId="2085"/>
    <cellStyle name="Komma 9 6 2" xfId="3836"/>
    <cellStyle name="Komma 9 6 2 2" xfId="8986"/>
    <cellStyle name="Komma 9 6 3" xfId="5554"/>
    <cellStyle name="Komma 9 6 3 2" xfId="10702"/>
    <cellStyle name="Komma 9 6 4" xfId="7270"/>
    <cellStyle name="Komma 9 7" xfId="2974"/>
    <cellStyle name="Komma 9 7 2" xfId="8128"/>
    <cellStyle name="Komma 9 8" xfId="4696"/>
    <cellStyle name="Komma 9 8 2" xfId="9844"/>
    <cellStyle name="Komma 9 9" xfId="6412"/>
    <cellStyle name="Komma0" xfId="750"/>
    <cellStyle name="Link" xfId="2271" builtinId="8"/>
    <cellStyle name="Link 10" xfId="751"/>
    <cellStyle name="Link 11" xfId="752"/>
    <cellStyle name="Link 12" xfId="753"/>
    <cellStyle name="Link 2" xfId="754"/>
    <cellStyle name="Link 2 2" xfId="755"/>
    <cellStyle name="Link 2 3" xfId="756"/>
    <cellStyle name="Link 2_40 Fleisch Standard" xfId="757"/>
    <cellStyle name="Link 3" xfId="758"/>
    <cellStyle name="Link 4" xfId="759"/>
    <cellStyle name="Link 5" xfId="760"/>
    <cellStyle name="Link 6" xfId="761"/>
    <cellStyle name="Link 7" xfId="762"/>
    <cellStyle name="Link 8" xfId="763"/>
    <cellStyle name="Link 9" xfId="764"/>
    <cellStyle name="Milliers 2" xfId="765"/>
    <cellStyle name="Milliers 2 10" xfId="766"/>
    <cellStyle name="Milliers 2 10 2" xfId="2096"/>
    <cellStyle name="Milliers 2 10 2 2" xfId="3847"/>
    <cellStyle name="Milliers 2 10 2 2 2" xfId="8997"/>
    <cellStyle name="Milliers 2 10 2 3" xfId="5565"/>
    <cellStyle name="Milliers 2 10 2 3 2" xfId="10713"/>
    <cellStyle name="Milliers 2 10 2 4" xfId="7281"/>
    <cellStyle name="Milliers 2 10 3" xfId="2985"/>
    <cellStyle name="Milliers 2 10 3 2" xfId="8139"/>
    <cellStyle name="Milliers 2 10 4" xfId="4707"/>
    <cellStyle name="Milliers 2 10 4 2" xfId="9855"/>
    <cellStyle name="Milliers 2 10 5" xfId="6423"/>
    <cellStyle name="Milliers 2 11" xfId="767"/>
    <cellStyle name="Milliers 2 11 2" xfId="2097"/>
    <cellStyle name="Milliers 2 11 2 2" xfId="3848"/>
    <cellStyle name="Milliers 2 11 2 2 2" xfId="8998"/>
    <cellStyle name="Milliers 2 11 2 3" xfId="5566"/>
    <cellStyle name="Milliers 2 11 2 3 2" xfId="10714"/>
    <cellStyle name="Milliers 2 11 2 4" xfId="7282"/>
    <cellStyle name="Milliers 2 11 3" xfId="2986"/>
    <cellStyle name="Milliers 2 11 3 2" xfId="8140"/>
    <cellStyle name="Milliers 2 11 4" xfId="4708"/>
    <cellStyle name="Milliers 2 11 4 2" xfId="9856"/>
    <cellStyle name="Milliers 2 11 5" xfId="6424"/>
    <cellStyle name="Milliers 2 12" xfId="2095"/>
    <cellStyle name="Milliers 2 12 2" xfId="3846"/>
    <cellStyle name="Milliers 2 12 2 2" xfId="8996"/>
    <cellStyle name="Milliers 2 12 3" xfId="5564"/>
    <cellStyle name="Milliers 2 12 3 2" xfId="10712"/>
    <cellStyle name="Milliers 2 12 4" xfId="7280"/>
    <cellStyle name="Milliers 2 13" xfId="2984"/>
    <cellStyle name="Milliers 2 13 2" xfId="8138"/>
    <cellStyle name="Milliers 2 14" xfId="4706"/>
    <cellStyle name="Milliers 2 14 2" xfId="9854"/>
    <cellStyle name="Milliers 2 15" xfId="6422"/>
    <cellStyle name="Milliers 2 2" xfId="768"/>
    <cellStyle name="Milliers 2 2 2" xfId="769"/>
    <cellStyle name="Milliers 2 2 2 2" xfId="770"/>
    <cellStyle name="Milliers 2 2 2 2 2" xfId="771"/>
    <cellStyle name="Milliers 2 2 2 2 2 2" xfId="2101"/>
    <cellStyle name="Milliers 2 2 2 2 2 2 2" xfId="3852"/>
    <cellStyle name="Milliers 2 2 2 2 2 2 2 2" xfId="9002"/>
    <cellStyle name="Milliers 2 2 2 2 2 2 3" xfId="5570"/>
    <cellStyle name="Milliers 2 2 2 2 2 2 3 2" xfId="10718"/>
    <cellStyle name="Milliers 2 2 2 2 2 2 4" xfId="7286"/>
    <cellStyle name="Milliers 2 2 2 2 2 3" xfId="2990"/>
    <cellStyle name="Milliers 2 2 2 2 2 3 2" xfId="8144"/>
    <cellStyle name="Milliers 2 2 2 2 2 4" xfId="4712"/>
    <cellStyle name="Milliers 2 2 2 2 2 4 2" xfId="9860"/>
    <cellStyle name="Milliers 2 2 2 2 2 5" xfId="6428"/>
    <cellStyle name="Milliers 2 2 2 2 3" xfId="2100"/>
    <cellStyle name="Milliers 2 2 2 2 3 2" xfId="3851"/>
    <cellStyle name="Milliers 2 2 2 2 3 2 2" xfId="9001"/>
    <cellStyle name="Milliers 2 2 2 2 3 3" xfId="5569"/>
    <cellStyle name="Milliers 2 2 2 2 3 3 2" xfId="10717"/>
    <cellStyle name="Milliers 2 2 2 2 3 4" xfId="7285"/>
    <cellStyle name="Milliers 2 2 2 2 4" xfId="2989"/>
    <cellStyle name="Milliers 2 2 2 2 4 2" xfId="8143"/>
    <cellStyle name="Milliers 2 2 2 2 5" xfId="4711"/>
    <cellStyle name="Milliers 2 2 2 2 5 2" xfId="9859"/>
    <cellStyle name="Milliers 2 2 2 2 6" xfId="6427"/>
    <cellStyle name="Milliers 2 2 2 3" xfId="772"/>
    <cellStyle name="Milliers 2 2 2 3 2" xfId="2102"/>
    <cellStyle name="Milliers 2 2 2 3 2 2" xfId="3853"/>
    <cellStyle name="Milliers 2 2 2 3 2 2 2" xfId="9003"/>
    <cellStyle name="Milliers 2 2 2 3 2 3" xfId="5571"/>
    <cellStyle name="Milliers 2 2 2 3 2 3 2" xfId="10719"/>
    <cellStyle name="Milliers 2 2 2 3 2 4" xfId="7287"/>
    <cellStyle name="Milliers 2 2 2 3 3" xfId="2991"/>
    <cellStyle name="Milliers 2 2 2 3 3 2" xfId="8145"/>
    <cellStyle name="Milliers 2 2 2 3 4" xfId="4713"/>
    <cellStyle name="Milliers 2 2 2 3 4 2" xfId="9861"/>
    <cellStyle name="Milliers 2 2 2 3 5" xfId="6429"/>
    <cellStyle name="Milliers 2 2 2 4" xfId="773"/>
    <cellStyle name="Milliers 2 2 2 4 2" xfId="2103"/>
    <cellStyle name="Milliers 2 2 2 4 2 2" xfId="3854"/>
    <cellStyle name="Milliers 2 2 2 4 2 2 2" xfId="9004"/>
    <cellStyle name="Milliers 2 2 2 4 2 3" xfId="5572"/>
    <cellStyle name="Milliers 2 2 2 4 2 3 2" xfId="10720"/>
    <cellStyle name="Milliers 2 2 2 4 2 4" xfId="7288"/>
    <cellStyle name="Milliers 2 2 2 4 3" xfId="2992"/>
    <cellStyle name="Milliers 2 2 2 4 3 2" xfId="8146"/>
    <cellStyle name="Milliers 2 2 2 4 4" xfId="4714"/>
    <cellStyle name="Milliers 2 2 2 4 4 2" xfId="9862"/>
    <cellStyle name="Milliers 2 2 2 4 5" xfId="6430"/>
    <cellStyle name="Milliers 2 2 2 5" xfId="2099"/>
    <cellStyle name="Milliers 2 2 2 5 2" xfId="3850"/>
    <cellStyle name="Milliers 2 2 2 5 2 2" xfId="9000"/>
    <cellStyle name="Milliers 2 2 2 5 3" xfId="5568"/>
    <cellStyle name="Milliers 2 2 2 5 3 2" xfId="10716"/>
    <cellStyle name="Milliers 2 2 2 5 4" xfId="7284"/>
    <cellStyle name="Milliers 2 2 2 6" xfId="2988"/>
    <cellStyle name="Milliers 2 2 2 6 2" xfId="8142"/>
    <cellStyle name="Milliers 2 2 2 7" xfId="4710"/>
    <cellStyle name="Milliers 2 2 2 7 2" xfId="9858"/>
    <cellStyle name="Milliers 2 2 2 8" xfId="6426"/>
    <cellStyle name="Milliers 2 2 3" xfId="774"/>
    <cellStyle name="Milliers 2 2 3 2" xfId="775"/>
    <cellStyle name="Milliers 2 2 3 2 2" xfId="2105"/>
    <cellStyle name="Milliers 2 2 3 2 2 2" xfId="3856"/>
    <cellStyle name="Milliers 2 2 3 2 2 2 2" xfId="9006"/>
    <cellStyle name="Milliers 2 2 3 2 2 3" xfId="5574"/>
    <cellStyle name="Milliers 2 2 3 2 2 3 2" xfId="10722"/>
    <cellStyle name="Milliers 2 2 3 2 2 4" xfId="7290"/>
    <cellStyle name="Milliers 2 2 3 2 3" xfId="2994"/>
    <cellStyle name="Milliers 2 2 3 2 3 2" xfId="8148"/>
    <cellStyle name="Milliers 2 2 3 2 4" xfId="4716"/>
    <cellStyle name="Milliers 2 2 3 2 4 2" xfId="9864"/>
    <cellStyle name="Milliers 2 2 3 2 5" xfId="6432"/>
    <cellStyle name="Milliers 2 2 3 3" xfId="2104"/>
    <cellStyle name="Milliers 2 2 3 3 2" xfId="3855"/>
    <cellStyle name="Milliers 2 2 3 3 2 2" xfId="9005"/>
    <cellStyle name="Milliers 2 2 3 3 3" xfId="5573"/>
    <cellStyle name="Milliers 2 2 3 3 3 2" xfId="10721"/>
    <cellStyle name="Milliers 2 2 3 3 4" xfId="7289"/>
    <cellStyle name="Milliers 2 2 3 4" xfId="2993"/>
    <cellStyle name="Milliers 2 2 3 4 2" xfId="8147"/>
    <cellStyle name="Milliers 2 2 3 5" xfId="4715"/>
    <cellStyle name="Milliers 2 2 3 5 2" xfId="9863"/>
    <cellStyle name="Milliers 2 2 3 6" xfId="6431"/>
    <cellStyle name="Milliers 2 2 4" xfId="776"/>
    <cellStyle name="Milliers 2 2 4 2" xfId="2106"/>
    <cellStyle name="Milliers 2 2 4 2 2" xfId="3857"/>
    <cellStyle name="Milliers 2 2 4 2 2 2" xfId="9007"/>
    <cellStyle name="Milliers 2 2 4 2 3" xfId="5575"/>
    <cellStyle name="Milliers 2 2 4 2 3 2" xfId="10723"/>
    <cellStyle name="Milliers 2 2 4 2 4" xfId="7291"/>
    <cellStyle name="Milliers 2 2 4 3" xfId="2995"/>
    <cellStyle name="Milliers 2 2 4 3 2" xfId="8149"/>
    <cellStyle name="Milliers 2 2 4 4" xfId="4717"/>
    <cellStyle name="Milliers 2 2 4 4 2" xfId="9865"/>
    <cellStyle name="Milliers 2 2 4 5" xfId="6433"/>
    <cellStyle name="Milliers 2 2 5" xfId="777"/>
    <cellStyle name="Milliers 2 2 5 2" xfId="2107"/>
    <cellStyle name="Milliers 2 2 5 2 2" xfId="3858"/>
    <cellStyle name="Milliers 2 2 5 2 2 2" xfId="9008"/>
    <cellStyle name="Milliers 2 2 5 2 3" xfId="5576"/>
    <cellStyle name="Milliers 2 2 5 2 3 2" xfId="10724"/>
    <cellStyle name="Milliers 2 2 5 2 4" xfId="7292"/>
    <cellStyle name="Milliers 2 2 5 3" xfId="2996"/>
    <cellStyle name="Milliers 2 2 5 3 2" xfId="8150"/>
    <cellStyle name="Milliers 2 2 5 4" xfId="4718"/>
    <cellStyle name="Milliers 2 2 5 4 2" xfId="9866"/>
    <cellStyle name="Milliers 2 2 5 5" xfId="6434"/>
    <cellStyle name="Milliers 2 2 6" xfId="2098"/>
    <cellStyle name="Milliers 2 2 6 2" xfId="3849"/>
    <cellStyle name="Milliers 2 2 6 2 2" xfId="8999"/>
    <cellStyle name="Milliers 2 2 6 3" xfId="5567"/>
    <cellStyle name="Milliers 2 2 6 3 2" xfId="10715"/>
    <cellStyle name="Milliers 2 2 6 4" xfId="7283"/>
    <cellStyle name="Milliers 2 2 7" xfId="2987"/>
    <cellStyle name="Milliers 2 2 7 2" xfId="8141"/>
    <cellStyle name="Milliers 2 2 8" xfId="4709"/>
    <cellStyle name="Milliers 2 2 8 2" xfId="9857"/>
    <cellStyle name="Milliers 2 2 9" xfId="6425"/>
    <cellStyle name="Milliers 2 3" xfId="778"/>
    <cellStyle name="Milliers 2 3 2" xfId="779"/>
    <cellStyle name="Milliers 2 3 2 2" xfId="780"/>
    <cellStyle name="Milliers 2 3 2 2 2" xfId="781"/>
    <cellStyle name="Milliers 2 3 2 2 2 2" xfId="2111"/>
    <cellStyle name="Milliers 2 3 2 2 2 2 2" xfId="3862"/>
    <cellStyle name="Milliers 2 3 2 2 2 2 2 2" xfId="9012"/>
    <cellStyle name="Milliers 2 3 2 2 2 2 3" xfId="5580"/>
    <cellStyle name="Milliers 2 3 2 2 2 2 3 2" xfId="10728"/>
    <cellStyle name="Milliers 2 3 2 2 2 2 4" xfId="7296"/>
    <cellStyle name="Milliers 2 3 2 2 2 3" xfId="3000"/>
    <cellStyle name="Milliers 2 3 2 2 2 3 2" xfId="8154"/>
    <cellStyle name="Milliers 2 3 2 2 2 4" xfId="4722"/>
    <cellStyle name="Milliers 2 3 2 2 2 4 2" xfId="9870"/>
    <cellStyle name="Milliers 2 3 2 2 2 5" xfId="6438"/>
    <cellStyle name="Milliers 2 3 2 2 3" xfId="2110"/>
    <cellStyle name="Milliers 2 3 2 2 3 2" xfId="3861"/>
    <cellStyle name="Milliers 2 3 2 2 3 2 2" xfId="9011"/>
    <cellStyle name="Milliers 2 3 2 2 3 3" xfId="5579"/>
    <cellStyle name="Milliers 2 3 2 2 3 3 2" xfId="10727"/>
    <cellStyle name="Milliers 2 3 2 2 3 4" xfId="7295"/>
    <cellStyle name="Milliers 2 3 2 2 4" xfId="2999"/>
    <cellStyle name="Milliers 2 3 2 2 4 2" xfId="8153"/>
    <cellStyle name="Milliers 2 3 2 2 5" xfId="4721"/>
    <cellStyle name="Milliers 2 3 2 2 5 2" xfId="9869"/>
    <cellStyle name="Milliers 2 3 2 2 6" xfId="6437"/>
    <cellStyle name="Milliers 2 3 2 3" xfId="782"/>
    <cellStyle name="Milliers 2 3 2 3 2" xfId="2112"/>
    <cellStyle name="Milliers 2 3 2 3 2 2" xfId="3863"/>
    <cellStyle name="Milliers 2 3 2 3 2 2 2" xfId="9013"/>
    <cellStyle name="Milliers 2 3 2 3 2 3" xfId="5581"/>
    <cellStyle name="Milliers 2 3 2 3 2 3 2" xfId="10729"/>
    <cellStyle name="Milliers 2 3 2 3 2 4" xfId="7297"/>
    <cellStyle name="Milliers 2 3 2 3 3" xfId="3001"/>
    <cellStyle name="Milliers 2 3 2 3 3 2" xfId="8155"/>
    <cellStyle name="Milliers 2 3 2 3 4" xfId="4723"/>
    <cellStyle name="Milliers 2 3 2 3 4 2" xfId="9871"/>
    <cellStyle name="Milliers 2 3 2 3 5" xfId="6439"/>
    <cellStyle name="Milliers 2 3 2 4" xfId="783"/>
    <cellStyle name="Milliers 2 3 2 4 2" xfId="2113"/>
    <cellStyle name="Milliers 2 3 2 4 2 2" xfId="3864"/>
    <cellStyle name="Milliers 2 3 2 4 2 2 2" xfId="9014"/>
    <cellStyle name="Milliers 2 3 2 4 2 3" xfId="5582"/>
    <cellStyle name="Milliers 2 3 2 4 2 3 2" xfId="10730"/>
    <cellStyle name="Milliers 2 3 2 4 2 4" xfId="7298"/>
    <cellStyle name="Milliers 2 3 2 4 3" xfId="3002"/>
    <cellStyle name="Milliers 2 3 2 4 3 2" xfId="8156"/>
    <cellStyle name="Milliers 2 3 2 4 4" xfId="4724"/>
    <cellStyle name="Milliers 2 3 2 4 4 2" xfId="9872"/>
    <cellStyle name="Milliers 2 3 2 4 5" xfId="6440"/>
    <cellStyle name="Milliers 2 3 2 5" xfId="2109"/>
    <cellStyle name="Milliers 2 3 2 5 2" xfId="3860"/>
    <cellStyle name="Milliers 2 3 2 5 2 2" xfId="9010"/>
    <cellStyle name="Milliers 2 3 2 5 3" xfId="5578"/>
    <cellStyle name="Milliers 2 3 2 5 3 2" xfId="10726"/>
    <cellStyle name="Milliers 2 3 2 5 4" xfId="7294"/>
    <cellStyle name="Milliers 2 3 2 6" xfId="2998"/>
    <cellStyle name="Milliers 2 3 2 6 2" xfId="8152"/>
    <cellStyle name="Milliers 2 3 2 7" xfId="4720"/>
    <cellStyle name="Milliers 2 3 2 7 2" xfId="9868"/>
    <cellStyle name="Milliers 2 3 2 8" xfId="6436"/>
    <cellStyle name="Milliers 2 3 3" xfId="784"/>
    <cellStyle name="Milliers 2 3 3 2" xfId="785"/>
    <cellStyle name="Milliers 2 3 3 2 2" xfId="2115"/>
    <cellStyle name="Milliers 2 3 3 2 2 2" xfId="3866"/>
    <cellStyle name="Milliers 2 3 3 2 2 2 2" xfId="9016"/>
    <cellStyle name="Milliers 2 3 3 2 2 3" xfId="5584"/>
    <cellStyle name="Milliers 2 3 3 2 2 3 2" xfId="10732"/>
    <cellStyle name="Milliers 2 3 3 2 2 4" xfId="7300"/>
    <cellStyle name="Milliers 2 3 3 2 3" xfId="3004"/>
    <cellStyle name="Milliers 2 3 3 2 3 2" xfId="8158"/>
    <cellStyle name="Milliers 2 3 3 2 4" xfId="4726"/>
    <cellStyle name="Milliers 2 3 3 2 4 2" xfId="9874"/>
    <cellStyle name="Milliers 2 3 3 2 5" xfId="6442"/>
    <cellStyle name="Milliers 2 3 3 3" xfId="2114"/>
    <cellStyle name="Milliers 2 3 3 3 2" xfId="3865"/>
    <cellStyle name="Milliers 2 3 3 3 2 2" xfId="9015"/>
    <cellStyle name="Milliers 2 3 3 3 3" xfId="5583"/>
    <cellStyle name="Milliers 2 3 3 3 3 2" xfId="10731"/>
    <cellStyle name="Milliers 2 3 3 3 4" xfId="7299"/>
    <cellStyle name="Milliers 2 3 3 4" xfId="3003"/>
    <cellStyle name="Milliers 2 3 3 4 2" xfId="8157"/>
    <cellStyle name="Milliers 2 3 3 5" xfId="4725"/>
    <cellStyle name="Milliers 2 3 3 5 2" xfId="9873"/>
    <cellStyle name="Milliers 2 3 3 6" xfId="6441"/>
    <cellStyle name="Milliers 2 3 4" xfId="786"/>
    <cellStyle name="Milliers 2 3 4 2" xfId="2116"/>
    <cellStyle name="Milliers 2 3 4 2 2" xfId="3867"/>
    <cellStyle name="Milliers 2 3 4 2 2 2" xfId="9017"/>
    <cellStyle name="Milliers 2 3 4 2 3" xfId="5585"/>
    <cellStyle name="Milliers 2 3 4 2 3 2" xfId="10733"/>
    <cellStyle name="Milliers 2 3 4 2 4" xfId="7301"/>
    <cellStyle name="Milliers 2 3 4 3" xfId="3005"/>
    <cellStyle name="Milliers 2 3 4 3 2" xfId="8159"/>
    <cellStyle name="Milliers 2 3 4 4" xfId="4727"/>
    <cellStyle name="Milliers 2 3 4 4 2" xfId="9875"/>
    <cellStyle name="Milliers 2 3 4 5" xfId="6443"/>
    <cellStyle name="Milliers 2 3 5" xfId="787"/>
    <cellStyle name="Milliers 2 3 5 2" xfId="2117"/>
    <cellStyle name="Milliers 2 3 5 2 2" xfId="3868"/>
    <cellStyle name="Milliers 2 3 5 2 2 2" xfId="9018"/>
    <cellStyle name="Milliers 2 3 5 2 3" xfId="5586"/>
    <cellStyle name="Milliers 2 3 5 2 3 2" xfId="10734"/>
    <cellStyle name="Milliers 2 3 5 2 4" xfId="7302"/>
    <cellStyle name="Milliers 2 3 5 3" xfId="3006"/>
    <cellStyle name="Milliers 2 3 5 3 2" xfId="8160"/>
    <cellStyle name="Milliers 2 3 5 4" xfId="4728"/>
    <cellStyle name="Milliers 2 3 5 4 2" xfId="9876"/>
    <cellStyle name="Milliers 2 3 5 5" xfId="6444"/>
    <cellStyle name="Milliers 2 3 6" xfId="2108"/>
    <cellStyle name="Milliers 2 3 6 2" xfId="3859"/>
    <cellStyle name="Milliers 2 3 6 2 2" xfId="9009"/>
    <cellStyle name="Milliers 2 3 6 3" xfId="5577"/>
    <cellStyle name="Milliers 2 3 6 3 2" xfId="10725"/>
    <cellStyle name="Milliers 2 3 6 4" xfId="7293"/>
    <cellStyle name="Milliers 2 3 7" xfId="2997"/>
    <cellStyle name="Milliers 2 3 7 2" xfId="8151"/>
    <cellStyle name="Milliers 2 3 8" xfId="4719"/>
    <cellStyle name="Milliers 2 3 8 2" xfId="9867"/>
    <cellStyle name="Milliers 2 3 9" xfId="6435"/>
    <cellStyle name="Milliers 2 4" xfId="788"/>
    <cellStyle name="Milliers 2 4 2" xfId="789"/>
    <cellStyle name="Milliers 2 4 2 2" xfId="790"/>
    <cellStyle name="Milliers 2 4 2 2 2" xfId="791"/>
    <cellStyle name="Milliers 2 4 2 2 2 2" xfId="2121"/>
    <cellStyle name="Milliers 2 4 2 2 2 2 2" xfId="3872"/>
    <cellStyle name="Milliers 2 4 2 2 2 2 2 2" xfId="9022"/>
    <cellStyle name="Milliers 2 4 2 2 2 2 3" xfId="5590"/>
    <cellStyle name="Milliers 2 4 2 2 2 2 3 2" xfId="10738"/>
    <cellStyle name="Milliers 2 4 2 2 2 2 4" xfId="7306"/>
    <cellStyle name="Milliers 2 4 2 2 2 3" xfId="3010"/>
    <cellStyle name="Milliers 2 4 2 2 2 3 2" xfId="8164"/>
    <cellStyle name="Milliers 2 4 2 2 2 4" xfId="4732"/>
    <cellStyle name="Milliers 2 4 2 2 2 4 2" xfId="9880"/>
    <cellStyle name="Milliers 2 4 2 2 2 5" xfId="6448"/>
    <cellStyle name="Milliers 2 4 2 2 3" xfId="2120"/>
    <cellStyle name="Milliers 2 4 2 2 3 2" xfId="3871"/>
    <cellStyle name="Milliers 2 4 2 2 3 2 2" xfId="9021"/>
    <cellStyle name="Milliers 2 4 2 2 3 3" xfId="5589"/>
    <cellStyle name="Milliers 2 4 2 2 3 3 2" xfId="10737"/>
    <cellStyle name="Milliers 2 4 2 2 3 4" xfId="7305"/>
    <cellStyle name="Milliers 2 4 2 2 4" xfId="3009"/>
    <cellStyle name="Milliers 2 4 2 2 4 2" xfId="8163"/>
    <cellStyle name="Milliers 2 4 2 2 5" xfId="4731"/>
    <cellStyle name="Milliers 2 4 2 2 5 2" xfId="9879"/>
    <cellStyle name="Milliers 2 4 2 2 6" xfId="6447"/>
    <cellStyle name="Milliers 2 4 2 3" xfId="792"/>
    <cellStyle name="Milliers 2 4 2 3 2" xfId="2122"/>
    <cellStyle name="Milliers 2 4 2 3 2 2" xfId="3873"/>
    <cellStyle name="Milliers 2 4 2 3 2 2 2" xfId="9023"/>
    <cellStyle name="Milliers 2 4 2 3 2 3" xfId="5591"/>
    <cellStyle name="Milliers 2 4 2 3 2 3 2" xfId="10739"/>
    <cellStyle name="Milliers 2 4 2 3 2 4" xfId="7307"/>
    <cellStyle name="Milliers 2 4 2 3 3" xfId="3011"/>
    <cellStyle name="Milliers 2 4 2 3 3 2" xfId="8165"/>
    <cellStyle name="Milliers 2 4 2 3 4" xfId="4733"/>
    <cellStyle name="Milliers 2 4 2 3 4 2" xfId="9881"/>
    <cellStyle name="Milliers 2 4 2 3 5" xfId="6449"/>
    <cellStyle name="Milliers 2 4 2 4" xfId="793"/>
    <cellStyle name="Milliers 2 4 2 4 2" xfId="2123"/>
    <cellStyle name="Milliers 2 4 2 4 2 2" xfId="3874"/>
    <cellStyle name="Milliers 2 4 2 4 2 2 2" xfId="9024"/>
    <cellStyle name="Milliers 2 4 2 4 2 3" xfId="5592"/>
    <cellStyle name="Milliers 2 4 2 4 2 3 2" xfId="10740"/>
    <cellStyle name="Milliers 2 4 2 4 2 4" xfId="7308"/>
    <cellStyle name="Milliers 2 4 2 4 3" xfId="3012"/>
    <cellStyle name="Milliers 2 4 2 4 3 2" xfId="8166"/>
    <cellStyle name="Milliers 2 4 2 4 4" xfId="4734"/>
    <cellStyle name="Milliers 2 4 2 4 4 2" xfId="9882"/>
    <cellStyle name="Milliers 2 4 2 4 5" xfId="6450"/>
    <cellStyle name="Milliers 2 4 2 5" xfId="2119"/>
    <cellStyle name="Milliers 2 4 2 5 2" xfId="3870"/>
    <cellStyle name="Milliers 2 4 2 5 2 2" xfId="9020"/>
    <cellStyle name="Milliers 2 4 2 5 3" xfId="5588"/>
    <cellStyle name="Milliers 2 4 2 5 3 2" xfId="10736"/>
    <cellStyle name="Milliers 2 4 2 5 4" xfId="7304"/>
    <cellStyle name="Milliers 2 4 2 6" xfId="3008"/>
    <cellStyle name="Milliers 2 4 2 6 2" xfId="8162"/>
    <cellStyle name="Milliers 2 4 2 7" xfId="4730"/>
    <cellStyle name="Milliers 2 4 2 7 2" xfId="9878"/>
    <cellStyle name="Milliers 2 4 2 8" xfId="6446"/>
    <cellStyle name="Milliers 2 4 3" xfId="794"/>
    <cellStyle name="Milliers 2 4 3 2" xfId="795"/>
    <cellStyle name="Milliers 2 4 3 2 2" xfId="2125"/>
    <cellStyle name="Milliers 2 4 3 2 2 2" xfId="3876"/>
    <cellStyle name="Milliers 2 4 3 2 2 2 2" xfId="9026"/>
    <cellStyle name="Milliers 2 4 3 2 2 3" xfId="5594"/>
    <cellStyle name="Milliers 2 4 3 2 2 3 2" xfId="10742"/>
    <cellStyle name="Milliers 2 4 3 2 2 4" xfId="7310"/>
    <cellStyle name="Milliers 2 4 3 2 3" xfId="3014"/>
    <cellStyle name="Milliers 2 4 3 2 3 2" xfId="8168"/>
    <cellStyle name="Milliers 2 4 3 2 4" xfId="4736"/>
    <cellStyle name="Milliers 2 4 3 2 4 2" xfId="9884"/>
    <cellStyle name="Milliers 2 4 3 2 5" xfId="6452"/>
    <cellStyle name="Milliers 2 4 3 3" xfId="2124"/>
    <cellStyle name="Milliers 2 4 3 3 2" xfId="3875"/>
    <cellStyle name="Milliers 2 4 3 3 2 2" xfId="9025"/>
    <cellStyle name="Milliers 2 4 3 3 3" xfId="5593"/>
    <cellStyle name="Milliers 2 4 3 3 3 2" xfId="10741"/>
    <cellStyle name="Milliers 2 4 3 3 4" xfId="7309"/>
    <cellStyle name="Milliers 2 4 3 4" xfId="3013"/>
    <cellStyle name="Milliers 2 4 3 4 2" xfId="8167"/>
    <cellStyle name="Milliers 2 4 3 5" xfId="4735"/>
    <cellStyle name="Milliers 2 4 3 5 2" xfId="9883"/>
    <cellStyle name="Milliers 2 4 3 6" xfId="6451"/>
    <cellStyle name="Milliers 2 4 4" xfId="796"/>
    <cellStyle name="Milliers 2 4 4 2" xfId="2126"/>
    <cellStyle name="Milliers 2 4 4 2 2" xfId="3877"/>
    <cellStyle name="Milliers 2 4 4 2 2 2" xfId="9027"/>
    <cellStyle name="Milliers 2 4 4 2 3" xfId="5595"/>
    <cellStyle name="Milliers 2 4 4 2 3 2" xfId="10743"/>
    <cellStyle name="Milliers 2 4 4 2 4" xfId="7311"/>
    <cellStyle name="Milliers 2 4 4 3" xfId="3015"/>
    <cellStyle name="Milliers 2 4 4 3 2" xfId="8169"/>
    <cellStyle name="Milliers 2 4 4 4" xfId="4737"/>
    <cellStyle name="Milliers 2 4 4 4 2" xfId="9885"/>
    <cellStyle name="Milliers 2 4 4 5" xfId="6453"/>
    <cellStyle name="Milliers 2 4 5" xfId="797"/>
    <cellStyle name="Milliers 2 4 5 2" xfId="2127"/>
    <cellStyle name="Milliers 2 4 5 2 2" xfId="3878"/>
    <cellStyle name="Milliers 2 4 5 2 2 2" xfId="9028"/>
    <cellStyle name="Milliers 2 4 5 2 3" xfId="5596"/>
    <cellStyle name="Milliers 2 4 5 2 3 2" xfId="10744"/>
    <cellStyle name="Milliers 2 4 5 2 4" xfId="7312"/>
    <cellStyle name="Milliers 2 4 5 3" xfId="3016"/>
    <cellStyle name="Milliers 2 4 5 3 2" xfId="8170"/>
    <cellStyle name="Milliers 2 4 5 4" xfId="4738"/>
    <cellStyle name="Milliers 2 4 5 4 2" xfId="9886"/>
    <cellStyle name="Milliers 2 4 5 5" xfId="6454"/>
    <cellStyle name="Milliers 2 4 6" xfId="2118"/>
    <cellStyle name="Milliers 2 4 6 2" xfId="3869"/>
    <cellStyle name="Milliers 2 4 6 2 2" xfId="9019"/>
    <cellStyle name="Milliers 2 4 6 3" xfId="5587"/>
    <cellStyle name="Milliers 2 4 6 3 2" xfId="10735"/>
    <cellStyle name="Milliers 2 4 6 4" xfId="7303"/>
    <cellStyle name="Milliers 2 4 7" xfId="3007"/>
    <cellStyle name="Milliers 2 4 7 2" xfId="8161"/>
    <cellStyle name="Milliers 2 4 8" xfId="4729"/>
    <cellStyle name="Milliers 2 4 8 2" xfId="9877"/>
    <cellStyle name="Milliers 2 4 9" xfId="6445"/>
    <cellStyle name="Milliers 2 5" xfId="798"/>
    <cellStyle name="Milliers 2 5 2" xfId="799"/>
    <cellStyle name="Milliers 2 5 2 2" xfId="800"/>
    <cellStyle name="Milliers 2 5 2 2 2" xfId="801"/>
    <cellStyle name="Milliers 2 5 2 2 2 2" xfId="2131"/>
    <cellStyle name="Milliers 2 5 2 2 2 2 2" xfId="3882"/>
    <cellStyle name="Milliers 2 5 2 2 2 2 2 2" xfId="9032"/>
    <cellStyle name="Milliers 2 5 2 2 2 2 3" xfId="5600"/>
    <cellStyle name="Milliers 2 5 2 2 2 2 3 2" xfId="10748"/>
    <cellStyle name="Milliers 2 5 2 2 2 2 4" xfId="7316"/>
    <cellStyle name="Milliers 2 5 2 2 2 3" xfId="3020"/>
    <cellStyle name="Milliers 2 5 2 2 2 3 2" xfId="8174"/>
    <cellStyle name="Milliers 2 5 2 2 2 4" xfId="4742"/>
    <cellStyle name="Milliers 2 5 2 2 2 4 2" xfId="9890"/>
    <cellStyle name="Milliers 2 5 2 2 2 5" xfId="6458"/>
    <cellStyle name="Milliers 2 5 2 2 3" xfId="2130"/>
    <cellStyle name="Milliers 2 5 2 2 3 2" xfId="3881"/>
    <cellStyle name="Milliers 2 5 2 2 3 2 2" xfId="9031"/>
    <cellStyle name="Milliers 2 5 2 2 3 3" xfId="5599"/>
    <cellStyle name="Milliers 2 5 2 2 3 3 2" xfId="10747"/>
    <cellStyle name="Milliers 2 5 2 2 3 4" xfId="7315"/>
    <cellStyle name="Milliers 2 5 2 2 4" xfId="3019"/>
    <cellStyle name="Milliers 2 5 2 2 4 2" xfId="8173"/>
    <cellStyle name="Milliers 2 5 2 2 5" xfId="4741"/>
    <cellStyle name="Milliers 2 5 2 2 5 2" xfId="9889"/>
    <cellStyle name="Milliers 2 5 2 2 6" xfId="6457"/>
    <cellStyle name="Milliers 2 5 2 3" xfId="802"/>
    <cellStyle name="Milliers 2 5 2 3 2" xfId="2132"/>
    <cellStyle name="Milliers 2 5 2 3 2 2" xfId="3883"/>
    <cellStyle name="Milliers 2 5 2 3 2 2 2" xfId="9033"/>
    <cellStyle name="Milliers 2 5 2 3 2 3" xfId="5601"/>
    <cellStyle name="Milliers 2 5 2 3 2 3 2" xfId="10749"/>
    <cellStyle name="Milliers 2 5 2 3 2 4" xfId="7317"/>
    <cellStyle name="Milliers 2 5 2 3 3" xfId="3021"/>
    <cellStyle name="Milliers 2 5 2 3 3 2" xfId="8175"/>
    <cellStyle name="Milliers 2 5 2 3 4" xfId="4743"/>
    <cellStyle name="Milliers 2 5 2 3 4 2" xfId="9891"/>
    <cellStyle name="Milliers 2 5 2 3 5" xfId="6459"/>
    <cellStyle name="Milliers 2 5 2 4" xfId="803"/>
    <cellStyle name="Milliers 2 5 2 4 2" xfId="2133"/>
    <cellStyle name="Milliers 2 5 2 4 2 2" xfId="3884"/>
    <cellStyle name="Milliers 2 5 2 4 2 2 2" xfId="9034"/>
    <cellStyle name="Milliers 2 5 2 4 2 3" xfId="5602"/>
    <cellStyle name="Milliers 2 5 2 4 2 3 2" xfId="10750"/>
    <cellStyle name="Milliers 2 5 2 4 2 4" xfId="7318"/>
    <cellStyle name="Milliers 2 5 2 4 3" xfId="3022"/>
    <cellStyle name="Milliers 2 5 2 4 3 2" xfId="8176"/>
    <cellStyle name="Milliers 2 5 2 4 4" xfId="4744"/>
    <cellStyle name="Milliers 2 5 2 4 4 2" xfId="9892"/>
    <cellStyle name="Milliers 2 5 2 4 5" xfId="6460"/>
    <cellStyle name="Milliers 2 5 2 5" xfId="2129"/>
    <cellStyle name="Milliers 2 5 2 5 2" xfId="3880"/>
    <cellStyle name="Milliers 2 5 2 5 2 2" xfId="9030"/>
    <cellStyle name="Milliers 2 5 2 5 3" xfId="5598"/>
    <cellStyle name="Milliers 2 5 2 5 3 2" xfId="10746"/>
    <cellStyle name="Milliers 2 5 2 5 4" xfId="7314"/>
    <cellStyle name="Milliers 2 5 2 6" xfId="3018"/>
    <cellStyle name="Milliers 2 5 2 6 2" xfId="8172"/>
    <cellStyle name="Milliers 2 5 2 7" xfId="4740"/>
    <cellStyle name="Milliers 2 5 2 7 2" xfId="9888"/>
    <cellStyle name="Milliers 2 5 2 8" xfId="6456"/>
    <cellStyle name="Milliers 2 5 3" xfId="804"/>
    <cellStyle name="Milliers 2 5 3 2" xfId="805"/>
    <cellStyle name="Milliers 2 5 3 2 2" xfId="2135"/>
    <cellStyle name="Milliers 2 5 3 2 2 2" xfId="3886"/>
    <cellStyle name="Milliers 2 5 3 2 2 2 2" xfId="9036"/>
    <cellStyle name="Milliers 2 5 3 2 2 3" xfId="5604"/>
    <cellStyle name="Milliers 2 5 3 2 2 3 2" xfId="10752"/>
    <cellStyle name="Milliers 2 5 3 2 2 4" xfId="7320"/>
    <cellStyle name="Milliers 2 5 3 2 3" xfId="3024"/>
    <cellStyle name="Milliers 2 5 3 2 3 2" xfId="8178"/>
    <cellStyle name="Milliers 2 5 3 2 4" xfId="4746"/>
    <cellStyle name="Milliers 2 5 3 2 4 2" xfId="9894"/>
    <cellStyle name="Milliers 2 5 3 2 5" xfId="6462"/>
    <cellStyle name="Milliers 2 5 3 3" xfId="2134"/>
    <cellStyle name="Milliers 2 5 3 3 2" xfId="3885"/>
    <cellStyle name="Milliers 2 5 3 3 2 2" xfId="9035"/>
    <cellStyle name="Milliers 2 5 3 3 3" xfId="5603"/>
    <cellStyle name="Milliers 2 5 3 3 3 2" xfId="10751"/>
    <cellStyle name="Milliers 2 5 3 3 4" xfId="7319"/>
    <cellStyle name="Milliers 2 5 3 4" xfId="3023"/>
    <cellStyle name="Milliers 2 5 3 4 2" xfId="8177"/>
    <cellStyle name="Milliers 2 5 3 5" xfId="4745"/>
    <cellStyle name="Milliers 2 5 3 5 2" xfId="9893"/>
    <cellStyle name="Milliers 2 5 3 6" xfId="6461"/>
    <cellStyle name="Milliers 2 5 4" xfId="806"/>
    <cellStyle name="Milliers 2 5 4 2" xfId="2136"/>
    <cellStyle name="Milliers 2 5 4 2 2" xfId="3887"/>
    <cellStyle name="Milliers 2 5 4 2 2 2" xfId="9037"/>
    <cellStyle name="Milliers 2 5 4 2 3" xfId="5605"/>
    <cellStyle name="Milliers 2 5 4 2 3 2" xfId="10753"/>
    <cellStyle name="Milliers 2 5 4 2 4" xfId="7321"/>
    <cellStyle name="Milliers 2 5 4 3" xfId="3025"/>
    <cellStyle name="Milliers 2 5 4 3 2" xfId="8179"/>
    <cellStyle name="Milliers 2 5 4 4" xfId="4747"/>
    <cellStyle name="Milliers 2 5 4 4 2" xfId="9895"/>
    <cellStyle name="Milliers 2 5 4 5" xfId="6463"/>
    <cellStyle name="Milliers 2 5 5" xfId="807"/>
    <cellStyle name="Milliers 2 5 5 2" xfId="2137"/>
    <cellStyle name="Milliers 2 5 5 2 2" xfId="3888"/>
    <cellStyle name="Milliers 2 5 5 2 2 2" xfId="9038"/>
    <cellStyle name="Milliers 2 5 5 2 3" xfId="5606"/>
    <cellStyle name="Milliers 2 5 5 2 3 2" xfId="10754"/>
    <cellStyle name="Milliers 2 5 5 2 4" xfId="7322"/>
    <cellStyle name="Milliers 2 5 5 3" xfId="3026"/>
    <cellStyle name="Milliers 2 5 5 3 2" xfId="8180"/>
    <cellStyle name="Milliers 2 5 5 4" xfId="4748"/>
    <cellStyle name="Milliers 2 5 5 4 2" xfId="9896"/>
    <cellStyle name="Milliers 2 5 5 5" xfId="6464"/>
    <cellStyle name="Milliers 2 5 6" xfId="2128"/>
    <cellStyle name="Milliers 2 5 6 2" xfId="3879"/>
    <cellStyle name="Milliers 2 5 6 2 2" xfId="9029"/>
    <cellStyle name="Milliers 2 5 6 3" xfId="5597"/>
    <cellStyle name="Milliers 2 5 6 3 2" xfId="10745"/>
    <cellStyle name="Milliers 2 5 6 4" xfId="7313"/>
    <cellStyle name="Milliers 2 5 7" xfId="3017"/>
    <cellStyle name="Milliers 2 5 7 2" xfId="8171"/>
    <cellStyle name="Milliers 2 5 8" xfId="4739"/>
    <cellStyle name="Milliers 2 5 8 2" xfId="9887"/>
    <cellStyle name="Milliers 2 5 9" xfId="6455"/>
    <cellStyle name="Milliers 2 6" xfId="808"/>
    <cellStyle name="Milliers 2 6 2" xfId="809"/>
    <cellStyle name="Milliers 2 6 2 2" xfId="810"/>
    <cellStyle name="Milliers 2 6 2 2 2" xfId="811"/>
    <cellStyle name="Milliers 2 6 2 2 2 2" xfId="2141"/>
    <cellStyle name="Milliers 2 6 2 2 2 2 2" xfId="3892"/>
    <cellStyle name="Milliers 2 6 2 2 2 2 2 2" xfId="9042"/>
    <cellStyle name="Milliers 2 6 2 2 2 2 3" xfId="5610"/>
    <cellStyle name="Milliers 2 6 2 2 2 2 3 2" xfId="10758"/>
    <cellStyle name="Milliers 2 6 2 2 2 2 4" xfId="7326"/>
    <cellStyle name="Milliers 2 6 2 2 2 3" xfId="3030"/>
    <cellStyle name="Milliers 2 6 2 2 2 3 2" xfId="8184"/>
    <cellStyle name="Milliers 2 6 2 2 2 4" xfId="4752"/>
    <cellStyle name="Milliers 2 6 2 2 2 4 2" xfId="9900"/>
    <cellStyle name="Milliers 2 6 2 2 2 5" xfId="6468"/>
    <cellStyle name="Milliers 2 6 2 2 3" xfId="2140"/>
    <cellStyle name="Milliers 2 6 2 2 3 2" xfId="3891"/>
    <cellStyle name="Milliers 2 6 2 2 3 2 2" xfId="9041"/>
    <cellStyle name="Milliers 2 6 2 2 3 3" xfId="5609"/>
    <cellStyle name="Milliers 2 6 2 2 3 3 2" xfId="10757"/>
    <cellStyle name="Milliers 2 6 2 2 3 4" xfId="7325"/>
    <cellStyle name="Milliers 2 6 2 2 4" xfId="3029"/>
    <cellStyle name="Milliers 2 6 2 2 4 2" xfId="8183"/>
    <cellStyle name="Milliers 2 6 2 2 5" xfId="4751"/>
    <cellStyle name="Milliers 2 6 2 2 5 2" xfId="9899"/>
    <cellStyle name="Milliers 2 6 2 2 6" xfId="6467"/>
    <cellStyle name="Milliers 2 6 2 3" xfId="812"/>
    <cellStyle name="Milliers 2 6 2 3 2" xfId="2142"/>
    <cellStyle name="Milliers 2 6 2 3 2 2" xfId="3893"/>
    <cellStyle name="Milliers 2 6 2 3 2 2 2" xfId="9043"/>
    <cellStyle name="Milliers 2 6 2 3 2 3" xfId="5611"/>
    <cellStyle name="Milliers 2 6 2 3 2 3 2" xfId="10759"/>
    <cellStyle name="Milliers 2 6 2 3 2 4" xfId="7327"/>
    <cellStyle name="Milliers 2 6 2 3 3" xfId="3031"/>
    <cellStyle name="Milliers 2 6 2 3 3 2" xfId="8185"/>
    <cellStyle name="Milliers 2 6 2 3 4" xfId="4753"/>
    <cellStyle name="Milliers 2 6 2 3 4 2" xfId="9901"/>
    <cellStyle name="Milliers 2 6 2 3 5" xfId="6469"/>
    <cellStyle name="Milliers 2 6 2 4" xfId="813"/>
    <cellStyle name="Milliers 2 6 2 4 2" xfId="2143"/>
    <cellStyle name="Milliers 2 6 2 4 2 2" xfId="3894"/>
    <cellStyle name="Milliers 2 6 2 4 2 2 2" xfId="9044"/>
    <cellStyle name="Milliers 2 6 2 4 2 3" xfId="5612"/>
    <cellStyle name="Milliers 2 6 2 4 2 3 2" xfId="10760"/>
    <cellStyle name="Milliers 2 6 2 4 2 4" xfId="7328"/>
    <cellStyle name="Milliers 2 6 2 4 3" xfId="3032"/>
    <cellStyle name="Milliers 2 6 2 4 3 2" xfId="8186"/>
    <cellStyle name="Milliers 2 6 2 4 4" xfId="4754"/>
    <cellStyle name="Milliers 2 6 2 4 4 2" xfId="9902"/>
    <cellStyle name="Milliers 2 6 2 4 5" xfId="6470"/>
    <cellStyle name="Milliers 2 6 2 5" xfId="2139"/>
    <cellStyle name="Milliers 2 6 2 5 2" xfId="3890"/>
    <cellStyle name="Milliers 2 6 2 5 2 2" xfId="9040"/>
    <cellStyle name="Milliers 2 6 2 5 3" xfId="5608"/>
    <cellStyle name="Milliers 2 6 2 5 3 2" xfId="10756"/>
    <cellStyle name="Milliers 2 6 2 5 4" xfId="7324"/>
    <cellStyle name="Milliers 2 6 2 6" xfId="3028"/>
    <cellStyle name="Milliers 2 6 2 6 2" xfId="8182"/>
    <cellStyle name="Milliers 2 6 2 7" xfId="4750"/>
    <cellStyle name="Milliers 2 6 2 7 2" xfId="9898"/>
    <cellStyle name="Milliers 2 6 2 8" xfId="6466"/>
    <cellStyle name="Milliers 2 6 3" xfId="814"/>
    <cellStyle name="Milliers 2 6 3 2" xfId="815"/>
    <cellStyle name="Milliers 2 6 3 2 2" xfId="2145"/>
    <cellStyle name="Milliers 2 6 3 2 2 2" xfId="3896"/>
    <cellStyle name="Milliers 2 6 3 2 2 2 2" xfId="9046"/>
    <cellStyle name="Milliers 2 6 3 2 2 3" xfId="5614"/>
    <cellStyle name="Milliers 2 6 3 2 2 3 2" xfId="10762"/>
    <cellStyle name="Milliers 2 6 3 2 2 4" xfId="7330"/>
    <cellStyle name="Milliers 2 6 3 2 3" xfId="3034"/>
    <cellStyle name="Milliers 2 6 3 2 3 2" xfId="8188"/>
    <cellStyle name="Milliers 2 6 3 2 4" xfId="4756"/>
    <cellStyle name="Milliers 2 6 3 2 4 2" xfId="9904"/>
    <cellStyle name="Milliers 2 6 3 2 5" xfId="6472"/>
    <cellStyle name="Milliers 2 6 3 3" xfId="2144"/>
    <cellStyle name="Milliers 2 6 3 3 2" xfId="3895"/>
    <cellStyle name="Milliers 2 6 3 3 2 2" xfId="9045"/>
    <cellStyle name="Milliers 2 6 3 3 3" xfId="5613"/>
    <cellStyle name="Milliers 2 6 3 3 3 2" xfId="10761"/>
    <cellStyle name="Milliers 2 6 3 3 4" xfId="7329"/>
    <cellStyle name="Milliers 2 6 3 4" xfId="3033"/>
    <cellStyle name="Milliers 2 6 3 4 2" xfId="8187"/>
    <cellStyle name="Milliers 2 6 3 5" xfId="4755"/>
    <cellStyle name="Milliers 2 6 3 5 2" xfId="9903"/>
    <cellStyle name="Milliers 2 6 3 6" xfId="6471"/>
    <cellStyle name="Milliers 2 6 4" xfId="816"/>
    <cellStyle name="Milliers 2 6 4 2" xfId="2146"/>
    <cellStyle name="Milliers 2 6 4 2 2" xfId="3897"/>
    <cellStyle name="Milliers 2 6 4 2 2 2" xfId="9047"/>
    <cellStyle name="Milliers 2 6 4 2 3" xfId="5615"/>
    <cellStyle name="Milliers 2 6 4 2 3 2" xfId="10763"/>
    <cellStyle name="Milliers 2 6 4 2 4" xfId="7331"/>
    <cellStyle name="Milliers 2 6 4 3" xfId="3035"/>
    <cellStyle name="Milliers 2 6 4 3 2" xfId="8189"/>
    <cellStyle name="Milliers 2 6 4 4" xfId="4757"/>
    <cellStyle name="Milliers 2 6 4 4 2" xfId="9905"/>
    <cellStyle name="Milliers 2 6 4 5" xfId="6473"/>
    <cellStyle name="Milliers 2 6 5" xfId="817"/>
    <cellStyle name="Milliers 2 6 5 2" xfId="2147"/>
    <cellStyle name="Milliers 2 6 5 2 2" xfId="3898"/>
    <cellStyle name="Milliers 2 6 5 2 2 2" xfId="9048"/>
    <cellStyle name="Milliers 2 6 5 2 3" xfId="5616"/>
    <cellStyle name="Milliers 2 6 5 2 3 2" xfId="10764"/>
    <cellStyle name="Milliers 2 6 5 2 4" xfId="7332"/>
    <cellStyle name="Milliers 2 6 5 3" xfId="3036"/>
    <cellStyle name="Milliers 2 6 5 3 2" xfId="8190"/>
    <cellStyle name="Milliers 2 6 5 4" xfId="4758"/>
    <cellStyle name="Milliers 2 6 5 4 2" xfId="9906"/>
    <cellStyle name="Milliers 2 6 5 5" xfId="6474"/>
    <cellStyle name="Milliers 2 6 6" xfId="2138"/>
    <cellStyle name="Milliers 2 6 6 2" xfId="3889"/>
    <cellStyle name="Milliers 2 6 6 2 2" xfId="9039"/>
    <cellStyle name="Milliers 2 6 6 3" xfId="5607"/>
    <cellStyle name="Milliers 2 6 6 3 2" xfId="10755"/>
    <cellStyle name="Milliers 2 6 6 4" xfId="7323"/>
    <cellStyle name="Milliers 2 6 7" xfId="3027"/>
    <cellStyle name="Milliers 2 6 7 2" xfId="8181"/>
    <cellStyle name="Milliers 2 6 8" xfId="4749"/>
    <cellStyle name="Milliers 2 6 8 2" xfId="9897"/>
    <cellStyle name="Milliers 2 6 9" xfId="6465"/>
    <cellStyle name="Milliers 2 7" xfId="818"/>
    <cellStyle name="Milliers 2 7 2" xfId="819"/>
    <cellStyle name="Milliers 2 7 2 2" xfId="820"/>
    <cellStyle name="Milliers 2 7 2 2 2" xfId="821"/>
    <cellStyle name="Milliers 2 7 2 2 2 2" xfId="2151"/>
    <cellStyle name="Milliers 2 7 2 2 2 2 2" xfId="3902"/>
    <cellStyle name="Milliers 2 7 2 2 2 2 2 2" xfId="9052"/>
    <cellStyle name="Milliers 2 7 2 2 2 2 3" xfId="5620"/>
    <cellStyle name="Milliers 2 7 2 2 2 2 3 2" xfId="10768"/>
    <cellStyle name="Milliers 2 7 2 2 2 2 4" xfId="7336"/>
    <cellStyle name="Milliers 2 7 2 2 2 3" xfId="3040"/>
    <cellStyle name="Milliers 2 7 2 2 2 3 2" xfId="8194"/>
    <cellStyle name="Milliers 2 7 2 2 2 4" xfId="4762"/>
    <cellStyle name="Milliers 2 7 2 2 2 4 2" xfId="9910"/>
    <cellStyle name="Milliers 2 7 2 2 2 5" xfId="6478"/>
    <cellStyle name="Milliers 2 7 2 2 3" xfId="2150"/>
    <cellStyle name="Milliers 2 7 2 2 3 2" xfId="3901"/>
    <cellStyle name="Milliers 2 7 2 2 3 2 2" xfId="9051"/>
    <cellStyle name="Milliers 2 7 2 2 3 3" xfId="5619"/>
    <cellStyle name="Milliers 2 7 2 2 3 3 2" xfId="10767"/>
    <cellStyle name="Milliers 2 7 2 2 3 4" xfId="7335"/>
    <cellStyle name="Milliers 2 7 2 2 4" xfId="3039"/>
    <cellStyle name="Milliers 2 7 2 2 4 2" xfId="8193"/>
    <cellStyle name="Milliers 2 7 2 2 5" xfId="4761"/>
    <cellStyle name="Milliers 2 7 2 2 5 2" xfId="9909"/>
    <cellStyle name="Milliers 2 7 2 2 6" xfId="6477"/>
    <cellStyle name="Milliers 2 7 2 3" xfId="822"/>
    <cellStyle name="Milliers 2 7 2 3 2" xfId="2152"/>
    <cellStyle name="Milliers 2 7 2 3 2 2" xfId="3903"/>
    <cellStyle name="Milliers 2 7 2 3 2 2 2" xfId="9053"/>
    <cellStyle name="Milliers 2 7 2 3 2 3" xfId="5621"/>
    <cellStyle name="Milliers 2 7 2 3 2 3 2" xfId="10769"/>
    <cellStyle name="Milliers 2 7 2 3 2 4" xfId="7337"/>
    <cellStyle name="Milliers 2 7 2 3 3" xfId="3041"/>
    <cellStyle name="Milliers 2 7 2 3 3 2" xfId="8195"/>
    <cellStyle name="Milliers 2 7 2 3 4" xfId="4763"/>
    <cellStyle name="Milliers 2 7 2 3 4 2" xfId="9911"/>
    <cellStyle name="Milliers 2 7 2 3 5" xfId="6479"/>
    <cellStyle name="Milliers 2 7 2 4" xfId="823"/>
    <cellStyle name="Milliers 2 7 2 4 2" xfId="2153"/>
    <cellStyle name="Milliers 2 7 2 4 2 2" xfId="3904"/>
    <cellStyle name="Milliers 2 7 2 4 2 2 2" xfId="9054"/>
    <cellStyle name="Milliers 2 7 2 4 2 3" xfId="5622"/>
    <cellStyle name="Milliers 2 7 2 4 2 3 2" xfId="10770"/>
    <cellStyle name="Milliers 2 7 2 4 2 4" xfId="7338"/>
    <cellStyle name="Milliers 2 7 2 4 3" xfId="3042"/>
    <cellStyle name="Milliers 2 7 2 4 3 2" xfId="8196"/>
    <cellStyle name="Milliers 2 7 2 4 4" xfId="4764"/>
    <cellStyle name="Milliers 2 7 2 4 4 2" xfId="9912"/>
    <cellStyle name="Milliers 2 7 2 4 5" xfId="6480"/>
    <cellStyle name="Milliers 2 7 2 5" xfId="2149"/>
    <cellStyle name="Milliers 2 7 2 5 2" xfId="3900"/>
    <cellStyle name="Milliers 2 7 2 5 2 2" xfId="9050"/>
    <cellStyle name="Milliers 2 7 2 5 3" xfId="5618"/>
    <cellStyle name="Milliers 2 7 2 5 3 2" xfId="10766"/>
    <cellStyle name="Milliers 2 7 2 5 4" xfId="7334"/>
    <cellStyle name="Milliers 2 7 2 6" xfId="3038"/>
    <cellStyle name="Milliers 2 7 2 6 2" xfId="8192"/>
    <cellStyle name="Milliers 2 7 2 7" xfId="4760"/>
    <cellStyle name="Milliers 2 7 2 7 2" xfId="9908"/>
    <cellStyle name="Milliers 2 7 2 8" xfId="6476"/>
    <cellStyle name="Milliers 2 7 3" xfId="824"/>
    <cellStyle name="Milliers 2 7 3 2" xfId="825"/>
    <cellStyle name="Milliers 2 7 3 2 2" xfId="2155"/>
    <cellStyle name="Milliers 2 7 3 2 2 2" xfId="3906"/>
    <cellStyle name="Milliers 2 7 3 2 2 2 2" xfId="9056"/>
    <cellStyle name="Milliers 2 7 3 2 2 3" xfId="5624"/>
    <cellStyle name="Milliers 2 7 3 2 2 3 2" xfId="10772"/>
    <cellStyle name="Milliers 2 7 3 2 2 4" xfId="7340"/>
    <cellStyle name="Milliers 2 7 3 2 3" xfId="3044"/>
    <cellStyle name="Milliers 2 7 3 2 3 2" xfId="8198"/>
    <cellStyle name="Milliers 2 7 3 2 4" xfId="4766"/>
    <cellStyle name="Milliers 2 7 3 2 4 2" xfId="9914"/>
    <cellStyle name="Milliers 2 7 3 2 5" xfId="6482"/>
    <cellStyle name="Milliers 2 7 3 3" xfId="2154"/>
    <cellStyle name="Milliers 2 7 3 3 2" xfId="3905"/>
    <cellStyle name="Milliers 2 7 3 3 2 2" xfId="9055"/>
    <cellStyle name="Milliers 2 7 3 3 3" xfId="5623"/>
    <cellStyle name="Milliers 2 7 3 3 3 2" xfId="10771"/>
    <cellStyle name="Milliers 2 7 3 3 4" xfId="7339"/>
    <cellStyle name="Milliers 2 7 3 4" xfId="3043"/>
    <cellStyle name="Milliers 2 7 3 4 2" xfId="8197"/>
    <cellStyle name="Milliers 2 7 3 5" xfId="4765"/>
    <cellStyle name="Milliers 2 7 3 5 2" xfId="9913"/>
    <cellStyle name="Milliers 2 7 3 6" xfId="6481"/>
    <cellStyle name="Milliers 2 7 4" xfId="826"/>
    <cellStyle name="Milliers 2 7 4 2" xfId="2156"/>
    <cellStyle name="Milliers 2 7 4 2 2" xfId="3907"/>
    <cellStyle name="Milliers 2 7 4 2 2 2" xfId="9057"/>
    <cellStyle name="Milliers 2 7 4 2 3" xfId="5625"/>
    <cellStyle name="Milliers 2 7 4 2 3 2" xfId="10773"/>
    <cellStyle name="Milliers 2 7 4 2 4" xfId="7341"/>
    <cellStyle name="Milliers 2 7 4 3" xfId="3045"/>
    <cellStyle name="Milliers 2 7 4 3 2" xfId="8199"/>
    <cellStyle name="Milliers 2 7 4 4" xfId="4767"/>
    <cellStyle name="Milliers 2 7 4 4 2" xfId="9915"/>
    <cellStyle name="Milliers 2 7 4 5" xfId="6483"/>
    <cellStyle name="Milliers 2 7 5" xfId="827"/>
    <cellStyle name="Milliers 2 7 5 2" xfId="2157"/>
    <cellStyle name="Milliers 2 7 5 2 2" xfId="3908"/>
    <cellStyle name="Milliers 2 7 5 2 2 2" xfId="9058"/>
    <cellStyle name="Milliers 2 7 5 2 3" xfId="5626"/>
    <cellStyle name="Milliers 2 7 5 2 3 2" xfId="10774"/>
    <cellStyle name="Milliers 2 7 5 2 4" xfId="7342"/>
    <cellStyle name="Milliers 2 7 5 3" xfId="3046"/>
    <cellStyle name="Milliers 2 7 5 3 2" xfId="8200"/>
    <cellStyle name="Milliers 2 7 5 4" xfId="4768"/>
    <cellStyle name="Milliers 2 7 5 4 2" xfId="9916"/>
    <cellStyle name="Milliers 2 7 5 5" xfId="6484"/>
    <cellStyle name="Milliers 2 7 6" xfId="2148"/>
    <cellStyle name="Milliers 2 7 6 2" xfId="3899"/>
    <cellStyle name="Milliers 2 7 6 2 2" xfId="9049"/>
    <cellStyle name="Milliers 2 7 6 3" xfId="5617"/>
    <cellStyle name="Milliers 2 7 6 3 2" xfId="10765"/>
    <cellStyle name="Milliers 2 7 6 4" xfId="7333"/>
    <cellStyle name="Milliers 2 7 7" xfId="3037"/>
    <cellStyle name="Milliers 2 7 7 2" xfId="8191"/>
    <cellStyle name="Milliers 2 7 8" xfId="4759"/>
    <cellStyle name="Milliers 2 7 8 2" xfId="9907"/>
    <cellStyle name="Milliers 2 7 9" xfId="6475"/>
    <cellStyle name="Milliers 2 8" xfId="828"/>
    <cellStyle name="Milliers 2 8 2" xfId="829"/>
    <cellStyle name="Milliers 2 8 2 2" xfId="830"/>
    <cellStyle name="Milliers 2 8 2 2 2" xfId="2160"/>
    <cellStyle name="Milliers 2 8 2 2 2 2" xfId="3911"/>
    <cellStyle name="Milliers 2 8 2 2 2 2 2" xfId="9061"/>
    <cellStyle name="Milliers 2 8 2 2 2 3" xfId="5629"/>
    <cellStyle name="Milliers 2 8 2 2 2 3 2" xfId="10777"/>
    <cellStyle name="Milliers 2 8 2 2 2 4" xfId="7345"/>
    <cellStyle name="Milliers 2 8 2 2 3" xfId="3049"/>
    <cellStyle name="Milliers 2 8 2 2 3 2" xfId="8203"/>
    <cellStyle name="Milliers 2 8 2 2 4" xfId="4771"/>
    <cellStyle name="Milliers 2 8 2 2 4 2" xfId="9919"/>
    <cellStyle name="Milliers 2 8 2 2 5" xfId="6487"/>
    <cellStyle name="Milliers 2 8 2 3" xfId="2159"/>
    <cellStyle name="Milliers 2 8 2 3 2" xfId="3910"/>
    <cellStyle name="Milliers 2 8 2 3 2 2" xfId="9060"/>
    <cellStyle name="Milliers 2 8 2 3 3" xfId="5628"/>
    <cellStyle name="Milliers 2 8 2 3 3 2" xfId="10776"/>
    <cellStyle name="Milliers 2 8 2 3 4" xfId="7344"/>
    <cellStyle name="Milliers 2 8 2 4" xfId="3048"/>
    <cellStyle name="Milliers 2 8 2 4 2" xfId="8202"/>
    <cellStyle name="Milliers 2 8 2 5" xfId="4770"/>
    <cellStyle name="Milliers 2 8 2 5 2" xfId="9918"/>
    <cellStyle name="Milliers 2 8 2 6" xfId="6486"/>
    <cellStyle name="Milliers 2 8 3" xfId="831"/>
    <cellStyle name="Milliers 2 8 3 2" xfId="2161"/>
    <cellStyle name="Milliers 2 8 3 2 2" xfId="3912"/>
    <cellStyle name="Milliers 2 8 3 2 2 2" xfId="9062"/>
    <cellStyle name="Milliers 2 8 3 2 3" xfId="5630"/>
    <cellStyle name="Milliers 2 8 3 2 3 2" xfId="10778"/>
    <cellStyle name="Milliers 2 8 3 2 4" xfId="7346"/>
    <cellStyle name="Milliers 2 8 3 3" xfId="3050"/>
    <cellStyle name="Milliers 2 8 3 3 2" xfId="8204"/>
    <cellStyle name="Milliers 2 8 3 4" xfId="4772"/>
    <cellStyle name="Milliers 2 8 3 4 2" xfId="9920"/>
    <cellStyle name="Milliers 2 8 3 5" xfId="6488"/>
    <cellStyle name="Milliers 2 8 4" xfId="832"/>
    <cellStyle name="Milliers 2 8 4 2" xfId="2162"/>
    <cellStyle name="Milliers 2 8 4 2 2" xfId="3913"/>
    <cellStyle name="Milliers 2 8 4 2 2 2" xfId="9063"/>
    <cellStyle name="Milliers 2 8 4 2 3" xfId="5631"/>
    <cellStyle name="Milliers 2 8 4 2 3 2" xfId="10779"/>
    <cellStyle name="Milliers 2 8 4 2 4" xfId="7347"/>
    <cellStyle name="Milliers 2 8 4 3" xfId="3051"/>
    <cellStyle name="Milliers 2 8 4 3 2" xfId="8205"/>
    <cellStyle name="Milliers 2 8 4 4" xfId="4773"/>
    <cellStyle name="Milliers 2 8 4 4 2" xfId="9921"/>
    <cellStyle name="Milliers 2 8 4 5" xfId="6489"/>
    <cellStyle name="Milliers 2 8 5" xfId="2158"/>
    <cellStyle name="Milliers 2 8 5 2" xfId="3909"/>
    <cellStyle name="Milliers 2 8 5 2 2" xfId="9059"/>
    <cellStyle name="Milliers 2 8 5 3" xfId="5627"/>
    <cellStyle name="Milliers 2 8 5 3 2" xfId="10775"/>
    <cellStyle name="Milliers 2 8 5 4" xfId="7343"/>
    <cellStyle name="Milliers 2 8 6" xfId="3047"/>
    <cellStyle name="Milliers 2 8 6 2" xfId="8201"/>
    <cellStyle name="Milliers 2 8 7" xfId="4769"/>
    <cellStyle name="Milliers 2 8 7 2" xfId="9917"/>
    <cellStyle name="Milliers 2 8 8" xfId="6485"/>
    <cellStyle name="Milliers 2 9" xfId="833"/>
    <cellStyle name="Milliers 2 9 2" xfId="834"/>
    <cellStyle name="Milliers 2 9 2 2" xfId="2164"/>
    <cellStyle name="Milliers 2 9 2 2 2" xfId="3915"/>
    <cellStyle name="Milliers 2 9 2 2 2 2" xfId="9065"/>
    <cellStyle name="Milliers 2 9 2 2 3" xfId="5633"/>
    <cellStyle name="Milliers 2 9 2 2 3 2" xfId="10781"/>
    <cellStyle name="Milliers 2 9 2 2 4" xfId="7349"/>
    <cellStyle name="Milliers 2 9 2 3" xfId="3053"/>
    <cellStyle name="Milliers 2 9 2 3 2" xfId="8207"/>
    <cellStyle name="Milliers 2 9 2 4" xfId="4775"/>
    <cellStyle name="Milliers 2 9 2 4 2" xfId="9923"/>
    <cellStyle name="Milliers 2 9 2 5" xfId="6491"/>
    <cellStyle name="Milliers 2 9 3" xfId="2163"/>
    <cellStyle name="Milliers 2 9 3 2" xfId="3914"/>
    <cellStyle name="Milliers 2 9 3 2 2" xfId="9064"/>
    <cellStyle name="Milliers 2 9 3 3" xfId="5632"/>
    <cellStyle name="Milliers 2 9 3 3 2" xfId="10780"/>
    <cellStyle name="Milliers 2 9 3 4" xfId="7348"/>
    <cellStyle name="Milliers 2 9 4" xfId="3052"/>
    <cellStyle name="Milliers 2 9 4 2" xfId="8206"/>
    <cellStyle name="Milliers 2 9 5" xfId="4774"/>
    <cellStyle name="Milliers 2 9 5 2" xfId="9922"/>
    <cellStyle name="Milliers 2 9 6" xfId="6490"/>
    <cellStyle name="Neutral 2" xfId="835"/>
    <cellStyle name="Normal 10" xfId="836"/>
    <cellStyle name="Normal 11" xfId="837"/>
    <cellStyle name="Normal 12" xfId="838"/>
    <cellStyle name="Normal 13" xfId="839"/>
    <cellStyle name="Normal 14" xfId="840"/>
    <cellStyle name="Normal 15" xfId="841"/>
    <cellStyle name="Normal 16" xfId="842"/>
    <cellStyle name="Normal 17" xfId="843"/>
    <cellStyle name="Normal 18" xfId="844"/>
    <cellStyle name="Normal 19" xfId="845"/>
    <cellStyle name="Normal 2" xfId="846"/>
    <cellStyle name="Normal 2 2" xfId="847"/>
    <cellStyle name="Normal 2 2 2" xfId="848"/>
    <cellStyle name="Normal 2 3" xfId="849"/>
    <cellStyle name="Normal 2 3 2" xfId="850"/>
    <cellStyle name="Normal 2 3_30 neu Milch" xfId="851"/>
    <cellStyle name="Normal 2 4" xfId="852"/>
    <cellStyle name="Normal 2_30 neu Milch" xfId="853"/>
    <cellStyle name="Normal 20" xfId="854"/>
    <cellStyle name="Normal 21" xfId="855"/>
    <cellStyle name="Normal 22" xfId="856"/>
    <cellStyle name="Normal 23" xfId="857"/>
    <cellStyle name="Normal 24" xfId="858"/>
    <cellStyle name="Normal 3" xfId="859"/>
    <cellStyle name="Normal 3 2" xfId="860"/>
    <cellStyle name="Normal 4" xfId="861"/>
    <cellStyle name="Normal 4 2" xfId="862"/>
    <cellStyle name="Normal 4 3" xfId="863"/>
    <cellStyle name="Normal 4_40 Fleisch Standard" xfId="864"/>
    <cellStyle name="Normal 5" xfId="865"/>
    <cellStyle name="Normal 5 2" xfId="866"/>
    <cellStyle name="Normal 6" xfId="867"/>
    <cellStyle name="Normal 6 2" xfId="868"/>
    <cellStyle name="Normal 6 3" xfId="869"/>
    <cellStyle name="Normal 7" xfId="870"/>
    <cellStyle name="Normal 7 2" xfId="871"/>
    <cellStyle name="Normal 8" xfId="872"/>
    <cellStyle name="Normal 9" xfId="873"/>
    <cellStyle name="Notiz 2" xfId="874"/>
    <cellStyle name="Notiz 2 2" xfId="2165"/>
    <cellStyle name="Notiz 2 2 2" xfId="3994"/>
    <cellStyle name="Notiz 2 3" xfId="3993"/>
    <cellStyle name="Pourcentage 2" xfId="875"/>
    <cellStyle name="Pourcentage 2 2" xfId="876"/>
    <cellStyle name="Pourcentage 2 2 2" xfId="877"/>
    <cellStyle name="Pourcentage 2 2 2 2" xfId="2168"/>
    <cellStyle name="Pourcentage 2 2 3" xfId="2167"/>
    <cellStyle name="Pourcentage 2 3" xfId="878"/>
    <cellStyle name="Pourcentage 2 3 2" xfId="2169"/>
    <cellStyle name="Pourcentage 2 4" xfId="2166"/>
    <cellStyle name="Pourcentage 3" xfId="879"/>
    <cellStyle name="Pourcentage 3 2" xfId="880"/>
    <cellStyle name="Pourcentage 3 2 2" xfId="2171"/>
    <cellStyle name="Pourcentage 3 3" xfId="2170"/>
    <cellStyle name="Pourcentage 4" xfId="881"/>
    <cellStyle name="Pourcentage 4 2" xfId="882"/>
    <cellStyle name="Pourcentage 4 2 2" xfId="2173"/>
    <cellStyle name="Pourcentage 4 3" xfId="2172"/>
    <cellStyle name="Pourcentage 5" xfId="883"/>
    <cellStyle name="Pourcentage 6" xfId="884"/>
    <cellStyle name="Prozent" xfId="2272" builtinId="5"/>
    <cellStyle name="Prozent 10" xfId="885"/>
    <cellStyle name="Prozent 10 2" xfId="886"/>
    <cellStyle name="Prozent 10 2 2" xfId="887"/>
    <cellStyle name="Prozent 10 3" xfId="888"/>
    <cellStyle name="Prozent 10 4" xfId="889"/>
    <cellStyle name="Prozent 11" xfId="890"/>
    <cellStyle name="Prozent 12" xfId="891"/>
    <cellStyle name="Prozent 2" xfId="892"/>
    <cellStyle name="Prozent 2 2" xfId="893"/>
    <cellStyle name="Prozent 3" xfId="894"/>
    <cellStyle name="Prozent 3 2" xfId="895"/>
    <cellStyle name="Prozent 3 2 2" xfId="896"/>
    <cellStyle name="Prozent 3 2 2 2" xfId="2175"/>
    <cellStyle name="Prozent 3 2 3" xfId="2174"/>
    <cellStyle name="Prozent 3 3" xfId="897"/>
    <cellStyle name="Prozent 3 3 2" xfId="2176"/>
    <cellStyle name="Prozent 3 4" xfId="898"/>
    <cellStyle name="Prozent 3 5" xfId="899"/>
    <cellStyle name="Prozent 3 5 2" xfId="2177"/>
    <cellStyle name="Prozent 4" xfId="900"/>
    <cellStyle name="Prozent 4 2" xfId="901"/>
    <cellStyle name="Prozent 4 2 2" xfId="2178"/>
    <cellStyle name="Prozent 4 3" xfId="902"/>
    <cellStyle name="Prozent 4 4" xfId="903"/>
    <cellStyle name="Prozent 5" xfId="904"/>
    <cellStyle name="Prozent 5 2" xfId="905"/>
    <cellStyle name="Prozent 5 2 2" xfId="2180"/>
    <cellStyle name="Prozent 5 3" xfId="2179"/>
    <cellStyle name="Prozent 6" xfId="906"/>
    <cellStyle name="Prozent 6 2" xfId="907"/>
    <cellStyle name="Prozent 6 2 2" xfId="2182"/>
    <cellStyle name="Prozent 6 3" xfId="2181"/>
    <cellStyle name="Prozent 7" xfId="908"/>
    <cellStyle name="Prozent 7 2" xfId="909"/>
    <cellStyle name="Prozent 7 2 2" xfId="2184"/>
    <cellStyle name="Prozent 7 3" xfId="2183"/>
    <cellStyle name="Prozent 8" xfId="910"/>
    <cellStyle name="Prozent 8 2" xfId="2185"/>
    <cellStyle name="Prozent 9" xfId="911"/>
    <cellStyle name="Prozent 9 2" xfId="912"/>
    <cellStyle name="Prozent 9 2 2" xfId="913"/>
    <cellStyle name="Prozent 9 2 2 2" xfId="914"/>
    <cellStyle name="Prozent 9 2 3" xfId="915"/>
    <cellStyle name="Prozent 9 2 4" xfId="916"/>
    <cellStyle name="Prozent 9 3" xfId="917"/>
    <cellStyle name="Prozent 9 3 2" xfId="918"/>
    <cellStyle name="Prozent 9 4" xfId="919"/>
    <cellStyle name="Prozent 9 5" xfId="920"/>
    <cellStyle name="Schlecht 2" xfId="921"/>
    <cellStyle name="Standard" xfId="0" builtinId="0"/>
    <cellStyle name="Standard 10" xfId="922"/>
    <cellStyle name="Standard 10 2" xfId="923"/>
    <cellStyle name="Standard 10 2 2" xfId="924"/>
    <cellStyle name="Standard 10 2 2 2" xfId="925"/>
    <cellStyle name="Standard 10 2 2 2 2" xfId="926"/>
    <cellStyle name="Standard 10 2 2 2 3" xfId="927"/>
    <cellStyle name="Standard 10 2 2 2_40 Fleisch Standard" xfId="928"/>
    <cellStyle name="Standard 10 2 2 3" xfId="929"/>
    <cellStyle name="Standard 10 2 2 4" xfId="930"/>
    <cellStyle name="Standard 10 2 2_40 Fleisch Standard" xfId="931"/>
    <cellStyle name="Standard 10 2 3" xfId="932"/>
    <cellStyle name="Standard 10 2_40 Fleisch Standard" xfId="933"/>
    <cellStyle name="Standard 10 3" xfId="934"/>
    <cellStyle name="Standard 10 3 2" xfId="935"/>
    <cellStyle name="Standard 10 4" xfId="936"/>
    <cellStyle name="Standard 10_30 neu Milch" xfId="937"/>
    <cellStyle name="Standard 100" xfId="938"/>
    <cellStyle name="Standard 101" xfId="939"/>
    <cellStyle name="Standard 102" xfId="940"/>
    <cellStyle name="Standard 103" xfId="941"/>
    <cellStyle name="Standard 104" xfId="942"/>
    <cellStyle name="Standard 105" xfId="943"/>
    <cellStyle name="Standard 106" xfId="944"/>
    <cellStyle name="Standard 107" xfId="945"/>
    <cellStyle name="Standard 108" xfId="946"/>
    <cellStyle name="Standard 109" xfId="947"/>
    <cellStyle name="Standard 11" xfId="948"/>
    <cellStyle name="Standard 11 2" xfId="949"/>
    <cellStyle name="Standard 11_30 neu Milch" xfId="950"/>
    <cellStyle name="Standard 110" xfId="951"/>
    <cellStyle name="Standard 111" xfId="952"/>
    <cellStyle name="Standard 112" xfId="953"/>
    <cellStyle name="Standard 113" xfId="954"/>
    <cellStyle name="Standard 114" xfId="955"/>
    <cellStyle name="Standard 115" xfId="956"/>
    <cellStyle name="Standard 115 2" xfId="957"/>
    <cellStyle name="Standard 116" xfId="958"/>
    <cellStyle name="Standard 116 2" xfId="959"/>
    <cellStyle name="Standard 117" xfId="960"/>
    <cellStyle name="Standard 117 2" xfId="961"/>
    <cellStyle name="Standard 118" xfId="962"/>
    <cellStyle name="Standard 118 2" xfId="963"/>
    <cellStyle name="Standard 119" xfId="964"/>
    <cellStyle name="Standard 119 2" xfId="965"/>
    <cellStyle name="Standard 12" xfId="966"/>
    <cellStyle name="Standard 12 2" xfId="967"/>
    <cellStyle name="Standard 12 2 2" xfId="968"/>
    <cellStyle name="Standard 12 2 3" xfId="969"/>
    <cellStyle name="Standard 12 2_40 Fleisch Standard" xfId="970"/>
    <cellStyle name="Standard 12 3" xfId="971"/>
    <cellStyle name="Standard 12 3 2" xfId="972"/>
    <cellStyle name="Standard 12 3 2 2" xfId="973"/>
    <cellStyle name="Standard 12 3 2 3" xfId="974"/>
    <cellStyle name="Standard 12 3 2_40 Fleisch Standard" xfId="975"/>
    <cellStyle name="Standard 12 3 3" xfId="976"/>
    <cellStyle name="Standard 12 3_40 Fleisch Standard" xfId="977"/>
    <cellStyle name="Standard 12 4" xfId="978"/>
    <cellStyle name="Standard 12 4 2" xfId="979"/>
    <cellStyle name="Standard 12 5" xfId="980"/>
    <cellStyle name="Standard 12_30 neu Milch" xfId="981"/>
    <cellStyle name="Standard 120" xfId="982"/>
    <cellStyle name="Standard 120 2" xfId="983"/>
    <cellStyle name="Standard 121" xfId="984"/>
    <cellStyle name="Standard 121 2" xfId="985"/>
    <cellStyle name="Standard 122" xfId="986"/>
    <cellStyle name="Standard 122 2" xfId="987"/>
    <cellStyle name="Standard 123" xfId="988"/>
    <cellStyle name="Standard 123 2" xfId="989"/>
    <cellStyle name="Standard 124" xfId="990"/>
    <cellStyle name="Standard 124 2" xfId="991"/>
    <cellStyle name="Standard 125" xfId="992"/>
    <cellStyle name="Standard 125 2" xfId="993"/>
    <cellStyle name="Standard 126" xfId="994"/>
    <cellStyle name="Standard 126 2" xfId="995"/>
    <cellStyle name="Standard 127" xfId="996"/>
    <cellStyle name="Standard 128" xfId="997"/>
    <cellStyle name="Standard 129" xfId="998"/>
    <cellStyle name="Standard 13" xfId="999"/>
    <cellStyle name="Standard 13 2" xfId="1000"/>
    <cellStyle name="Standard 13 2 2" xfId="1001"/>
    <cellStyle name="Standard 13 2 3" xfId="1002"/>
    <cellStyle name="Standard 13 2_40 Fleisch Standard" xfId="1003"/>
    <cellStyle name="Standard 13 3" xfId="1004"/>
    <cellStyle name="Standard 13 3 2" xfId="1005"/>
    <cellStyle name="Standard 13 3 3" xfId="1006"/>
    <cellStyle name="Standard 13 3_40 Fleisch Standard" xfId="1007"/>
    <cellStyle name="Standard 13 4" xfId="1008"/>
    <cellStyle name="Standard 13 5" xfId="1009"/>
    <cellStyle name="Standard 13_40 Fleisch Standard" xfId="1010"/>
    <cellStyle name="Standard 130" xfId="1011"/>
    <cellStyle name="Standard 131" xfId="1012"/>
    <cellStyle name="Standard 131 2" xfId="1013"/>
    <cellStyle name="Standard 132" xfId="1014"/>
    <cellStyle name="Standard 132 2" xfId="1015"/>
    <cellStyle name="Standard 133" xfId="1016"/>
    <cellStyle name="Standard 134" xfId="1017"/>
    <cellStyle name="Standard 134 2" xfId="1018"/>
    <cellStyle name="Standard 134 2 2" xfId="1019"/>
    <cellStyle name="Standard 134 3" xfId="1020"/>
    <cellStyle name="Standard 134 4" xfId="1021"/>
    <cellStyle name="Standard 135" xfId="1022"/>
    <cellStyle name="Standard 135 2" xfId="1023"/>
    <cellStyle name="Standard 135 2 2" xfId="1024"/>
    <cellStyle name="Standard 135 3" xfId="1025"/>
    <cellStyle name="Standard 135 4" xfId="1026"/>
    <cellStyle name="Standard 136" xfId="1027"/>
    <cellStyle name="Standard 136 2" xfId="1028"/>
    <cellStyle name="Standard 136 2 2" xfId="1029"/>
    <cellStyle name="Standard 136 3" xfId="1030"/>
    <cellStyle name="Standard 136 4" xfId="1031"/>
    <cellStyle name="Standard 137" xfId="1032"/>
    <cellStyle name="Standard 137 2" xfId="1033"/>
    <cellStyle name="Standard 137 2 2" xfId="1034"/>
    <cellStyle name="Standard 137 3" xfId="1035"/>
    <cellStyle name="Standard 137 4" xfId="1036"/>
    <cellStyle name="Standard 138" xfId="1037"/>
    <cellStyle name="Standard 138 2" xfId="1038"/>
    <cellStyle name="Standard 138 2 2" xfId="1039"/>
    <cellStyle name="Standard 138 3" xfId="1040"/>
    <cellStyle name="Standard 138 4" xfId="1041"/>
    <cellStyle name="Standard 139" xfId="1042"/>
    <cellStyle name="Standard 139 2" xfId="1043"/>
    <cellStyle name="Standard 14" xfId="1044"/>
    <cellStyle name="Standard 14 2" xfId="1045"/>
    <cellStyle name="Standard 140" xfId="1046"/>
    <cellStyle name="Standard 140 2" xfId="1047"/>
    <cellStyle name="Standard 141" xfId="1048"/>
    <cellStyle name="Standard 141 2" xfId="2186"/>
    <cellStyle name="Standard 142" xfId="1049"/>
    <cellStyle name="Standard 142 2" xfId="2187"/>
    <cellStyle name="Standard 143" xfId="1050"/>
    <cellStyle name="Standard 144" xfId="1051"/>
    <cellStyle name="Standard 145" xfId="1052"/>
    <cellStyle name="Standard 146" xfId="1053"/>
    <cellStyle name="Standard 147" xfId="1054"/>
    <cellStyle name="Standard 147 2" xfId="2188"/>
    <cellStyle name="Standard 148" xfId="1055"/>
    <cellStyle name="Standard 149" xfId="1056"/>
    <cellStyle name="Standard 15" xfId="1057"/>
    <cellStyle name="Standard 15 2" xfId="1058"/>
    <cellStyle name="Standard 15 3" xfId="1059"/>
    <cellStyle name="Standard 15_40 Fleisch Standard" xfId="1060"/>
    <cellStyle name="Standard 150" xfId="1"/>
    <cellStyle name="Standard 151" xfId="1377"/>
    <cellStyle name="Standard 152" xfId="1383"/>
    <cellStyle name="Standard 153" xfId="1381"/>
    <cellStyle name="Standard 154" xfId="1382"/>
    <cellStyle name="Standard 155" xfId="1380"/>
    <cellStyle name="Standard 156" xfId="1378"/>
    <cellStyle name="Standard 157" xfId="1379"/>
    <cellStyle name="Standard 158" xfId="2270"/>
    <cellStyle name="Standard 159" xfId="2268"/>
    <cellStyle name="Standard 16" xfId="1061"/>
    <cellStyle name="Standard 16 2" xfId="1062"/>
    <cellStyle name="Standard 16 3" xfId="1063"/>
    <cellStyle name="Standard 16_40 Fleisch Standard" xfId="1064"/>
    <cellStyle name="Standard 160" xfId="2269"/>
    <cellStyle name="Standard 17" xfId="1065"/>
    <cellStyle name="Standard 17 2" xfId="1066"/>
    <cellStyle name="Standard 17 3" xfId="1067"/>
    <cellStyle name="Standard 17_40 Fleisch Standard" xfId="1068"/>
    <cellStyle name="Standard 18" xfId="1069"/>
    <cellStyle name="Standard 18 2" xfId="1070"/>
    <cellStyle name="Standard 18 3" xfId="1071"/>
    <cellStyle name="Standard 18_40 Fleisch Standard" xfId="1072"/>
    <cellStyle name="Standard 19" xfId="1073"/>
    <cellStyle name="Standard 19 2" xfId="1074"/>
    <cellStyle name="Standard 19 3" xfId="1075"/>
    <cellStyle name="Standard 19_40 Fleisch Standard" xfId="1076"/>
    <cellStyle name="Standard 2" xfId="1077"/>
    <cellStyle name="Standard 2 10" xfId="1078"/>
    <cellStyle name="Standard 2 11" xfId="1079"/>
    <cellStyle name="Standard 2 12" xfId="1080"/>
    <cellStyle name="Standard 2 13" xfId="1081"/>
    <cellStyle name="Standard 2 2" xfId="1082"/>
    <cellStyle name="Standard 2 2 2" xfId="1083"/>
    <cellStyle name="Standard 2 2 3" xfId="1084"/>
    <cellStyle name="Standard 2 2_30 neu Milch" xfId="1085"/>
    <cellStyle name="Standard 2 3" xfId="1086"/>
    <cellStyle name="Standard 2 3 2" xfId="1087"/>
    <cellStyle name="Standard 2 3 3" xfId="1088"/>
    <cellStyle name="Standard 2 3 4" xfId="1089"/>
    <cellStyle name="Standard 2 3_40 Fleisch Standard" xfId="1090"/>
    <cellStyle name="Standard 2 4" xfId="1091"/>
    <cellStyle name="Standard 2 4 2" xfId="1092"/>
    <cellStyle name="Standard 2 4 2 2" xfId="2190"/>
    <cellStyle name="Standard 2 4 3" xfId="2189"/>
    <cellStyle name="Standard 2 5" xfId="1093"/>
    <cellStyle name="Standard 2 5 2" xfId="1094"/>
    <cellStyle name="Standard 2 5 3" xfId="1095"/>
    <cellStyle name="Standard 2 5_40 Fleisch Standard" xfId="1096"/>
    <cellStyle name="Standard 2 6" xfId="1097"/>
    <cellStyle name="Standard 2 6 2" xfId="1098"/>
    <cellStyle name="Standard 2 7" xfId="1099"/>
    <cellStyle name="Standard 2 7 2" xfId="1100"/>
    <cellStyle name="Standard 2 8" xfId="1101"/>
    <cellStyle name="Standard 2 9" xfId="1102"/>
    <cellStyle name="Standard 2_30 neu Milch" xfId="1103"/>
    <cellStyle name="Standard 20" xfId="1104"/>
    <cellStyle name="Standard 20 2" xfId="1105"/>
    <cellStyle name="Standard 20 3" xfId="1106"/>
    <cellStyle name="Standard 20_40 Fleisch Standard" xfId="1107"/>
    <cellStyle name="Standard 21" xfId="1108"/>
    <cellStyle name="Standard 21 2" xfId="1109"/>
    <cellStyle name="Standard 21 3" xfId="1110"/>
    <cellStyle name="Standard 21_40 Fleisch Standard" xfId="1111"/>
    <cellStyle name="Standard 22" xfId="1112"/>
    <cellStyle name="Standard 22 2" xfId="1113"/>
    <cellStyle name="Standard 22 3" xfId="1114"/>
    <cellStyle name="Standard 22_40 Fleisch Standard" xfId="1115"/>
    <cellStyle name="Standard 23" xfId="1116"/>
    <cellStyle name="Standard 23 2" xfId="1117"/>
    <cellStyle name="Standard 23 3" xfId="1118"/>
    <cellStyle name="Standard 23_40 Fleisch Standard" xfId="1119"/>
    <cellStyle name="Standard 24" xfId="1120"/>
    <cellStyle name="Standard 24 2" xfId="1121"/>
    <cellStyle name="Standard 24 3" xfId="1122"/>
    <cellStyle name="Standard 24_40 Fleisch Standard" xfId="1123"/>
    <cellStyle name="Standard 25" xfId="1124"/>
    <cellStyle name="Standard 25 2" xfId="1125"/>
    <cellStyle name="Standard 26" xfId="1126"/>
    <cellStyle name="Standard 26 2" xfId="1127"/>
    <cellStyle name="Standard 26 3" xfId="1128"/>
    <cellStyle name="Standard 26 3 2" xfId="1129"/>
    <cellStyle name="Standard 26 4" xfId="1130"/>
    <cellStyle name="Standard 26_40 Fleisch Standard" xfId="1131"/>
    <cellStyle name="Standard 27" xfId="1132"/>
    <cellStyle name="Standard 27 2" xfId="1133"/>
    <cellStyle name="Standard 27 2 2" xfId="1134"/>
    <cellStyle name="Standard 27 2 2 2" xfId="1135"/>
    <cellStyle name="Standard 27 2 3" xfId="1136"/>
    <cellStyle name="Standard 27 2 4" xfId="1137"/>
    <cellStyle name="Standard 27 3" xfId="1138"/>
    <cellStyle name="Standard 27 3 2" xfId="1139"/>
    <cellStyle name="Standard 27 4" xfId="1140"/>
    <cellStyle name="Standard 27 5" xfId="1141"/>
    <cellStyle name="Standard 28" xfId="1142"/>
    <cellStyle name="Standard 28 2" xfId="1143"/>
    <cellStyle name="Standard 28 2 2" xfId="1144"/>
    <cellStyle name="Standard 28 2 2 2" xfId="1145"/>
    <cellStyle name="Standard 28 2 3" xfId="1146"/>
    <cellStyle name="Standard 28 2 4" xfId="1147"/>
    <cellStyle name="Standard 28 3" xfId="1148"/>
    <cellStyle name="Standard 28 3 2" xfId="1149"/>
    <cellStyle name="Standard 28 4" xfId="1150"/>
    <cellStyle name="Standard 28 5" xfId="1151"/>
    <cellStyle name="Standard 29" xfId="1152"/>
    <cellStyle name="Standard 3" xfId="1153"/>
    <cellStyle name="Standard 3 2" xfId="1154"/>
    <cellStyle name="Standard 3 2 2" xfId="1155"/>
    <cellStyle name="Standard 3 2 3" xfId="1156"/>
    <cellStyle name="Standard 3 3" xfId="1157"/>
    <cellStyle name="Standard 3 4" xfId="1158"/>
    <cellStyle name="Standard 3_30 neu Milch" xfId="1159"/>
    <cellStyle name="Standard 30" xfId="1160"/>
    <cellStyle name="Standard 31" xfId="1161"/>
    <cellStyle name="Standard 32" xfId="1162"/>
    <cellStyle name="Standard 33" xfId="1163"/>
    <cellStyle name="Standard 34" xfId="1164"/>
    <cellStyle name="Standard 35" xfId="1165"/>
    <cellStyle name="Standard 36" xfId="1166"/>
    <cellStyle name="Standard 37" xfId="1167"/>
    <cellStyle name="Standard 38" xfId="1168"/>
    <cellStyle name="Standard 39" xfId="1169"/>
    <cellStyle name="Standard 4" xfId="1170"/>
    <cellStyle name="Standard 4 2" xfId="1171"/>
    <cellStyle name="Standard 4 2 2" xfId="1172"/>
    <cellStyle name="Standard 4 2 3" xfId="1173"/>
    <cellStyle name="Standard 4 2 4" xfId="1174"/>
    <cellStyle name="Standard 4 2_40 Fleisch Standard" xfId="1175"/>
    <cellStyle name="Standard 4 3" xfId="1176"/>
    <cellStyle name="Standard 4 3 2" xfId="1177"/>
    <cellStyle name="Standard 4 4" xfId="1178"/>
    <cellStyle name="Standard 4 4 2" xfId="1179"/>
    <cellStyle name="Standard 4 5" xfId="1180"/>
    <cellStyle name="Standard 4 6" xfId="1181"/>
    <cellStyle name="Standard 4_30 neu Milch" xfId="1182"/>
    <cellStyle name="Standard 40" xfId="1183"/>
    <cellStyle name="Standard 41" xfId="1184"/>
    <cellStyle name="Standard 42" xfId="1185"/>
    <cellStyle name="Standard 43" xfId="1186"/>
    <cellStyle name="Standard 44" xfId="1187"/>
    <cellStyle name="Standard 45" xfId="1188"/>
    <cellStyle name="Standard 46" xfId="1189"/>
    <cellStyle name="Standard 47" xfId="1190"/>
    <cellStyle name="Standard 48" xfId="1191"/>
    <cellStyle name="Standard 49" xfId="1192"/>
    <cellStyle name="Standard 5" xfId="1193"/>
    <cellStyle name="Standard 5 2" xfId="1194"/>
    <cellStyle name="Standard 5 2 2" xfId="1195"/>
    <cellStyle name="Standard 5 2 2 2" xfId="1196"/>
    <cellStyle name="Standard 5 2 2 3" xfId="1197"/>
    <cellStyle name="Standard 5 2 2_40 Fleisch Standard" xfId="1198"/>
    <cellStyle name="Standard 5 2 3" xfId="1199"/>
    <cellStyle name="Standard 5 2 3 2" xfId="1200"/>
    <cellStyle name="Standard 5 2 4" xfId="1201"/>
    <cellStyle name="Standard 5 2 5" xfId="1202"/>
    <cellStyle name="Standard 5 2_30 neu Milch" xfId="1203"/>
    <cellStyle name="Standard 5 3" xfId="1204"/>
    <cellStyle name="Standard 5 3 2" xfId="1205"/>
    <cellStyle name="Standard 5 3 3" xfId="1206"/>
    <cellStyle name="Standard 5 3_40 Fleisch Standard" xfId="1207"/>
    <cellStyle name="Standard 5 4" xfId="1208"/>
    <cellStyle name="Standard 5 4 2" xfId="1209"/>
    <cellStyle name="Standard 5 5" xfId="1210"/>
    <cellStyle name="Standard 5 6" xfId="1211"/>
    <cellStyle name="Standard 5 7" xfId="1212"/>
    <cellStyle name="Standard 5_30 neu Milch" xfId="1213"/>
    <cellStyle name="Standard 50" xfId="1214"/>
    <cellStyle name="Standard 51" xfId="1215"/>
    <cellStyle name="Standard 52" xfId="1216"/>
    <cellStyle name="Standard 53" xfId="1217"/>
    <cellStyle name="Standard 54" xfId="1218"/>
    <cellStyle name="Standard 55" xfId="1219"/>
    <cellStyle name="Standard 56" xfId="1220"/>
    <cellStyle name="Standard 57" xfId="1221"/>
    <cellStyle name="Standard 58" xfId="1222"/>
    <cellStyle name="Standard 59" xfId="1223"/>
    <cellStyle name="Standard 6" xfId="1224"/>
    <cellStyle name="Standard 6 2" xfId="1225"/>
    <cellStyle name="Standard 6 3" xfId="1226"/>
    <cellStyle name="Standard 6_30 neu Milch" xfId="1227"/>
    <cellStyle name="Standard 60" xfId="1228"/>
    <cellStyle name="Standard 61" xfId="1229"/>
    <cellStyle name="Standard 62" xfId="1230"/>
    <cellStyle name="Standard 63" xfId="1231"/>
    <cellStyle name="Standard 64" xfId="1232"/>
    <cellStyle name="Standard 65" xfId="1233"/>
    <cellStyle name="Standard 66" xfId="1234"/>
    <cellStyle name="Standard 67" xfId="1235"/>
    <cellStyle name="Standard 68" xfId="1236"/>
    <cellStyle name="Standard 69" xfId="1237"/>
    <cellStyle name="Standard 7" xfId="1238"/>
    <cellStyle name="Standard 7 2" xfId="1239"/>
    <cellStyle name="Standard 7_30 neu Milch" xfId="1240"/>
    <cellStyle name="Standard 70" xfId="1241"/>
    <cellStyle name="Standard 71" xfId="1242"/>
    <cellStyle name="Standard 72" xfId="1243"/>
    <cellStyle name="Standard 73" xfId="1244"/>
    <cellStyle name="Standard 74" xfId="1245"/>
    <cellStyle name="Standard 75" xfId="1246"/>
    <cellStyle name="Standard 76" xfId="1247"/>
    <cellStyle name="Standard 77" xfId="1248"/>
    <cellStyle name="Standard 78" xfId="1249"/>
    <cellStyle name="Standard 79" xfId="1250"/>
    <cellStyle name="Standard 8" xfId="1251"/>
    <cellStyle name="Standard 8 2" xfId="1252"/>
    <cellStyle name="Standard 8 2 2" xfId="1253"/>
    <cellStyle name="Standard 8 2 3" xfId="1254"/>
    <cellStyle name="Standard 8 2_40 Fleisch Standard" xfId="1255"/>
    <cellStyle name="Standard 8 3" xfId="1256"/>
    <cellStyle name="Standard 8 3 2" xfId="1257"/>
    <cellStyle name="Standard 8 4" xfId="1258"/>
    <cellStyle name="Standard 8_30 neu Milch" xfId="1259"/>
    <cellStyle name="Standard 80" xfId="1260"/>
    <cellStyle name="Standard 81" xfId="1261"/>
    <cellStyle name="Standard 82" xfId="1262"/>
    <cellStyle name="Standard 83" xfId="1263"/>
    <cellStyle name="Standard 84" xfId="1264"/>
    <cellStyle name="Standard 85" xfId="1265"/>
    <cellStyle name="Standard 86" xfId="1266"/>
    <cellStyle name="Standard 87" xfId="1267"/>
    <cellStyle name="Standard 88" xfId="1268"/>
    <cellStyle name="Standard 89" xfId="1269"/>
    <cellStyle name="Standard 9" xfId="1270"/>
    <cellStyle name="Standard 9 2" xfId="1271"/>
    <cellStyle name="Standard 9 2 2" xfId="1272"/>
    <cellStyle name="Standard 9 2 3" xfId="1273"/>
    <cellStyle name="Standard 9 2_40 Fleisch Standard" xfId="1274"/>
    <cellStyle name="Standard 9 3" xfId="1275"/>
    <cellStyle name="Standard 9 3 2" xfId="1276"/>
    <cellStyle name="Standard 9 4" xfId="1277"/>
    <cellStyle name="Standard 9_30 neu Milch" xfId="1278"/>
    <cellStyle name="Standard 90" xfId="1279"/>
    <cellStyle name="Standard 91" xfId="1280"/>
    <cellStyle name="Standard 92" xfId="1281"/>
    <cellStyle name="Standard 93" xfId="1282"/>
    <cellStyle name="Standard 94" xfId="1283"/>
    <cellStyle name="Standard 95" xfId="1284"/>
    <cellStyle name="Standard 96" xfId="1285"/>
    <cellStyle name="Standard 97" xfId="1286"/>
    <cellStyle name="Standard 98" xfId="1287"/>
    <cellStyle name="Standard 99" xfId="1288"/>
    <cellStyle name="Titel" xfId="1289"/>
    <cellStyle name="Überschrift 1 2" xfId="1290"/>
    <cellStyle name="Überschrift 2 2" xfId="1291"/>
    <cellStyle name="Überschrift 3 2" xfId="1292"/>
    <cellStyle name="Überschrift 4 2" xfId="1293"/>
    <cellStyle name="Überschrift 5" xfId="1294"/>
    <cellStyle name="Verknüpfte Zelle 2" xfId="1295"/>
    <cellStyle name="Verknüpfung %" xfId="1296"/>
    <cellStyle name="Verknüpfung Zahl" xfId="1297"/>
    <cellStyle name="Währung 2" xfId="1298"/>
    <cellStyle name="Währung 2 10" xfId="1299"/>
    <cellStyle name="Währung 2 10 2" xfId="1300"/>
    <cellStyle name="Währung 2 10 2 2" xfId="2193"/>
    <cellStyle name="Währung 2 10 2 2 2" xfId="3918"/>
    <cellStyle name="Währung 2 10 2 2 2 2" xfId="9068"/>
    <cellStyle name="Währung 2 10 2 2 3" xfId="5636"/>
    <cellStyle name="Währung 2 10 2 2 3 2" xfId="10784"/>
    <cellStyle name="Währung 2 10 2 2 4" xfId="7352"/>
    <cellStyle name="Währung 2 10 2 3" xfId="3060"/>
    <cellStyle name="Währung 2 10 2 3 2" xfId="8210"/>
    <cellStyle name="Währung 2 10 2 4" xfId="4778"/>
    <cellStyle name="Währung 2 10 2 4 2" xfId="9926"/>
    <cellStyle name="Währung 2 10 2 5" xfId="6494"/>
    <cellStyle name="Währung 2 10 3" xfId="2192"/>
    <cellStyle name="Währung 2 10 3 2" xfId="3917"/>
    <cellStyle name="Währung 2 10 3 2 2" xfId="9067"/>
    <cellStyle name="Währung 2 10 3 3" xfId="5635"/>
    <cellStyle name="Währung 2 10 3 3 2" xfId="10783"/>
    <cellStyle name="Währung 2 10 3 4" xfId="7351"/>
    <cellStyle name="Währung 2 10 4" xfId="3059"/>
    <cellStyle name="Währung 2 10 4 2" xfId="8209"/>
    <cellStyle name="Währung 2 10 5" xfId="4777"/>
    <cellStyle name="Währung 2 10 5 2" xfId="9925"/>
    <cellStyle name="Währung 2 10 6" xfId="6493"/>
    <cellStyle name="Währung 2 11" xfId="1301"/>
    <cellStyle name="Währung 2 11 2" xfId="2194"/>
    <cellStyle name="Währung 2 11 2 2" xfId="3919"/>
    <cellStyle name="Währung 2 11 2 2 2" xfId="9069"/>
    <cellStyle name="Währung 2 11 2 3" xfId="5637"/>
    <cellStyle name="Währung 2 11 2 3 2" xfId="10785"/>
    <cellStyle name="Währung 2 11 2 4" xfId="7353"/>
    <cellStyle name="Währung 2 11 3" xfId="3061"/>
    <cellStyle name="Währung 2 11 3 2" xfId="8211"/>
    <cellStyle name="Währung 2 11 4" xfId="4779"/>
    <cellStyle name="Währung 2 11 4 2" xfId="9927"/>
    <cellStyle name="Währung 2 11 5" xfId="6495"/>
    <cellStyle name="Währung 2 12" xfId="1302"/>
    <cellStyle name="Währung 2 12 2" xfId="2195"/>
    <cellStyle name="Währung 2 12 2 2" xfId="3920"/>
    <cellStyle name="Währung 2 12 2 2 2" xfId="9070"/>
    <cellStyle name="Währung 2 12 2 3" xfId="5638"/>
    <cellStyle name="Währung 2 12 2 3 2" xfId="10786"/>
    <cellStyle name="Währung 2 12 2 4" xfId="7354"/>
    <cellStyle name="Währung 2 12 3" xfId="3062"/>
    <cellStyle name="Währung 2 12 3 2" xfId="8212"/>
    <cellStyle name="Währung 2 12 4" xfId="4780"/>
    <cellStyle name="Währung 2 12 4 2" xfId="9928"/>
    <cellStyle name="Währung 2 12 5" xfId="6496"/>
    <cellStyle name="Währung 2 13" xfId="1303"/>
    <cellStyle name="Währung 2 13 2" xfId="2196"/>
    <cellStyle name="Währung 2 13 2 2" xfId="3921"/>
    <cellStyle name="Währung 2 13 2 2 2" xfId="9071"/>
    <cellStyle name="Währung 2 13 2 3" xfId="5639"/>
    <cellStyle name="Währung 2 13 2 3 2" xfId="10787"/>
    <cellStyle name="Währung 2 13 2 4" xfId="7355"/>
    <cellStyle name="Währung 2 13 3" xfId="3063"/>
    <cellStyle name="Währung 2 13 3 2" xfId="8213"/>
    <cellStyle name="Währung 2 13 4" xfId="4781"/>
    <cellStyle name="Währung 2 13 4 2" xfId="9929"/>
    <cellStyle name="Währung 2 13 5" xfId="6497"/>
    <cellStyle name="Währung 2 14" xfId="1304"/>
    <cellStyle name="Währung 2 14 2" xfId="2197"/>
    <cellStyle name="Währung 2 14 2 2" xfId="3922"/>
    <cellStyle name="Währung 2 14 2 2 2" xfId="9072"/>
    <cellStyle name="Währung 2 14 2 3" xfId="5640"/>
    <cellStyle name="Währung 2 14 2 3 2" xfId="10788"/>
    <cellStyle name="Währung 2 14 2 4" xfId="7356"/>
    <cellStyle name="Währung 2 14 3" xfId="3064"/>
    <cellStyle name="Währung 2 14 3 2" xfId="8214"/>
    <cellStyle name="Währung 2 14 4" xfId="4782"/>
    <cellStyle name="Währung 2 14 4 2" xfId="9930"/>
    <cellStyle name="Währung 2 14 5" xfId="6498"/>
    <cellStyle name="Währung 2 15" xfId="2191"/>
    <cellStyle name="Währung 2 15 2" xfId="3916"/>
    <cellStyle name="Währung 2 15 2 2" xfId="9066"/>
    <cellStyle name="Währung 2 15 3" xfId="5634"/>
    <cellStyle name="Währung 2 15 3 2" xfId="10782"/>
    <cellStyle name="Währung 2 15 4" xfId="7350"/>
    <cellStyle name="Währung 2 16" xfId="3058"/>
    <cellStyle name="Währung 2 16 2" xfId="8208"/>
    <cellStyle name="Währung 2 17" xfId="4776"/>
    <cellStyle name="Währung 2 17 2" xfId="9924"/>
    <cellStyle name="Währung 2 18" xfId="6492"/>
    <cellStyle name="Währung 2 2" xfId="1305"/>
    <cellStyle name="Währung 2 2 2" xfId="1306"/>
    <cellStyle name="Währung 2 2 2 2" xfId="1307"/>
    <cellStyle name="Währung 2 2 2 2 2" xfId="1308"/>
    <cellStyle name="Währung 2 2 2 2 2 2" xfId="2201"/>
    <cellStyle name="Währung 2 2 2 2 2 2 2" xfId="3926"/>
    <cellStyle name="Währung 2 2 2 2 2 2 2 2" xfId="9076"/>
    <cellStyle name="Währung 2 2 2 2 2 2 3" xfId="5644"/>
    <cellStyle name="Währung 2 2 2 2 2 2 3 2" xfId="10792"/>
    <cellStyle name="Währung 2 2 2 2 2 2 4" xfId="7360"/>
    <cellStyle name="Währung 2 2 2 2 2 3" xfId="3068"/>
    <cellStyle name="Währung 2 2 2 2 2 3 2" xfId="8218"/>
    <cellStyle name="Währung 2 2 2 2 2 4" xfId="4786"/>
    <cellStyle name="Währung 2 2 2 2 2 4 2" xfId="9934"/>
    <cellStyle name="Währung 2 2 2 2 2 5" xfId="6502"/>
    <cellStyle name="Währung 2 2 2 2 3" xfId="2200"/>
    <cellStyle name="Währung 2 2 2 2 3 2" xfId="3925"/>
    <cellStyle name="Währung 2 2 2 2 3 2 2" xfId="9075"/>
    <cellStyle name="Währung 2 2 2 2 3 3" xfId="5643"/>
    <cellStyle name="Währung 2 2 2 2 3 3 2" xfId="10791"/>
    <cellStyle name="Währung 2 2 2 2 3 4" xfId="7359"/>
    <cellStyle name="Währung 2 2 2 2 4" xfId="3067"/>
    <cellStyle name="Währung 2 2 2 2 4 2" xfId="8217"/>
    <cellStyle name="Währung 2 2 2 2 5" xfId="4785"/>
    <cellStyle name="Währung 2 2 2 2 5 2" xfId="9933"/>
    <cellStyle name="Währung 2 2 2 2 6" xfId="6501"/>
    <cellStyle name="Währung 2 2 2 3" xfId="1309"/>
    <cellStyle name="Währung 2 2 2 3 2" xfId="2202"/>
    <cellStyle name="Währung 2 2 2 3 2 2" xfId="3927"/>
    <cellStyle name="Währung 2 2 2 3 2 2 2" xfId="9077"/>
    <cellStyle name="Währung 2 2 2 3 2 3" xfId="5645"/>
    <cellStyle name="Währung 2 2 2 3 2 3 2" xfId="10793"/>
    <cellStyle name="Währung 2 2 2 3 2 4" xfId="7361"/>
    <cellStyle name="Währung 2 2 2 3 3" xfId="3069"/>
    <cellStyle name="Währung 2 2 2 3 3 2" xfId="8219"/>
    <cellStyle name="Währung 2 2 2 3 4" xfId="4787"/>
    <cellStyle name="Währung 2 2 2 3 4 2" xfId="9935"/>
    <cellStyle name="Währung 2 2 2 3 5" xfId="6503"/>
    <cellStyle name="Währung 2 2 2 4" xfId="1310"/>
    <cellStyle name="Währung 2 2 2 4 2" xfId="2203"/>
    <cellStyle name="Währung 2 2 2 4 2 2" xfId="3928"/>
    <cellStyle name="Währung 2 2 2 4 2 2 2" xfId="9078"/>
    <cellStyle name="Währung 2 2 2 4 2 3" xfId="5646"/>
    <cellStyle name="Währung 2 2 2 4 2 3 2" xfId="10794"/>
    <cellStyle name="Währung 2 2 2 4 2 4" xfId="7362"/>
    <cellStyle name="Währung 2 2 2 4 3" xfId="3070"/>
    <cellStyle name="Währung 2 2 2 4 3 2" xfId="8220"/>
    <cellStyle name="Währung 2 2 2 4 4" xfId="4788"/>
    <cellStyle name="Währung 2 2 2 4 4 2" xfId="9936"/>
    <cellStyle name="Währung 2 2 2 4 5" xfId="6504"/>
    <cellStyle name="Währung 2 2 2 5" xfId="2199"/>
    <cellStyle name="Währung 2 2 2 5 2" xfId="3924"/>
    <cellStyle name="Währung 2 2 2 5 2 2" xfId="9074"/>
    <cellStyle name="Währung 2 2 2 5 3" xfId="5642"/>
    <cellStyle name="Währung 2 2 2 5 3 2" xfId="10790"/>
    <cellStyle name="Währung 2 2 2 5 4" xfId="7358"/>
    <cellStyle name="Währung 2 2 2 6" xfId="3066"/>
    <cellStyle name="Währung 2 2 2 6 2" xfId="8216"/>
    <cellStyle name="Währung 2 2 2 7" xfId="4784"/>
    <cellStyle name="Währung 2 2 2 7 2" xfId="9932"/>
    <cellStyle name="Währung 2 2 2 8" xfId="6500"/>
    <cellStyle name="Währung 2 2 3" xfId="1311"/>
    <cellStyle name="Währung 2 2 3 2" xfId="1312"/>
    <cellStyle name="Währung 2 2 3 2 2" xfId="2205"/>
    <cellStyle name="Währung 2 2 3 2 2 2" xfId="3930"/>
    <cellStyle name="Währung 2 2 3 2 2 2 2" xfId="9080"/>
    <cellStyle name="Währung 2 2 3 2 2 3" xfId="5648"/>
    <cellStyle name="Währung 2 2 3 2 2 3 2" xfId="10796"/>
    <cellStyle name="Währung 2 2 3 2 2 4" xfId="7364"/>
    <cellStyle name="Währung 2 2 3 2 3" xfId="3072"/>
    <cellStyle name="Währung 2 2 3 2 3 2" xfId="8222"/>
    <cellStyle name="Währung 2 2 3 2 4" xfId="4790"/>
    <cellStyle name="Währung 2 2 3 2 4 2" xfId="9938"/>
    <cellStyle name="Währung 2 2 3 2 5" xfId="6506"/>
    <cellStyle name="Währung 2 2 3 3" xfId="2204"/>
    <cellStyle name="Währung 2 2 3 3 2" xfId="3929"/>
    <cellStyle name="Währung 2 2 3 3 2 2" xfId="9079"/>
    <cellStyle name="Währung 2 2 3 3 3" xfId="5647"/>
    <cellStyle name="Währung 2 2 3 3 3 2" xfId="10795"/>
    <cellStyle name="Währung 2 2 3 3 4" xfId="7363"/>
    <cellStyle name="Währung 2 2 3 4" xfId="3071"/>
    <cellStyle name="Währung 2 2 3 4 2" xfId="8221"/>
    <cellStyle name="Währung 2 2 3 5" xfId="4789"/>
    <cellStyle name="Währung 2 2 3 5 2" xfId="9937"/>
    <cellStyle name="Währung 2 2 3 6" xfId="6505"/>
    <cellStyle name="Währung 2 2 4" xfId="1313"/>
    <cellStyle name="Währung 2 2 4 2" xfId="2206"/>
    <cellStyle name="Währung 2 2 4 2 2" xfId="3931"/>
    <cellStyle name="Währung 2 2 4 2 2 2" xfId="9081"/>
    <cellStyle name="Währung 2 2 4 2 3" xfId="5649"/>
    <cellStyle name="Währung 2 2 4 2 3 2" xfId="10797"/>
    <cellStyle name="Währung 2 2 4 2 4" xfId="7365"/>
    <cellStyle name="Währung 2 2 4 3" xfId="3073"/>
    <cellStyle name="Währung 2 2 4 3 2" xfId="8223"/>
    <cellStyle name="Währung 2 2 4 4" xfId="4791"/>
    <cellStyle name="Währung 2 2 4 4 2" xfId="9939"/>
    <cellStyle name="Währung 2 2 4 5" xfId="6507"/>
    <cellStyle name="Währung 2 2 5" xfId="1314"/>
    <cellStyle name="Währung 2 2 5 2" xfId="2207"/>
    <cellStyle name="Währung 2 2 5 2 2" xfId="3932"/>
    <cellStyle name="Währung 2 2 5 2 2 2" xfId="9082"/>
    <cellStyle name="Währung 2 2 5 2 3" xfId="5650"/>
    <cellStyle name="Währung 2 2 5 2 3 2" xfId="10798"/>
    <cellStyle name="Währung 2 2 5 2 4" xfId="7366"/>
    <cellStyle name="Währung 2 2 5 3" xfId="3074"/>
    <cellStyle name="Währung 2 2 5 3 2" xfId="8224"/>
    <cellStyle name="Währung 2 2 5 4" xfId="4792"/>
    <cellStyle name="Währung 2 2 5 4 2" xfId="9940"/>
    <cellStyle name="Währung 2 2 5 5" xfId="6508"/>
    <cellStyle name="Währung 2 2 6" xfId="2198"/>
    <cellStyle name="Währung 2 2 6 2" xfId="3923"/>
    <cellStyle name="Währung 2 2 6 2 2" xfId="9073"/>
    <cellStyle name="Währung 2 2 6 3" xfId="5641"/>
    <cellStyle name="Währung 2 2 6 3 2" xfId="10789"/>
    <cellStyle name="Währung 2 2 6 4" xfId="7357"/>
    <cellStyle name="Währung 2 2 7" xfId="3065"/>
    <cellStyle name="Währung 2 2 7 2" xfId="8215"/>
    <cellStyle name="Währung 2 2 8" xfId="4783"/>
    <cellStyle name="Währung 2 2 8 2" xfId="9931"/>
    <cellStyle name="Währung 2 2 9" xfId="6499"/>
    <cellStyle name="Währung 2 3" xfId="1315"/>
    <cellStyle name="Währung 2 3 2" xfId="1316"/>
    <cellStyle name="Währung 2 3 2 2" xfId="1317"/>
    <cellStyle name="Währung 2 3 2 2 2" xfId="1318"/>
    <cellStyle name="Währung 2 3 2 2 2 2" xfId="2211"/>
    <cellStyle name="Währung 2 3 2 2 2 2 2" xfId="3936"/>
    <cellStyle name="Währung 2 3 2 2 2 2 2 2" xfId="9086"/>
    <cellStyle name="Währung 2 3 2 2 2 2 3" xfId="5654"/>
    <cellStyle name="Währung 2 3 2 2 2 2 3 2" xfId="10802"/>
    <cellStyle name="Währung 2 3 2 2 2 2 4" xfId="7370"/>
    <cellStyle name="Währung 2 3 2 2 2 3" xfId="3078"/>
    <cellStyle name="Währung 2 3 2 2 2 3 2" xfId="8228"/>
    <cellStyle name="Währung 2 3 2 2 2 4" xfId="4796"/>
    <cellStyle name="Währung 2 3 2 2 2 4 2" xfId="9944"/>
    <cellStyle name="Währung 2 3 2 2 2 5" xfId="6512"/>
    <cellStyle name="Währung 2 3 2 2 3" xfId="2210"/>
    <cellStyle name="Währung 2 3 2 2 3 2" xfId="3935"/>
    <cellStyle name="Währung 2 3 2 2 3 2 2" xfId="9085"/>
    <cellStyle name="Währung 2 3 2 2 3 3" xfId="5653"/>
    <cellStyle name="Währung 2 3 2 2 3 3 2" xfId="10801"/>
    <cellStyle name="Währung 2 3 2 2 3 4" xfId="7369"/>
    <cellStyle name="Währung 2 3 2 2 4" xfId="3077"/>
    <cellStyle name="Währung 2 3 2 2 4 2" xfId="8227"/>
    <cellStyle name="Währung 2 3 2 2 5" xfId="4795"/>
    <cellStyle name="Währung 2 3 2 2 5 2" xfId="9943"/>
    <cellStyle name="Währung 2 3 2 2 6" xfId="6511"/>
    <cellStyle name="Währung 2 3 2 3" xfId="1319"/>
    <cellStyle name="Währung 2 3 2 3 2" xfId="2212"/>
    <cellStyle name="Währung 2 3 2 3 2 2" xfId="3937"/>
    <cellStyle name="Währung 2 3 2 3 2 2 2" xfId="9087"/>
    <cellStyle name="Währung 2 3 2 3 2 3" xfId="5655"/>
    <cellStyle name="Währung 2 3 2 3 2 3 2" xfId="10803"/>
    <cellStyle name="Währung 2 3 2 3 2 4" xfId="7371"/>
    <cellStyle name="Währung 2 3 2 3 3" xfId="3079"/>
    <cellStyle name="Währung 2 3 2 3 3 2" xfId="8229"/>
    <cellStyle name="Währung 2 3 2 3 4" xfId="4797"/>
    <cellStyle name="Währung 2 3 2 3 4 2" xfId="9945"/>
    <cellStyle name="Währung 2 3 2 3 5" xfId="6513"/>
    <cellStyle name="Währung 2 3 2 4" xfId="1320"/>
    <cellStyle name="Währung 2 3 2 4 2" xfId="2213"/>
    <cellStyle name="Währung 2 3 2 4 2 2" xfId="3938"/>
    <cellStyle name="Währung 2 3 2 4 2 2 2" xfId="9088"/>
    <cellStyle name="Währung 2 3 2 4 2 3" xfId="5656"/>
    <cellStyle name="Währung 2 3 2 4 2 3 2" xfId="10804"/>
    <cellStyle name="Währung 2 3 2 4 2 4" xfId="7372"/>
    <cellStyle name="Währung 2 3 2 4 3" xfId="3080"/>
    <cellStyle name="Währung 2 3 2 4 3 2" xfId="8230"/>
    <cellStyle name="Währung 2 3 2 4 4" xfId="4798"/>
    <cellStyle name="Währung 2 3 2 4 4 2" xfId="9946"/>
    <cellStyle name="Währung 2 3 2 4 5" xfId="6514"/>
    <cellStyle name="Währung 2 3 2 5" xfId="2209"/>
    <cellStyle name="Währung 2 3 2 5 2" xfId="3934"/>
    <cellStyle name="Währung 2 3 2 5 2 2" xfId="9084"/>
    <cellStyle name="Währung 2 3 2 5 3" xfId="5652"/>
    <cellStyle name="Währung 2 3 2 5 3 2" xfId="10800"/>
    <cellStyle name="Währung 2 3 2 5 4" xfId="7368"/>
    <cellStyle name="Währung 2 3 2 6" xfId="3076"/>
    <cellStyle name="Währung 2 3 2 6 2" xfId="8226"/>
    <cellStyle name="Währung 2 3 2 7" xfId="4794"/>
    <cellStyle name="Währung 2 3 2 7 2" xfId="9942"/>
    <cellStyle name="Währung 2 3 2 8" xfId="6510"/>
    <cellStyle name="Währung 2 3 3" xfId="1321"/>
    <cellStyle name="Währung 2 3 3 2" xfId="1322"/>
    <cellStyle name="Währung 2 3 3 2 2" xfId="2215"/>
    <cellStyle name="Währung 2 3 3 2 2 2" xfId="3940"/>
    <cellStyle name="Währung 2 3 3 2 2 2 2" xfId="9090"/>
    <cellStyle name="Währung 2 3 3 2 2 3" xfId="5658"/>
    <cellStyle name="Währung 2 3 3 2 2 3 2" xfId="10806"/>
    <cellStyle name="Währung 2 3 3 2 2 4" xfId="7374"/>
    <cellStyle name="Währung 2 3 3 2 3" xfId="3082"/>
    <cellStyle name="Währung 2 3 3 2 3 2" xfId="8232"/>
    <cellStyle name="Währung 2 3 3 2 4" xfId="4800"/>
    <cellStyle name="Währung 2 3 3 2 4 2" xfId="9948"/>
    <cellStyle name="Währung 2 3 3 2 5" xfId="6516"/>
    <cellStyle name="Währung 2 3 3 3" xfId="2214"/>
    <cellStyle name="Währung 2 3 3 3 2" xfId="3939"/>
    <cellStyle name="Währung 2 3 3 3 2 2" xfId="9089"/>
    <cellStyle name="Währung 2 3 3 3 3" xfId="5657"/>
    <cellStyle name="Währung 2 3 3 3 3 2" xfId="10805"/>
    <cellStyle name="Währung 2 3 3 3 4" xfId="7373"/>
    <cellStyle name="Währung 2 3 3 4" xfId="3081"/>
    <cellStyle name="Währung 2 3 3 4 2" xfId="8231"/>
    <cellStyle name="Währung 2 3 3 5" xfId="4799"/>
    <cellStyle name="Währung 2 3 3 5 2" xfId="9947"/>
    <cellStyle name="Währung 2 3 3 6" xfId="6515"/>
    <cellStyle name="Währung 2 3 4" xfId="1323"/>
    <cellStyle name="Währung 2 3 4 2" xfId="2216"/>
    <cellStyle name="Währung 2 3 4 2 2" xfId="3941"/>
    <cellStyle name="Währung 2 3 4 2 2 2" xfId="9091"/>
    <cellStyle name="Währung 2 3 4 2 3" xfId="5659"/>
    <cellStyle name="Währung 2 3 4 2 3 2" xfId="10807"/>
    <cellStyle name="Währung 2 3 4 2 4" xfId="7375"/>
    <cellStyle name="Währung 2 3 4 3" xfId="3083"/>
    <cellStyle name="Währung 2 3 4 3 2" xfId="8233"/>
    <cellStyle name="Währung 2 3 4 4" xfId="4801"/>
    <cellStyle name="Währung 2 3 4 4 2" xfId="9949"/>
    <cellStyle name="Währung 2 3 4 5" xfId="6517"/>
    <cellStyle name="Währung 2 3 5" xfId="1324"/>
    <cellStyle name="Währung 2 3 5 2" xfId="2217"/>
    <cellStyle name="Währung 2 3 5 2 2" xfId="3942"/>
    <cellStyle name="Währung 2 3 5 2 2 2" xfId="9092"/>
    <cellStyle name="Währung 2 3 5 2 3" xfId="5660"/>
    <cellStyle name="Währung 2 3 5 2 3 2" xfId="10808"/>
    <cellStyle name="Währung 2 3 5 2 4" xfId="7376"/>
    <cellStyle name="Währung 2 3 5 3" xfId="3084"/>
    <cellStyle name="Währung 2 3 5 3 2" xfId="8234"/>
    <cellStyle name="Währung 2 3 5 4" xfId="4802"/>
    <cellStyle name="Währung 2 3 5 4 2" xfId="9950"/>
    <cellStyle name="Währung 2 3 5 5" xfId="6518"/>
    <cellStyle name="Währung 2 3 6" xfId="2208"/>
    <cellStyle name="Währung 2 3 6 2" xfId="3933"/>
    <cellStyle name="Währung 2 3 6 2 2" xfId="9083"/>
    <cellStyle name="Währung 2 3 6 3" xfId="5651"/>
    <cellStyle name="Währung 2 3 6 3 2" xfId="10799"/>
    <cellStyle name="Währung 2 3 6 4" xfId="7367"/>
    <cellStyle name="Währung 2 3 7" xfId="3075"/>
    <cellStyle name="Währung 2 3 7 2" xfId="8225"/>
    <cellStyle name="Währung 2 3 8" xfId="4793"/>
    <cellStyle name="Währung 2 3 8 2" xfId="9941"/>
    <cellStyle name="Währung 2 3 9" xfId="6509"/>
    <cellStyle name="Währung 2 4" xfId="1325"/>
    <cellStyle name="Währung 2 4 2" xfId="1326"/>
    <cellStyle name="Währung 2 4 2 2" xfId="1327"/>
    <cellStyle name="Währung 2 4 2 2 2" xfId="1328"/>
    <cellStyle name="Währung 2 4 2 2 2 2" xfId="2221"/>
    <cellStyle name="Währung 2 4 2 2 2 2 2" xfId="3946"/>
    <cellStyle name="Währung 2 4 2 2 2 2 2 2" xfId="9096"/>
    <cellStyle name="Währung 2 4 2 2 2 2 3" xfId="5664"/>
    <cellStyle name="Währung 2 4 2 2 2 2 3 2" xfId="10812"/>
    <cellStyle name="Währung 2 4 2 2 2 2 4" xfId="7380"/>
    <cellStyle name="Währung 2 4 2 2 2 3" xfId="3088"/>
    <cellStyle name="Währung 2 4 2 2 2 3 2" xfId="8238"/>
    <cellStyle name="Währung 2 4 2 2 2 4" xfId="4806"/>
    <cellStyle name="Währung 2 4 2 2 2 4 2" xfId="9954"/>
    <cellStyle name="Währung 2 4 2 2 2 5" xfId="6522"/>
    <cellStyle name="Währung 2 4 2 2 3" xfId="2220"/>
    <cellStyle name="Währung 2 4 2 2 3 2" xfId="3945"/>
    <cellStyle name="Währung 2 4 2 2 3 2 2" xfId="9095"/>
    <cellStyle name="Währung 2 4 2 2 3 3" xfId="5663"/>
    <cellStyle name="Währung 2 4 2 2 3 3 2" xfId="10811"/>
    <cellStyle name="Währung 2 4 2 2 3 4" xfId="7379"/>
    <cellStyle name="Währung 2 4 2 2 4" xfId="3087"/>
    <cellStyle name="Währung 2 4 2 2 4 2" xfId="8237"/>
    <cellStyle name="Währung 2 4 2 2 5" xfId="4805"/>
    <cellStyle name="Währung 2 4 2 2 5 2" xfId="9953"/>
    <cellStyle name="Währung 2 4 2 2 6" xfId="6521"/>
    <cellStyle name="Währung 2 4 2 3" xfId="1329"/>
    <cellStyle name="Währung 2 4 2 3 2" xfId="2222"/>
    <cellStyle name="Währung 2 4 2 3 2 2" xfId="3947"/>
    <cellStyle name="Währung 2 4 2 3 2 2 2" xfId="9097"/>
    <cellStyle name="Währung 2 4 2 3 2 3" xfId="5665"/>
    <cellStyle name="Währung 2 4 2 3 2 3 2" xfId="10813"/>
    <cellStyle name="Währung 2 4 2 3 2 4" xfId="7381"/>
    <cellStyle name="Währung 2 4 2 3 3" xfId="3089"/>
    <cellStyle name="Währung 2 4 2 3 3 2" xfId="8239"/>
    <cellStyle name="Währung 2 4 2 3 4" xfId="4807"/>
    <cellStyle name="Währung 2 4 2 3 4 2" xfId="9955"/>
    <cellStyle name="Währung 2 4 2 3 5" xfId="6523"/>
    <cellStyle name="Währung 2 4 2 4" xfId="1330"/>
    <cellStyle name="Währung 2 4 2 4 2" xfId="2223"/>
    <cellStyle name="Währung 2 4 2 4 2 2" xfId="3948"/>
    <cellStyle name="Währung 2 4 2 4 2 2 2" xfId="9098"/>
    <cellStyle name="Währung 2 4 2 4 2 3" xfId="5666"/>
    <cellStyle name="Währung 2 4 2 4 2 3 2" xfId="10814"/>
    <cellStyle name="Währung 2 4 2 4 2 4" xfId="7382"/>
    <cellStyle name="Währung 2 4 2 4 3" xfId="3090"/>
    <cellStyle name="Währung 2 4 2 4 3 2" xfId="8240"/>
    <cellStyle name="Währung 2 4 2 4 4" xfId="4808"/>
    <cellStyle name="Währung 2 4 2 4 4 2" xfId="9956"/>
    <cellStyle name="Währung 2 4 2 4 5" xfId="6524"/>
    <cellStyle name="Währung 2 4 2 5" xfId="2219"/>
    <cellStyle name="Währung 2 4 2 5 2" xfId="3944"/>
    <cellStyle name="Währung 2 4 2 5 2 2" xfId="9094"/>
    <cellStyle name="Währung 2 4 2 5 3" xfId="5662"/>
    <cellStyle name="Währung 2 4 2 5 3 2" xfId="10810"/>
    <cellStyle name="Währung 2 4 2 5 4" xfId="7378"/>
    <cellStyle name="Währung 2 4 2 6" xfId="3086"/>
    <cellStyle name="Währung 2 4 2 6 2" xfId="8236"/>
    <cellStyle name="Währung 2 4 2 7" xfId="4804"/>
    <cellStyle name="Währung 2 4 2 7 2" xfId="9952"/>
    <cellStyle name="Währung 2 4 2 8" xfId="6520"/>
    <cellStyle name="Währung 2 4 3" xfId="1331"/>
    <cellStyle name="Währung 2 4 3 2" xfId="1332"/>
    <cellStyle name="Währung 2 4 3 2 2" xfId="2225"/>
    <cellStyle name="Währung 2 4 3 2 2 2" xfId="3950"/>
    <cellStyle name="Währung 2 4 3 2 2 2 2" xfId="9100"/>
    <cellStyle name="Währung 2 4 3 2 2 3" xfId="5668"/>
    <cellStyle name="Währung 2 4 3 2 2 3 2" xfId="10816"/>
    <cellStyle name="Währung 2 4 3 2 2 4" xfId="7384"/>
    <cellStyle name="Währung 2 4 3 2 3" xfId="3092"/>
    <cellStyle name="Währung 2 4 3 2 3 2" xfId="8242"/>
    <cellStyle name="Währung 2 4 3 2 4" xfId="4810"/>
    <cellStyle name="Währung 2 4 3 2 4 2" xfId="9958"/>
    <cellStyle name="Währung 2 4 3 2 5" xfId="6526"/>
    <cellStyle name="Währung 2 4 3 3" xfId="2224"/>
    <cellStyle name="Währung 2 4 3 3 2" xfId="3949"/>
    <cellStyle name="Währung 2 4 3 3 2 2" xfId="9099"/>
    <cellStyle name="Währung 2 4 3 3 3" xfId="5667"/>
    <cellStyle name="Währung 2 4 3 3 3 2" xfId="10815"/>
    <cellStyle name="Währung 2 4 3 3 4" xfId="7383"/>
    <cellStyle name="Währung 2 4 3 4" xfId="3091"/>
    <cellStyle name="Währung 2 4 3 4 2" xfId="8241"/>
    <cellStyle name="Währung 2 4 3 5" xfId="4809"/>
    <cellStyle name="Währung 2 4 3 5 2" xfId="9957"/>
    <cellStyle name="Währung 2 4 3 6" xfId="6525"/>
    <cellStyle name="Währung 2 4 4" xfId="1333"/>
    <cellStyle name="Währung 2 4 4 2" xfId="2226"/>
    <cellStyle name="Währung 2 4 4 2 2" xfId="3951"/>
    <cellStyle name="Währung 2 4 4 2 2 2" xfId="9101"/>
    <cellStyle name="Währung 2 4 4 2 3" xfId="5669"/>
    <cellStyle name="Währung 2 4 4 2 3 2" xfId="10817"/>
    <cellStyle name="Währung 2 4 4 2 4" xfId="7385"/>
    <cellStyle name="Währung 2 4 4 3" xfId="3093"/>
    <cellStyle name="Währung 2 4 4 3 2" xfId="8243"/>
    <cellStyle name="Währung 2 4 4 4" xfId="4811"/>
    <cellStyle name="Währung 2 4 4 4 2" xfId="9959"/>
    <cellStyle name="Währung 2 4 4 5" xfId="6527"/>
    <cellStyle name="Währung 2 4 5" xfId="1334"/>
    <cellStyle name="Währung 2 4 5 2" xfId="2227"/>
    <cellStyle name="Währung 2 4 5 2 2" xfId="3952"/>
    <cellStyle name="Währung 2 4 5 2 2 2" xfId="9102"/>
    <cellStyle name="Währung 2 4 5 2 3" xfId="5670"/>
    <cellStyle name="Währung 2 4 5 2 3 2" xfId="10818"/>
    <cellStyle name="Währung 2 4 5 2 4" xfId="7386"/>
    <cellStyle name="Währung 2 4 5 3" xfId="3094"/>
    <cellStyle name="Währung 2 4 5 3 2" xfId="8244"/>
    <cellStyle name="Währung 2 4 5 4" xfId="4812"/>
    <cellStyle name="Währung 2 4 5 4 2" xfId="9960"/>
    <cellStyle name="Währung 2 4 5 5" xfId="6528"/>
    <cellStyle name="Währung 2 4 6" xfId="2218"/>
    <cellStyle name="Währung 2 4 6 2" xfId="3943"/>
    <cellStyle name="Währung 2 4 6 2 2" xfId="9093"/>
    <cellStyle name="Währung 2 4 6 3" xfId="5661"/>
    <cellStyle name="Währung 2 4 6 3 2" xfId="10809"/>
    <cellStyle name="Währung 2 4 6 4" xfId="7377"/>
    <cellStyle name="Währung 2 4 7" xfId="3085"/>
    <cellStyle name="Währung 2 4 7 2" xfId="8235"/>
    <cellStyle name="Währung 2 4 8" xfId="4803"/>
    <cellStyle name="Währung 2 4 8 2" xfId="9951"/>
    <cellStyle name="Währung 2 4 9" xfId="6519"/>
    <cellStyle name="Währung 2 5" xfId="1335"/>
    <cellStyle name="Währung 2 5 2" xfId="1336"/>
    <cellStyle name="Währung 2 5 2 2" xfId="1337"/>
    <cellStyle name="Währung 2 5 2 2 2" xfId="1338"/>
    <cellStyle name="Währung 2 5 2 2 2 2" xfId="2231"/>
    <cellStyle name="Währung 2 5 2 2 2 2 2" xfId="3956"/>
    <cellStyle name="Währung 2 5 2 2 2 2 2 2" xfId="9106"/>
    <cellStyle name="Währung 2 5 2 2 2 2 3" xfId="5674"/>
    <cellStyle name="Währung 2 5 2 2 2 2 3 2" xfId="10822"/>
    <cellStyle name="Währung 2 5 2 2 2 2 4" xfId="7390"/>
    <cellStyle name="Währung 2 5 2 2 2 3" xfId="3098"/>
    <cellStyle name="Währung 2 5 2 2 2 3 2" xfId="8248"/>
    <cellStyle name="Währung 2 5 2 2 2 4" xfId="4816"/>
    <cellStyle name="Währung 2 5 2 2 2 4 2" xfId="9964"/>
    <cellStyle name="Währung 2 5 2 2 2 5" xfId="6532"/>
    <cellStyle name="Währung 2 5 2 2 3" xfId="2230"/>
    <cellStyle name="Währung 2 5 2 2 3 2" xfId="3955"/>
    <cellStyle name="Währung 2 5 2 2 3 2 2" xfId="9105"/>
    <cellStyle name="Währung 2 5 2 2 3 3" xfId="5673"/>
    <cellStyle name="Währung 2 5 2 2 3 3 2" xfId="10821"/>
    <cellStyle name="Währung 2 5 2 2 3 4" xfId="7389"/>
    <cellStyle name="Währung 2 5 2 2 4" xfId="3097"/>
    <cellStyle name="Währung 2 5 2 2 4 2" xfId="8247"/>
    <cellStyle name="Währung 2 5 2 2 5" xfId="4815"/>
    <cellStyle name="Währung 2 5 2 2 5 2" xfId="9963"/>
    <cellStyle name="Währung 2 5 2 2 6" xfId="6531"/>
    <cellStyle name="Währung 2 5 2 3" xfId="1339"/>
    <cellStyle name="Währung 2 5 2 3 2" xfId="2232"/>
    <cellStyle name="Währung 2 5 2 3 2 2" xfId="3957"/>
    <cellStyle name="Währung 2 5 2 3 2 2 2" xfId="9107"/>
    <cellStyle name="Währung 2 5 2 3 2 3" xfId="5675"/>
    <cellStyle name="Währung 2 5 2 3 2 3 2" xfId="10823"/>
    <cellStyle name="Währung 2 5 2 3 2 4" xfId="7391"/>
    <cellStyle name="Währung 2 5 2 3 3" xfId="3099"/>
    <cellStyle name="Währung 2 5 2 3 3 2" xfId="8249"/>
    <cellStyle name="Währung 2 5 2 3 4" xfId="4817"/>
    <cellStyle name="Währung 2 5 2 3 4 2" xfId="9965"/>
    <cellStyle name="Währung 2 5 2 3 5" xfId="6533"/>
    <cellStyle name="Währung 2 5 2 4" xfId="1340"/>
    <cellStyle name="Währung 2 5 2 4 2" xfId="2233"/>
    <cellStyle name="Währung 2 5 2 4 2 2" xfId="3958"/>
    <cellStyle name="Währung 2 5 2 4 2 2 2" xfId="9108"/>
    <cellStyle name="Währung 2 5 2 4 2 3" xfId="5676"/>
    <cellStyle name="Währung 2 5 2 4 2 3 2" xfId="10824"/>
    <cellStyle name="Währung 2 5 2 4 2 4" xfId="7392"/>
    <cellStyle name="Währung 2 5 2 4 3" xfId="3100"/>
    <cellStyle name="Währung 2 5 2 4 3 2" xfId="8250"/>
    <cellStyle name="Währung 2 5 2 4 4" xfId="4818"/>
    <cellStyle name="Währung 2 5 2 4 4 2" xfId="9966"/>
    <cellStyle name="Währung 2 5 2 4 5" xfId="6534"/>
    <cellStyle name="Währung 2 5 2 5" xfId="2229"/>
    <cellStyle name="Währung 2 5 2 5 2" xfId="3954"/>
    <cellStyle name="Währung 2 5 2 5 2 2" xfId="9104"/>
    <cellStyle name="Währung 2 5 2 5 3" xfId="5672"/>
    <cellStyle name="Währung 2 5 2 5 3 2" xfId="10820"/>
    <cellStyle name="Währung 2 5 2 5 4" xfId="7388"/>
    <cellStyle name="Währung 2 5 2 6" xfId="3096"/>
    <cellStyle name="Währung 2 5 2 6 2" xfId="8246"/>
    <cellStyle name="Währung 2 5 2 7" xfId="4814"/>
    <cellStyle name="Währung 2 5 2 7 2" xfId="9962"/>
    <cellStyle name="Währung 2 5 2 8" xfId="6530"/>
    <cellStyle name="Währung 2 5 3" xfId="1341"/>
    <cellStyle name="Währung 2 5 3 2" xfId="1342"/>
    <cellStyle name="Währung 2 5 3 2 2" xfId="2235"/>
    <cellStyle name="Währung 2 5 3 2 2 2" xfId="3960"/>
    <cellStyle name="Währung 2 5 3 2 2 2 2" xfId="9110"/>
    <cellStyle name="Währung 2 5 3 2 2 3" xfId="5678"/>
    <cellStyle name="Währung 2 5 3 2 2 3 2" xfId="10826"/>
    <cellStyle name="Währung 2 5 3 2 2 4" xfId="7394"/>
    <cellStyle name="Währung 2 5 3 2 3" xfId="3102"/>
    <cellStyle name="Währung 2 5 3 2 3 2" xfId="8252"/>
    <cellStyle name="Währung 2 5 3 2 4" xfId="4820"/>
    <cellStyle name="Währung 2 5 3 2 4 2" xfId="9968"/>
    <cellStyle name="Währung 2 5 3 2 5" xfId="6536"/>
    <cellStyle name="Währung 2 5 3 3" xfId="2234"/>
    <cellStyle name="Währung 2 5 3 3 2" xfId="3959"/>
    <cellStyle name="Währung 2 5 3 3 2 2" xfId="9109"/>
    <cellStyle name="Währung 2 5 3 3 3" xfId="5677"/>
    <cellStyle name="Währung 2 5 3 3 3 2" xfId="10825"/>
    <cellStyle name="Währung 2 5 3 3 4" xfId="7393"/>
    <cellStyle name="Währung 2 5 3 4" xfId="3101"/>
    <cellStyle name="Währung 2 5 3 4 2" xfId="8251"/>
    <cellStyle name="Währung 2 5 3 5" xfId="4819"/>
    <cellStyle name="Währung 2 5 3 5 2" xfId="9967"/>
    <cellStyle name="Währung 2 5 3 6" xfId="6535"/>
    <cellStyle name="Währung 2 5 4" xfId="1343"/>
    <cellStyle name="Währung 2 5 4 2" xfId="2236"/>
    <cellStyle name="Währung 2 5 4 2 2" xfId="3961"/>
    <cellStyle name="Währung 2 5 4 2 2 2" xfId="9111"/>
    <cellStyle name="Währung 2 5 4 2 3" xfId="5679"/>
    <cellStyle name="Währung 2 5 4 2 3 2" xfId="10827"/>
    <cellStyle name="Währung 2 5 4 2 4" xfId="7395"/>
    <cellStyle name="Währung 2 5 4 3" xfId="3103"/>
    <cellStyle name="Währung 2 5 4 3 2" xfId="8253"/>
    <cellStyle name="Währung 2 5 4 4" xfId="4821"/>
    <cellStyle name="Währung 2 5 4 4 2" xfId="9969"/>
    <cellStyle name="Währung 2 5 4 5" xfId="6537"/>
    <cellStyle name="Währung 2 5 5" xfId="1344"/>
    <cellStyle name="Währung 2 5 5 2" xfId="2237"/>
    <cellStyle name="Währung 2 5 5 2 2" xfId="3962"/>
    <cellStyle name="Währung 2 5 5 2 2 2" xfId="9112"/>
    <cellStyle name="Währung 2 5 5 2 3" xfId="5680"/>
    <cellStyle name="Währung 2 5 5 2 3 2" xfId="10828"/>
    <cellStyle name="Währung 2 5 5 2 4" xfId="7396"/>
    <cellStyle name="Währung 2 5 5 3" xfId="3104"/>
    <cellStyle name="Währung 2 5 5 3 2" xfId="8254"/>
    <cellStyle name="Währung 2 5 5 4" xfId="4822"/>
    <cellStyle name="Währung 2 5 5 4 2" xfId="9970"/>
    <cellStyle name="Währung 2 5 5 5" xfId="6538"/>
    <cellStyle name="Währung 2 5 6" xfId="2228"/>
    <cellStyle name="Währung 2 5 6 2" xfId="3953"/>
    <cellStyle name="Währung 2 5 6 2 2" xfId="9103"/>
    <cellStyle name="Währung 2 5 6 3" xfId="5671"/>
    <cellStyle name="Währung 2 5 6 3 2" xfId="10819"/>
    <cellStyle name="Währung 2 5 6 4" xfId="7387"/>
    <cellStyle name="Währung 2 5 7" xfId="3095"/>
    <cellStyle name="Währung 2 5 7 2" xfId="8245"/>
    <cellStyle name="Währung 2 5 8" xfId="4813"/>
    <cellStyle name="Währung 2 5 8 2" xfId="9961"/>
    <cellStyle name="Währung 2 5 9" xfId="6529"/>
    <cellStyle name="Währung 2 6" xfId="1345"/>
    <cellStyle name="Währung 2 6 2" xfId="1346"/>
    <cellStyle name="Währung 2 6 2 2" xfId="1347"/>
    <cellStyle name="Währung 2 6 2 2 2" xfId="1348"/>
    <cellStyle name="Währung 2 6 2 2 2 2" xfId="2241"/>
    <cellStyle name="Währung 2 6 2 2 2 2 2" xfId="3966"/>
    <cellStyle name="Währung 2 6 2 2 2 2 2 2" xfId="9116"/>
    <cellStyle name="Währung 2 6 2 2 2 2 3" xfId="5684"/>
    <cellStyle name="Währung 2 6 2 2 2 2 3 2" xfId="10832"/>
    <cellStyle name="Währung 2 6 2 2 2 2 4" xfId="7400"/>
    <cellStyle name="Währung 2 6 2 2 2 3" xfId="3108"/>
    <cellStyle name="Währung 2 6 2 2 2 3 2" xfId="8258"/>
    <cellStyle name="Währung 2 6 2 2 2 4" xfId="4826"/>
    <cellStyle name="Währung 2 6 2 2 2 4 2" xfId="9974"/>
    <cellStyle name="Währung 2 6 2 2 2 5" xfId="6542"/>
    <cellStyle name="Währung 2 6 2 2 3" xfId="2240"/>
    <cellStyle name="Währung 2 6 2 2 3 2" xfId="3965"/>
    <cellStyle name="Währung 2 6 2 2 3 2 2" xfId="9115"/>
    <cellStyle name="Währung 2 6 2 2 3 3" xfId="5683"/>
    <cellStyle name="Währung 2 6 2 2 3 3 2" xfId="10831"/>
    <cellStyle name="Währung 2 6 2 2 3 4" xfId="7399"/>
    <cellStyle name="Währung 2 6 2 2 4" xfId="3107"/>
    <cellStyle name="Währung 2 6 2 2 4 2" xfId="8257"/>
    <cellStyle name="Währung 2 6 2 2 5" xfId="4825"/>
    <cellStyle name="Währung 2 6 2 2 5 2" xfId="9973"/>
    <cellStyle name="Währung 2 6 2 2 6" xfId="6541"/>
    <cellStyle name="Währung 2 6 2 3" xfId="1349"/>
    <cellStyle name="Währung 2 6 2 3 2" xfId="2242"/>
    <cellStyle name="Währung 2 6 2 3 2 2" xfId="3967"/>
    <cellStyle name="Währung 2 6 2 3 2 2 2" xfId="9117"/>
    <cellStyle name="Währung 2 6 2 3 2 3" xfId="5685"/>
    <cellStyle name="Währung 2 6 2 3 2 3 2" xfId="10833"/>
    <cellStyle name="Währung 2 6 2 3 2 4" xfId="7401"/>
    <cellStyle name="Währung 2 6 2 3 3" xfId="3109"/>
    <cellStyle name="Währung 2 6 2 3 3 2" xfId="8259"/>
    <cellStyle name="Währung 2 6 2 3 4" xfId="4827"/>
    <cellStyle name="Währung 2 6 2 3 4 2" xfId="9975"/>
    <cellStyle name="Währung 2 6 2 3 5" xfId="6543"/>
    <cellStyle name="Währung 2 6 2 4" xfId="1350"/>
    <cellStyle name="Währung 2 6 2 4 2" xfId="2243"/>
    <cellStyle name="Währung 2 6 2 4 2 2" xfId="3968"/>
    <cellStyle name="Währung 2 6 2 4 2 2 2" xfId="9118"/>
    <cellStyle name="Währung 2 6 2 4 2 3" xfId="5686"/>
    <cellStyle name="Währung 2 6 2 4 2 3 2" xfId="10834"/>
    <cellStyle name="Währung 2 6 2 4 2 4" xfId="7402"/>
    <cellStyle name="Währung 2 6 2 4 3" xfId="3110"/>
    <cellStyle name="Währung 2 6 2 4 3 2" xfId="8260"/>
    <cellStyle name="Währung 2 6 2 4 4" xfId="4828"/>
    <cellStyle name="Währung 2 6 2 4 4 2" xfId="9976"/>
    <cellStyle name="Währung 2 6 2 4 5" xfId="6544"/>
    <cellStyle name="Währung 2 6 2 5" xfId="2239"/>
    <cellStyle name="Währung 2 6 2 5 2" xfId="3964"/>
    <cellStyle name="Währung 2 6 2 5 2 2" xfId="9114"/>
    <cellStyle name="Währung 2 6 2 5 3" xfId="5682"/>
    <cellStyle name="Währung 2 6 2 5 3 2" xfId="10830"/>
    <cellStyle name="Währung 2 6 2 5 4" xfId="7398"/>
    <cellStyle name="Währung 2 6 2 6" xfId="3106"/>
    <cellStyle name="Währung 2 6 2 6 2" xfId="8256"/>
    <cellStyle name="Währung 2 6 2 7" xfId="4824"/>
    <cellStyle name="Währung 2 6 2 7 2" xfId="9972"/>
    <cellStyle name="Währung 2 6 2 8" xfId="6540"/>
    <cellStyle name="Währung 2 6 3" xfId="1351"/>
    <cellStyle name="Währung 2 6 3 2" xfId="1352"/>
    <cellStyle name="Währung 2 6 3 2 2" xfId="2245"/>
    <cellStyle name="Währung 2 6 3 2 2 2" xfId="3970"/>
    <cellStyle name="Währung 2 6 3 2 2 2 2" xfId="9120"/>
    <cellStyle name="Währung 2 6 3 2 2 3" xfId="5688"/>
    <cellStyle name="Währung 2 6 3 2 2 3 2" xfId="10836"/>
    <cellStyle name="Währung 2 6 3 2 2 4" xfId="7404"/>
    <cellStyle name="Währung 2 6 3 2 3" xfId="3112"/>
    <cellStyle name="Währung 2 6 3 2 3 2" xfId="8262"/>
    <cellStyle name="Währung 2 6 3 2 4" xfId="4830"/>
    <cellStyle name="Währung 2 6 3 2 4 2" xfId="9978"/>
    <cellStyle name="Währung 2 6 3 2 5" xfId="6546"/>
    <cellStyle name="Währung 2 6 3 3" xfId="2244"/>
    <cellStyle name="Währung 2 6 3 3 2" xfId="3969"/>
    <cellStyle name="Währung 2 6 3 3 2 2" xfId="9119"/>
    <cellStyle name="Währung 2 6 3 3 3" xfId="5687"/>
    <cellStyle name="Währung 2 6 3 3 3 2" xfId="10835"/>
    <cellStyle name="Währung 2 6 3 3 4" xfId="7403"/>
    <cellStyle name="Währung 2 6 3 4" xfId="3111"/>
    <cellStyle name="Währung 2 6 3 4 2" xfId="8261"/>
    <cellStyle name="Währung 2 6 3 5" xfId="4829"/>
    <cellStyle name="Währung 2 6 3 5 2" xfId="9977"/>
    <cellStyle name="Währung 2 6 3 6" xfId="6545"/>
    <cellStyle name="Währung 2 6 4" xfId="1353"/>
    <cellStyle name="Währung 2 6 4 2" xfId="2246"/>
    <cellStyle name="Währung 2 6 4 2 2" xfId="3971"/>
    <cellStyle name="Währung 2 6 4 2 2 2" xfId="9121"/>
    <cellStyle name="Währung 2 6 4 2 3" xfId="5689"/>
    <cellStyle name="Währung 2 6 4 2 3 2" xfId="10837"/>
    <cellStyle name="Währung 2 6 4 2 4" xfId="7405"/>
    <cellStyle name="Währung 2 6 4 3" xfId="3113"/>
    <cellStyle name="Währung 2 6 4 3 2" xfId="8263"/>
    <cellStyle name="Währung 2 6 4 4" xfId="4831"/>
    <cellStyle name="Währung 2 6 4 4 2" xfId="9979"/>
    <cellStyle name="Währung 2 6 4 5" xfId="6547"/>
    <cellStyle name="Währung 2 6 5" xfId="1354"/>
    <cellStyle name="Währung 2 6 5 2" xfId="2247"/>
    <cellStyle name="Währung 2 6 5 2 2" xfId="3972"/>
    <cellStyle name="Währung 2 6 5 2 2 2" xfId="9122"/>
    <cellStyle name="Währung 2 6 5 2 3" xfId="5690"/>
    <cellStyle name="Währung 2 6 5 2 3 2" xfId="10838"/>
    <cellStyle name="Währung 2 6 5 2 4" xfId="7406"/>
    <cellStyle name="Währung 2 6 5 3" xfId="3114"/>
    <cellStyle name="Währung 2 6 5 3 2" xfId="8264"/>
    <cellStyle name="Währung 2 6 5 4" xfId="4832"/>
    <cellStyle name="Währung 2 6 5 4 2" xfId="9980"/>
    <cellStyle name="Währung 2 6 5 5" xfId="6548"/>
    <cellStyle name="Währung 2 6 6" xfId="2238"/>
    <cellStyle name="Währung 2 6 6 2" xfId="3963"/>
    <cellStyle name="Währung 2 6 6 2 2" xfId="9113"/>
    <cellStyle name="Währung 2 6 6 3" xfId="5681"/>
    <cellStyle name="Währung 2 6 6 3 2" xfId="10829"/>
    <cellStyle name="Währung 2 6 6 4" xfId="7397"/>
    <cellStyle name="Währung 2 6 7" xfId="3105"/>
    <cellStyle name="Währung 2 6 7 2" xfId="8255"/>
    <cellStyle name="Währung 2 6 8" xfId="4823"/>
    <cellStyle name="Währung 2 6 8 2" xfId="9971"/>
    <cellStyle name="Währung 2 6 9" xfId="6539"/>
    <cellStyle name="Währung 2 7" xfId="1355"/>
    <cellStyle name="Währung 2 7 2" xfId="1356"/>
    <cellStyle name="Währung 2 7 2 2" xfId="1357"/>
    <cellStyle name="Währung 2 7 2 2 2" xfId="1358"/>
    <cellStyle name="Währung 2 7 2 2 2 2" xfId="2251"/>
    <cellStyle name="Währung 2 7 2 2 2 2 2" xfId="3976"/>
    <cellStyle name="Währung 2 7 2 2 2 2 2 2" xfId="9126"/>
    <cellStyle name="Währung 2 7 2 2 2 2 3" xfId="5694"/>
    <cellStyle name="Währung 2 7 2 2 2 2 3 2" xfId="10842"/>
    <cellStyle name="Währung 2 7 2 2 2 2 4" xfId="7410"/>
    <cellStyle name="Währung 2 7 2 2 2 3" xfId="3118"/>
    <cellStyle name="Währung 2 7 2 2 2 3 2" xfId="8268"/>
    <cellStyle name="Währung 2 7 2 2 2 4" xfId="4836"/>
    <cellStyle name="Währung 2 7 2 2 2 4 2" xfId="9984"/>
    <cellStyle name="Währung 2 7 2 2 2 5" xfId="6552"/>
    <cellStyle name="Währung 2 7 2 2 3" xfId="2250"/>
    <cellStyle name="Währung 2 7 2 2 3 2" xfId="3975"/>
    <cellStyle name="Währung 2 7 2 2 3 2 2" xfId="9125"/>
    <cellStyle name="Währung 2 7 2 2 3 3" xfId="5693"/>
    <cellStyle name="Währung 2 7 2 2 3 3 2" xfId="10841"/>
    <cellStyle name="Währung 2 7 2 2 3 4" xfId="7409"/>
    <cellStyle name="Währung 2 7 2 2 4" xfId="3117"/>
    <cellStyle name="Währung 2 7 2 2 4 2" xfId="8267"/>
    <cellStyle name="Währung 2 7 2 2 5" xfId="4835"/>
    <cellStyle name="Währung 2 7 2 2 5 2" xfId="9983"/>
    <cellStyle name="Währung 2 7 2 2 6" xfId="6551"/>
    <cellStyle name="Währung 2 7 2 3" xfId="1359"/>
    <cellStyle name="Währung 2 7 2 3 2" xfId="2252"/>
    <cellStyle name="Währung 2 7 2 3 2 2" xfId="3977"/>
    <cellStyle name="Währung 2 7 2 3 2 2 2" xfId="9127"/>
    <cellStyle name="Währung 2 7 2 3 2 3" xfId="5695"/>
    <cellStyle name="Währung 2 7 2 3 2 3 2" xfId="10843"/>
    <cellStyle name="Währung 2 7 2 3 2 4" xfId="7411"/>
    <cellStyle name="Währung 2 7 2 3 3" xfId="3119"/>
    <cellStyle name="Währung 2 7 2 3 3 2" xfId="8269"/>
    <cellStyle name="Währung 2 7 2 3 4" xfId="4837"/>
    <cellStyle name="Währung 2 7 2 3 4 2" xfId="9985"/>
    <cellStyle name="Währung 2 7 2 3 5" xfId="6553"/>
    <cellStyle name="Währung 2 7 2 4" xfId="1360"/>
    <cellStyle name="Währung 2 7 2 4 2" xfId="2253"/>
    <cellStyle name="Währung 2 7 2 4 2 2" xfId="3978"/>
    <cellStyle name="Währung 2 7 2 4 2 2 2" xfId="9128"/>
    <cellStyle name="Währung 2 7 2 4 2 3" xfId="5696"/>
    <cellStyle name="Währung 2 7 2 4 2 3 2" xfId="10844"/>
    <cellStyle name="Währung 2 7 2 4 2 4" xfId="7412"/>
    <cellStyle name="Währung 2 7 2 4 3" xfId="3120"/>
    <cellStyle name="Währung 2 7 2 4 3 2" xfId="8270"/>
    <cellStyle name="Währung 2 7 2 4 4" xfId="4838"/>
    <cellStyle name="Währung 2 7 2 4 4 2" xfId="9986"/>
    <cellStyle name="Währung 2 7 2 4 5" xfId="6554"/>
    <cellStyle name="Währung 2 7 2 5" xfId="2249"/>
    <cellStyle name="Währung 2 7 2 5 2" xfId="3974"/>
    <cellStyle name="Währung 2 7 2 5 2 2" xfId="9124"/>
    <cellStyle name="Währung 2 7 2 5 3" xfId="5692"/>
    <cellStyle name="Währung 2 7 2 5 3 2" xfId="10840"/>
    <cellStyle name="Währung 2 7 2 5 4" xfId="7408"/>
    <cellStyle name="Währung 2 7 2 6" xfId="3116"/>
    <cellStyle name="Währung 2 7 2 6 2" xfId="8266"/>
    <cellStyle name="Währung 2 7 2 7" xfId="4834"/>
    <cellStyle name="Währung 2 7 2 7 2" xfId="9982"/>
    <cellStyle name="Währung 2 7 2 8" xfId="6550"/>
    <cellStyle name="Währung 2 7 3" xfId="1361"/>
    <cellStyle name="Währung 2 7 3 2" xfId="1362"/>
    <cellStyle name="Währung 2 7 3 2 2" xfId="2255"/>
    <cellStyle name="Währung 2 7 3 2 2 2" xfId="3980"/>
    <cellStyle name="Währung 2 7 3 2 2 2 2" xfId="9130"/>
    <cellStyle name="Währung 2 7 3 2 2 3" xfId="5698"/>
    <cellStyle name="Währung 2 7 3 2 2 3 2" xfId="10846"/>
    <cellStyle name="Währung 2 7 3 2 2 4" xfId="7414"/>
    <cellStyle name="Währung 2 7 3 2 3" xfId="3122"/>
    <cellStyle name="Währung 2 7 3 2 3 2" xfId="8272"/>
    <cellStyle name="Währung 2 7 3 2 4" xfId="4840"/>
    <cellStyle name="Währung 2 7 3 2 4 2" xfId="9988"/>
    <cellStyle name="Währung 2 7 3 2 5" xfId="6556"/>
    <cellStyle name="Währung 2 7 3 3" xfId="2254"/>
    <cellStyle name="Währung 2 7 3 3 2" xfId="3979"/>
    <cellStyle name="Währung 2 7 3 3 2 2" xfId="9129"/>
    <cellStyle name="Währung 2 7 3 3 3" xfId="5697"/>
    <cellStyle name="Währung 2 7 3 3 3 2" xfId="10845"/>
    <cellStyle name="Währung 2 7 3 3 4" xfId="7413"/>
    <cellStyle name="Währung 2 7 3 4" xfId="3121"/>
    <cellStyle name="Währung 2 7 3 4 2" xfId="8271"/>
    <cellStyle name="Währung 2 7 3 5" xfId="4839"/>
    <cellStyle name="Währung 2 7 3 5 2" xfId="9987"/>
    <cellStyle name="Währung 2 7 3 6" xfId="6555"/>
    <cellStyle name="Währung 2 7 4" xfId="1363"/>
    <cellStyle name="Währung 2 7 4 2" xfId="2256"/>
    <cellStyle name="Währung 2 7 4 2 2" xfId="3981"/>
    <cellStyle name="Währung 2 7 4 2 2 2" xfId="9131"/>
    <cellStyle name="Währung 2 7 4 2 3" xfId="5699"/>
    <cellStyle name="Währung 2 7 4 2 3 2" xfId="10847"/>
    <cellStyle name="Währung 2 7 4 2 4" xfId="7415"/>
    <cellStyle name="Währung 2 7 4 3" xfId="3123"/>
    <cellStyle name="Währung 2 7 4 3 2" xfId="8273"/>
    <cellStyle name="Währung 2 7 4 4" xfId="4841"/>
    <cellStyle name="Währung 2 7 4 4 2" xfId="9989"/>
    <cellStyle name="Währung 2 7 4 5" xfId="6557"/>
    <cellStyle name="Währung 2 7 5" xfId="1364"/>
    <cellStyle name="Währung 2 7 5 2" xfId="2257"/>
    <cellStyle name="Währung 2 7 5 2 2" xfId="3982"/>
    <cellStyle name="Währung 2 7 5 2 2 2" xfId="9132"/>
    <cellStyle name="Währung 2 7 5 2 3" xfId="5700"/>
    <cellStyle name="Währung 2 7 5 2 3 2" xfId="10848"/>
    <cellStyle name="Währung 2 7 5 2 4" xfId="7416"/>
    <cellStyle name="Währung 2 7 5 3" xfId="3124"/>
    <cellStyle name="Währung 2 7 5 3 2" xfId="8274"/>
    <cellStyle name="Währung 2 7 5 4" xfId="4842"/>
    <cellStyle name="Währung 2 7 5 4 2" xfId="9990"/>
    <cellStyle name="Währung 2 7 5 5" xfId="6558"/>
    <cellStyle name="Währung 2 7 6" xfId="2248"/>
    <cellStyle name="Währung 2 7 6 2" xfId="3973"/>
    <cellStyle name="Währung 2 7 6 2 2" xfId="9123"/>
    <cellStyle name="Währung 2 7 6 3" xfId="5691"/>
    <cellStyle name="Währung 2 7 6 3 2" xfId="10839"/>
    <cellStyle name="Währung 2 7 6 4" xfId="7407"/>
    <cellStyle name="Währung 2 7 7" xfId="3115"/>
    <cellStyle name="Währung 2 7 7 2" xfId="8265"/>
    <cellStyle name="Währung 2 7 8" xfId="4833"/>
    <cellStyle name="Währung 2 7 8 2" xfId="9981"/>
    <cellStyle name="Währung 2 7 9" xfId="6549"/>
    <cellStyle name="Währung 2 8" xfId="1365"/>
    <cellStyle name="Währung 2 8 2" xfId="1366"/>
    <cellStyle name="Währung 2 8 2 2" xfId="1367"/>
    <cellStyle name="Währung 2 8 2 2 2" xfId="2260"/>
    <cellStyle name="Währung 2 8 2 2 2 2" xfId="3985"/>
    <cellStyle name="Währung 2 8 2 2 2 2 2" xfId="9135"/>
    <cellStyle name="Währung 2 8 2 2 2 3" xfId="5703"/>
    <cellStyle name="Währung 2 8 2 2 2 3 2" xfId="10851"/>
    <cellStyle name="Währung 2 8 2 2 2 4" xfId="7419"/>
    <cellStyle name="Währung 2 8 2 2 3" xfId="3127"/>
    <cellStyle name="Währung 2 8 2 2 3 2" xfId="8277"/>
    <cellStyle name="Währung 2 8 2 2 4" xfId="4845"/>
    <cellStyle name="Währung 2 8 2 2 4 2" xfId="9993"/>
    <cellStyle name="Währung 2 8 2 2 5" xfId="6561"/>
    <cellStyle name="Währung 2 8 2 3" xfId="2259"/>
    <cellStyle name="Währung 2 8 2 3 2" xfId="3984"/>
    <cellStyle name="Währung 2 8 2 3 2 2" xfId="9134"/>
    <cellStyle name="Währung 2 8 2 3 3" xfId="5702"/>
    <cellStyle name="Währung 2 8 2 3 3 2" xfId="10850"/>
    <cellStyle name="Währung 2 8 2 3 4" xfId="7418"/>
    <cellStyle name="Währung 2 8 2 4" xfId="3126"/>
    <cellStyle name="Währung 2 8 2 4 2" xfId="8276"/>
    <cellStyle name="Währung 2 8 2 5" xfId="4844"/>
    <cellStyle name="Währung 2 8 2 5 2" xfId="9992"/>
    <cellStyle name="Währung 2 8 2 6" xfId="6560"/>
    <cellStyle name="Währung 2 8 3" xfId="1368"/>
    <cellStyle name="Währung 2 8 3 2" xfId="2261"/>
    <cellStyle name="Währung 2 8 3 2 2" xfId="3986"/>
    <cellStyle name="Währung 2 8 3 2 2 2" xfId="9136"/>
    <cellStyle name="Währung 2 8 3 2 3" xfId="5704"/>
    <cellStyle name="Währung 2 8 3 2 3 2" xfId="10852"/>
    <cellStyle name="Währung 2 8 3 2 4" xfId="7420"/>
    <cellStyle name="Währung 2 8 3 3" xfId="3128"/>
    <cellStyle name="Währung 2 8 3 3 2" xfId="8278"/>
    <cellStyle name="Währung 2 8 3 4" xfId="4846"/>
    <cellStyle name="Währung 2 8 3 4 2" xfId="9994"/>
    <cellStyle name="Währung 2 8 3 5" xfId="6562"/>
    <cellStyle name="Währung 2 8 4" xfId="1369"/>
    <cellStyle name="Währung 2 8 4 2" xfId="2262"/>
    <cellStyle name="Währung 2 8 4 2 2" xfId="3987"/>
    <cellStyle name="Währung 2 8 4 2 2 2" xfId="9137"/>
    <cellStyle name="Währung 2 8 4 2 3" xfId="5705"/>
    <cellStyle name="Währung 2 8 4 2 3 2" xfId="10853"/>
    <cellStyle name="Währung 2 8 4 2 4" xfId="7421"/>
    <cellStyle name="Währung 2 8 4 3" xfId="3129"/>
    <cellStyle name="Währung 2 8 4 3 2" xfId="8279"/>
    <cellStyle name="Währung 2 8 4 4" xfId="4847"/>
    <cellStyle name="Währung 2 8 4 4 2" xfId="9995"/>
    <cellStyle name="Währung 2 8 4 5" xfId="6563"/>
    <cellStyle name="Währung 2 8 5" xfId="2258"/>
    <cellStyle name="Währung 2 8 5 2" xfId="3983"/>
    <cellStyle name="Währung 2 8 5 2 2" xfId="9133"/>
    <cellStyle name="Währung 2 8 5 3" xfId="5701"/>
    <cellStyle name="Währung 2 8 5 3 2" xfId="10849"/>
    <cellStyle name="Währung 2 8 5 4" xfId="7417"/>
    <cellStyle name="Währung 2 8 6" xfId="3125"/>
    <cellStyle name="Währung 2 8 6 2" xfId="8275"/>
    <cellStyle name="Währung 2 8 7" xfId="4843"/>
    <cellStyle name="Währung 2 8 7 2" xfId="9991"/>
    <cellStyle name="Währung 2 8 8" xfId="6559"/>
    <cellStyle name="Währung 2 9" xfId="1370"/>
    <cellStyle name="Währung 2 9 2" xfId="1371"/>
    <cellStyle name="Währung 2 9 2 2" xfId="1372"/>
    <cellStyle name="Währung 2 9 2 2 2" xfId="2265"/>
    <cellStyle name="Währung 2 9 2 2 2 2" xfId="3990"/>
    <cellStyle name="Währung 2 9 2 2 2 2 2" xfId="9140"/>
    <cellStyle name="Währung 2 9 2 2 2 3" xfId="5708"/>
    <cellStyle name="Währung 2 9 2 2 2 3 2" xfId="10856"/>
    <cellStyle name="Währung 2 9 2 2 2 4" xfId="7424"/>
    <cellStyle name="Währung 2 9 2 2 3" xfId="3132"/>
    <cellStyle name="Währung 2 9 2 2 3 2" xfId="8282"/>
    <cellStyle name="Währung 2 9 2 2 4" xfId="4850"/>
    <cellStyle name="Währung 2 9 2 2 4 2" xfId="9998"/>
    <cellStyle name="Währung 2 9 2 2 5" xfId="6566"/>
    <cellStyle name="Währung 2 9 2 3" xfId="2264"/>
    <cellStyle name="Währung 2 9 2 3 2" xfId="3989"/>
    <cellStyle name="Währung 2 9 2 3 2 2" xfId="9139"/>
    <cellStyle name="Währung 2 9 2 3 3" xfId="5707"/>
    <cellStyle name="Währung 2 9 2 3 3 2" xfId="10855"/>
    <cellStyle name="Währung 2 9 2 3 4" xfId="7423"/>
    <cellStyle name="Währung 2 9 2 4" xfId="3131"/>
    <cellStyle name="Währung 2 9 2 4 2" xfId="8281"/>
    <cellStyle name="Währung 2 9 2 5" xfId="4849"/>
    <cellStyle name="Währung 2 9 2 5 2" xfId="9997"/>
    <cellStyle name="Währung 2 9 2 6" xfId="6565"/>
    <cellStyle name="Währung 2 9 3" xfId="1373"/>
    <cellStyle name="Währung 2 9 3 2" xfId="2266"/>
    <cellStyle name="Währung 2 9 3 2 2" xfId="3991"/>
    <cellStyle name="Währung 2 9 3 2 2 2" xfId="9141"/>
    <cellStyle name="Währung 2 9 3 2 3" xfId="5709"/>
    <cellStyle name="Währung 2 9 3 2 3 2" xfId="10857"/>
    <cellStyle name="Währung 2 9 3 2 4" xfId="7425"/>
    <cellStyle name="Währung 2 9 3 3" xfId="3133"/>
    <cellStyle name="Währung 2 9 3 3 2" xfId="8283"/>
    <cellStyle name="Währung 2 9 3 4" xfId="4851"/>
    <cellStyle name="Währung 2 9 3 4 2" xfId="9999"/>
    <cellStyle name="Währung 2 9 3 5" xfId="6567"/>
    <cellStyle name="Währung 2 9 4" xfId="1374"/>
    <cellStyle name="Währung 2 9 4 2" xfId="2267"/>
    <cellStyle name="Währung 2 9 4 2 2" xfId="3992"/>
    <cellStyle name="Währung 2 9 4 2 2 2" xfId="9142"/>
    <cellStyle name="Währung 2 9 4 2 3" xfId="5710"/>
    <cellStyle name="Währung 2 9 4 2 3 2" xfId="10858"/>
    <cellStyle name="Währung 2 9 4 2 4" xfId="7426"/>
    <cellStyle name="Währung 2 9 4 3" xfId="3134"/>
    <cellStyle name="Währung 2 9 4 3 2" xfId="8284"/>
    <cellStyle name="Währung 2 9 4 4" xfId="4852"/>
    <cellStyle name="Währung 2 9 4 4 2" xfId="10000"/>
    <cellStyle name="Währung 2 9 4 5" xfId="6568"/>
    <cellStyle name="Währung 2 9 5" xfId="2263"/>
    <cellStyle name="Währung 2 9 5 2" xfId="3988"/>
    <cellStyle name="Währung 2 9 5 2 2" xfId="9138"/>
    <cellStyle name="Währung 2 9 5 3" xfId="5706"/>
    <cellStyle name="Währung 2 9 5 3 2" xfId="10854"/>
    <cellStyle name="Währung 2 9 5 4" xfId="7422"/>
    <cellStyle name="Währung 2 9 6" xfId="3130"/>
    <cellStyle name="Währung 2 9 6 2" xfId="8280"/>
    <cellStyle name="Währung 2 9 7" xfId="4848"/>
    <cellStyle name="Währung 2 9 7 2" xfId="9996"/>
    <cellStyle name="Währung 2 9 8" xfId="6564"/>
    <cellStyle name="Warnender Text 2" xfId="1375"/>
    <cellStyle name="Zelle überprüfen 2" xfId="1376"/>
  </cellStyles>
  <dxfs count="0"/>
  <tableStyles count="0" defaultTableStyle="TableStyleMedium2" defaultPivotStyle="PivotStyleLight16"/>
  <colors>
    <mruColors>
      <color rgb="FF3F3F3F"/>
      <color rgb="FF61775E"/>
      <color rgb="FFC7C8CA"/>
      <color rgb="FFC5E0B2"/>
      <color rgb="FFA9D18E"/>
      <color rgb="FFFF5353"/>
      <color rgb="FF9B0000"/>
      <color rgb="FFFF8585"/>
      <color rgb="FF65D7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4.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5.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33313657410823366"/>
          <c:w val="0.12215399512369417"/>
          <c:h val="0.18055569782019132"/>
        </c:manualLayout>
      </c:layout>
      <c:barChart>
        <c:barDir val="col"/>
        <c:grouping val="clustered"/>
        <c:varyColors val="0"/>
        <c:ser>
          <c:idx val="1"/>
          <c:order val="0"/>
          <c:tx>
            <c:strRef>
              <c:f>Codierung!$B$2</c:f>
              <c:strCache>
                <c:ptCount val="1"/>
                <c:pt idx="0">
                  <c:v>2021</c:v>
                </c:pt>
              </c:strCache>
            </c:strRef>
          </c:tx>
          <c:spPr>
            <a:solidFill>
              <a:srgbClr val="61775E">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Lit>
              <c:formatCode>General</c:formatCode>
              <c:ptCount val="1"/>
              <c:pt idx="0">
                <c:v>1</c:v>
              </c:pt>
            </c:numLit>
          </c:val>
          <c:extLst>
            <c:ext xmlns:c16="http://schemas.microsoft.com/office/drawing/2014/chart" uri="{C3380CC4-5D6E-409C-BE32-E72D297353CC}">
              <c16:uniqueId val="{00000000-57FD-4265-A4B0-082C2E4CDDFB}"/>
            </c:ext>
          </c:extLst>
        </c:ser>
        <c:ser>
          <c:idx val="0"/>
          <c:order val="1"/>
          <c:tx>
            <c:strRef>
              <c:f>Codierung!$N$8</c:f>
              <c:strCache>
                <c:ptCount val="1"/>
                <c:pt idx="0">
                  <c:v>Ø'14/16</c:v>
                </c:pt>
              </c:strCache>
            </c:strRef>
          </c:tx>
          <c:spPr>
            <a:solidFill>
              <a:srgbClr val="C7C8CA"/>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1-57FD-4265-A4B0-082C2E4CDDFB}"/>
            </c:ext>
          </c:extLst>
        </c:ser>
        <c:dLbls>
          <c:showLegendKey val="0"/>
          <c:showVal val="0"/>
          <c:showCatName val="0"/>
          <c:showSerName val="0"/>
          <c:showPercent val="0"/>
          <c:showBubbleSize val="0"/>
        </c:dLbls>
        <c:gapWidth val="100"/>
        <c:axId val="311255960"/>
        <c:axId val="311256352"/>
      </c:barChart>
      <c:lineChart>
        <c:grouping val="standard"/>
        <c:varyColors val="0"/>
        <c:ser>
          <c:idx val="2"/>
          <c:order val="2"/>
          <c:tx>
            <c:strRef>
              <c:f>Codierung!$I$10</c:f>
              <c:strCache>
                <c:ptCount val="1"/>
                <c:pt idx="0">
                  <c:v>%-∆ Bio / Nicht-Bio</c:v>
                </c:pt>
              </c:strCache>
            </c:strRef>
          </c:tx>
          <c:spPr>
            <a:ln>
              <a:noFill/>
            </a:ln>
          </c:spPr>
          <c:marker>
            <c:symbol val="circle"/>
            <c:size val="7"/>
            <c:spPr>
              <a:solidFill>
                <a:srgbClr val="C5E0B2"/>
              </a:solidFill>
              <a:ln>
                <a:noFill/>
              </a:ln>
            </c:spPr>
          </c:marker>
          <c:val>
            <c:numLit>
              <c:formatCode>General</c:formatCode>
              <c:ptCount val="1"/>
              <c:pt idx="0">
                <c:v>1</c:v>
              </c:pt>
            </c:numLit>
          </c:val>
          <c:smooth val="0"/>
          <c:extLst>
            <c:ext xmlns:c16="http://schemas.microsoft.com/office/drawing/2014/chart" uri="{C3380CC4-5D6E-409C-BE32-E72D297353CC}">
              <c16:uniqueId val="{00000002-57FD-4265-A4B0-082C2E4CDDFB}"/>
            </c:ext>
          </c:extLst>
        </c:ser>
        <c:dLbls>
          <c:showLegendKey val="0"/>
          <c:showVal val="0"/>
          <c:showCatName val="0"/>
          <c:showSerName val="0"/>
          <c:showPercent val="0"/>
          <c:showBubbleSize val="0"/>
        </c:dLbls>
        <c:marker val="1"/>
        <c:smooth val="0"/>
        <c:axId val="311255960"/>
        <c:axId val="311256352"/>
      </c:lineChart>
      <c:catAx>
        <c:axId val="31125596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1256352"/>
        <c:crosses val="autoZero"/>
        <c:auto val="1"/>
        <c:lblAlgn val="ctr"/>
        <c:lblOffset val="100"/>
        <c:noMultiLvlLbl val="1"/>
      </c:catAx>
      <c:valAx>
        <c:axId val="311256352"/>
        <c:scaling>
          <c:orientation val="minMax"/>
          <c:max val="25"/>
          <c:min val="0"/>
        </c:scaling>
        <c:delete val="1"/>
        <c:axPos val="l"/>
        <c:numFmt formatCode="General" sourceLinked="1"/>
        <c:majorTickMark val="out"/>
        <c:minorTickMark val="none"/>
        <c:tickLblPos val="nextTo"/>
        <c:crossAx val="311255960"/>
        <c:crosses val="autoZero"/>
        <c:crossBetween val="between"/>
        <c:majorUnit val="5"/>
      </c:valAx>
      <c:spPr>
        <a:ln>
          <a:noFill/>
        </a:ln>
      </c:spPr>
    </c:plotArea>
    <c:legend>
      <c:legendPos val="t"/>
      <c:legendEntry>
        <c:idx val="0"/>
        <c:txPr>
          <a:bodyPr/>
          <a:lstStyle/>
          <a:p>
            <a:pPr>
              <a:defRPr sz="1150" b="1">
                <a:solidFill>
                  <a:srgbClr val="3F3F3F"/>
                </a:solidFill>
                <a:latin typeface="Roboto" panose="02000000000000000000" pitchFamily="2" charset="0"/>
                <a:ea typeface="Roboto" panose="02000000000000000000" pitchFamily="2" charset="0"/>
              </a:defRPr>
            </a:pPr>
            <a:endParaRPr lang="de-DE"/>
          </a:p>
        </c:txPr>
      </c:legendEntry>
      <c:layout>
        <c:manualLayout>
          <c:xMode val="edge"/>
          <c:yMode val="edge"/>
          <c:x val="0.25734237141392868"/>
          <c:y val="0.17973699869696189"/>
          <c:w val="0.62566859137469832"/>
          <c:h val="5.0666840277777778E-2"/>
        </c:manualLayout>
      </c:layout>
      <c:overlay val="0"/>
      <c:txPr>
        <a:bodyPr/>
        <a:lstStyle/>
        <a:p>
          <a:pPr>
            <a:defRPr sz="115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125.80461895335505</c:v>
                </c:pt>
                <c:pt idx="1">
                  <c:v>125.57176130092039</c:v>
                </c:pt>
                <c:pt idx="2">
                  <c:v>124.76903481028143</c:v>
                </c:pt>
                <c:pt idx="3">
                  <c:v>123.83911399102431</c:v>
                </c:pt>
                <c:pt idx="4">
                  <c:v>127.56350565705684</c:v>
                </c:pt>
                <c:pt idx="5">
                  <c:v>129.35666504767329</c:v>
                </c:pt>
                <c:pt idx="6">
                  <c:v>129.93361360563006</c:v>
                </c:pt>
                <c:pt idx="7">
                  <c:v>132.08482116314863</c:v>
                </c:pt>
                <c:pt idx="8">
                  <c:v>131.69039282086126</c:v>
                </c:pt>
                <c:pt idx="9">
                  <c:v>127.7745856531122</c:v>
                </c:pt>
                <c:pt idx="10">
                  <c:v>126.07205880819834</c:v>
                </c:pt>
                <c:pt idx="11">
                  <c:v>123.75704941544899</c:v>
                </c:pt>
              </c:numCache>
            </c:numRef>
          </c:val>
          <c:extLst>
            <c:ext xmlns:c16="http://schemas.microsoft.com/office/drawing/2014/chart" uri="{C3380CC4-5D6E-409C-BE32-E72D297353CC}">
              <c16:uniqueId val="{00000000-6685-40AF-8E0D-50339F17CA17}"/>
            </c:ext>
          </c:extLst>
        </c:ser>
        <c:ser>
          <c:idx val="1"/>
          <c:order val="1"/>
          <c:tx>
            <c:strRef>
              <c:f>Codierung!$B$2</c:f>
              <c:strCache>
                <c:ptCount val="1"/>
                <c:pt idx="0">
                  <c:v>2021</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05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Rohdaten'!$AY$213:$AY$224</c:f>
              <c:numCache>
                <c:formatCode>0.00</c:formatCode>
                <c:ptCount val="12"/>
                <c:pt idx="0">
                  <c:v>125.54478107173773</c:v>
                </c:pt>
                <c:pt idx="1">
                  <c:v>123.41001430224958</c:v>
                </c:pt>
                <c:pt idx="2">
                  <c:v>127.33198079704044</c:v>
                </c:pt>
                <c:pt idx="3">
                  <c:v>124.01578836872731</c:v>
                </c:pt>
                <c:pt idx="4">
                  <c:v>128.18914543660887</c:v>
                </c:pt>
                <c:pt idx="5">
                  <c:v>130.2640760773115</c:v>
                </c:pt>
                <c:pt idx="6">
                  <c:v>132.25259763891819</c:v>
                </c:pt>
                <c:pt idx="7">
                  <c:v>132.78983391940594</c:v>
                </c:pt>
                <c:pt idx="8">
                  <c:v>131.24716359757534</c:v>
                </c:pt>
                <c:pt idx="9">
                  <c:v>128.61445144905622</c:v>
                </c:pt>
                <c:pt idx="10">
                  <c:v>126.913632950611</c:v>
                </c:pt>
                <c:pt idx="11">
                  <c:v>125.1753265734954</c:v>
                </c:pt>
              </c:numCache>
            </c:numRef>
          </c:val>
          <c:extLst>
            <c:ext xmlns:c16="http://schemas.microsoft.com/office/drawing/2014/chart" uri="{C3380CC4-5D6E-409C-BE32-E72D297353CC}">
              <c16:uniqueId val="{00000001-6685-40AF-8E0D-50339F17CA17}"/>
            </c:ext>
          </c:extLst>
        </c:ser>
        <c:dLbls>
          <c:showLegendKey val="0"/>
          <c:showVal val="0"/>
          <c:showCatName val="0"/>
          <c:showSerName val="0"/>
          <c:showPercent val="0"/>
          <c:showBubbleSize val="0"/>
        </c:dLbls>
        <c:gapWidth val="100"/>
        <c:axId val="310469208"/>
        <c:axId val="310469600"/>
      </c:barChart>
      <c:catAx>
        <c:axId val="310469208"/>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69600"/>
        <c:crosses val="autoZero"/>
        <c:auto val="1"/>
        <c:lblAlgn val="ctr"/>
        <c:lblOffset val="100"/>
        <c:noMultiLvlLbl val="1"/>
      </c:catAx>
      <c:valAx>
        <c:axId val="310469600"/>
        <c:scaling>
          <c:orientation val="minMax"/>
          <c:max val="230"/>
          <c:min val="0"/>
        </c:scaling>
        <c:delete val="1"/>
        <c:axPos val="l"/>
        <c:numFmt formatCode="0.00" sourceLinked="1"/>
        <c:majorTickMark val="out"/>
        <c:minorTickMark val="none"/>
        <c:tickLblPos val="nextTo"/>
        <c:crossAx val="310469208"/>
        <c:crosses val="autoZero"/>
        <c:crossBetween val="between"/>
        <c:majorUnit val="126.8"/>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53.785505929225174</c:v>
                </c:pt>
                <c:pt idx="1">
                  <c:v>52.730305571700875</c:v>
                </c:pt>
                <c:pt idx="2">
                  <c:v>54.807113491924667</c:v>
                </c:pt>
                <c:pt idx="3">
                  <c:v>54.716071252314883</c:v>
                </c:pt>
                <c:pt idx="4">
                  <c:v>55.327238889955765</c:v>
                </c:pt>
                <c:pt idx="5">
                  <c:v>56.314470741024778</c:v>
                </c:pt>
                <c:pt idx="6">
                  <c:v>59.124931197121199</c:v>
                </c:pt>
                <c:pt idx="7">
                  <c:v>53.976547559626539</c:v>
                </c:pt>
                <c:pt idx="8">
                  <c:v>60.349405751982715</c:v>
                </c:pt>
                <c:pt idx="9">
                  <c:v>58.237010091670669</c:v>
                </c:pt>
                <c:pt idx="10">
                  <c:v>56.886307746896506</c:v>
                </c:pt>
                <c:pt idx="11">
                  <c:v>55.691068308547848</c:v>
                </c:pt>
              </c:numCache>
            </c:numRef>
          </c:val>
          <c:extLst>
            <c:ext xmlns:c16="http://schemas.microsoft.com/office/drawing/2014/chart" uri="{C3380CC4-5D6E-409C-BE32-E72D297353CC}">
              <c16:uniqueId val="{00000000-418E-4C8D-8022-12E0C07FD74B}"/>
            </c:ext>
          </c:extLst>
        </c:ser>
        <c:ser>
          <c:idx val="1"/>
          <c:order val="1"/>
          <c:tx>
            <c:strRef>
              <c:f>Codierung!$B$2</c:f>
              <c:strCache>
                <c:ptCount val="1"/>
                <c:pt idx="0">
                  <c:v>2021</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53.076105449834387</c:v>
                </c:pt>
                <c:pt idx="1">
                  <c:v>56.701725740077165</c:v>
                </c:pt>
                <c:pt idx="2">
                  <c:v>50.96461067834224</c:v>
                </c:pt>
                <c:pt idx="3">
                  <c:v>56.098372736489026</c:v>
                </c:pt>
                <c:pt idx="4">
                  <c:v>54.360825408586095</c:v>
                </c:pt>
                <c:pt idx="5">
                  <c:v>61.522753552131348</c:v>
                </c:pt>
                <c:pt idx="6">
                  <c:v>63.848811237208366</c:v>
                </c:pt>
                <c:pt idx="7">
                  <c:v>60.093973185962938</c:v>
                </c:pt>
                <c:pt idx="8">
                  <c:v>63.552696643812737</c:v>
                </c:pt>
                <c:pt idx="9">
                  <c:v>61.903576298365124</c:v>
                </c:pt>
                <c:pt idx="10">
                  <c:v>58.854759512969252</c:v>
                </c:pt>
                <c:pt idx="11">
                  <c:v>57.016092461381788</c:v>
                </c:pt>
              </c:numCache>
            </c:numRef>
          </c:val>
          <c:extLst>
            <c:ext xmlns:c16="http://schemas.microsoft.com/office/drawing/2014/chart" uri="{C3380CC4-5D6E-409C-BE32-E72D297353CC}">
              <c16:uniqueId val="{00000001-418E-4C8D-8022-12E0C07FD74B}"/>
            </c:ext>
          </c:extLst>
        </c:ser>
        <c:dLbls>
          <c:showLegendKey val="0"/>
          <c:showVal val="0"/>
          <c:showCatName val="0"/>
          <c:showSerName val="0"/>
          <c:showPercent val="0"/>
          <c:showBubbleSize val="0"/>
        </c:dLbls>
        <c:gapWidth val="100"/>
        <c:axId val="310470384"/>
        <c:axId val="310470776"/>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2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0.42276632287491167</c:v>
                </c:pt>
                <c:pt idx="1">
                  <c:v>0.45945805987191735</c:v>
                </c:pt>
                <c:pt idx="2">
                  <c:v>0.40024988505893733</c:v>
                </c:pt>
                <c:pt idx="3">
                  <c:v>0.45234863620505905</c:v>
                </c:pt>
                <c:pt idx="4">
                  <c:v>0.42406730478961019</c:v>
                </c:pt>
                <c:pt idx="5">
                  <c:v>0.47229255681833338</c:v>
                </c:pt>
                <c:pt idx="6">
                  <c:v>0.48277926012108408</c:v>
                </c:pt>
                <c:pt idx="7">
                  <c:v>0.45254950181228293</c:v>
                </c:pt>
                <c:pt idx="8">
                  <c:v>0.48422148640617801</c:v>
                </c:pt>
                <c:pt idx="9">
                  <c:v>0.48131120259751636</c:v>
                </c:pt>
                <c:pt idx="10">
                  <c:v>0.4637386712889453</c:v>
                </c:pt>
                <c:pt idx="11">
                  <c:v>0.45548986387429458</c:v>
                </c:pt>
              </c:numCache>
            </c:numRef>
          </c:val>
          <c:smooth val="0"/>
          <c:extLst>
            <c:ext xmlns:c16="http://schemas.microsoft.com/office/drawing/2014/chart" uri="{C3380CC4-5D6E-409C-BE32-E72D297353CC}">
              <c16:uniqueId val="{00000002-418E-4C8D-8022-12E0C07FD74B}"/>
            </c:ext>
          </c:extLst>
        </c:ser>
        <c:dLbls>
          <c:showLegendKey val="0"/>
          <c:showVal val="0"/>
          <c:showCatName val="0"/>
          <c:showSerName val="0"/>
          <c:showPercent val="0"/>
          <c:showBubbleSize val="0"/>
        </c:dLbls>
        <c:marker val="1"/>
        <c:smooth val="0"/>
        <c:axId val="310471560"/>
        <c:axId val="310471168"/>
      </c:lineChart>
      <c:catAx>
        <c:axId val="310470384"/>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70776"/>
        <c:crosses val="autoZero"/>
        <c:auto val="1"/>
        <c:lblAlgn val="ctr"/>
        <c:lblOffset val="100"/>
        <c:noMultiLvlLbl val="1"/>
      </c:catAx>
      <c:valAx>
        <c:axId val="310470776"/>
        <c:scaling>
          <c:orientation val="minMax"/>
          <c:max val="230"/>
          <c:min val="0"/>
        </c:scaling>
        <c:delete val="0"/>
        <c:axPos val="l"/>
        <c:numFmt formatCode="0.00" sourceLinked="1"/>
        <c:majorTickMark val="none"/>
        <c:minorTickMark val="none"/>
        <c:tickLblPos val="nextTo"/>
        <c:txPr>
          <a:bodyPr/>
          <a:lstStyle/>
          <a:p>
            <a:pPr>
              <a:defRPr sz="100">
                <a:solidFill>
                  <a:schemeClr val="bg1"/>
                </a:solidFill>
              </a:defRPr>
            </a:pPr>
            <a:endParaRPr lang="de-DE"/>
          </a:p>
        </c:txPr>
        <c:crossAx val="310470384"/>
        <c:crosses val="autoZero"/>
        <c:crossBetween val="between"/>
        <c:majorUnit val="53.8"/>
      </c:valAx>
      <c:valAx>
        <c:axId val="310471168"/>
        <c:scaling>
          <c:orientation val="minMax"/>
          <c:max val="0.65000000000000013"/>
          <c:min val="0"/>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0471560"/>
        <c:crosses val="max"/>
        <c:crossBetween val="between"/>
      </c:valAx>
      <c:catAx>
        <c:axId val="310471560"/>
        <c:scaling>
          <c:orientation val="minMax"/>
        </c:scaling>
        <c:delete val="1"/>
        <c:axPos val="b"/>
        <c:numFmt formatCode="General" sourceLinked="1"/>
        <c:majorTickMark val="out"/>
        <c:minorTickMark val="none"/>
        <c:tickLblPos val="nextTo"/>
        <c:crossAx val="310471168"/>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EC1C-4B06-BA52-372A49863D91}"/>
            </c:ext>
          </c:extLst>
        </c:ser>
        <c:ser>
          <c:idx val="1"/>
          <c:order val="1"/>
          <c:tx>
            <c:strRef>
              <c:f>Codierung!$B$2</c:f>
              <c:strCache>
                <c:ptCount val="1"/>
                <c:pt idx="0">
                  <c:v>2021</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EC1C-4B06-BA52-372A49863D91}"/>
            </c:ext>
          </c:extLst>
        </c:ser>
        <c:dLbls>
          <c:showLegendKey val="0"/>
          <c:showVal val="0"/>
          <c:showCatName val="0"/>
          <c:showSerName val="0"/>
          <c:showPercent val="0"/>
          <c:showBubbleSize val="0"/>
        </c:dLbls>
        <c:gapWidth val="100"/>
        <c:axId val="310472736"/>
        <c:axId val="310473128"/>
      </c:barChart>
      <c:lineChart>
        <c:grouping val="standard"/>
        <c:varyColors val="0"/>
        <c:ser>
          <c:idx val="2"/>
          <c:order val="2"/>
          <c:tx>
            <c:strRef>
              <c:f>Codierung!$I$9</c:f>
              <c:strCache>
                <c:ptCount val="1"/>
                <c:pt idx="0">
                  <c:v>%-∆ Bio / Nicht-Bio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EC1C-4B06-BA52-372A49863D91}"/>
            </c:ext>
          </c:extLst>
        </c:ser>
        <c:dLbls>
          <c:showLegendKey val="0"/>
          <c:showVal val="0"/>
          <c:showCatName val="0"/>
          <c:showSerName val="0"/>
          <c:showPercent val="0"/>
          <c:showBubbleSize val="0"/>
        </c:dLbls>
        <c:marker val="1"/>
        <c:smooth val="0"/>
        <c:axId val="310472736"/>
        <c:axId val="310473128"/>
      </c:lineChart>
      <c:catAx>
        <c:axId val="31047273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0473128"/>
        <c:crosses val="autoZero"/>
        <c:auto val="1"/>
        <c:lblAlgn val="ctr"/>
        <c:lblOffset val="100"/>
        <c:noMultiLvlLbl val="1"/>
      </c:catAx>
      <c:valAx>
        <c:axId val="310473128"/>
        <c:scaling>
          <c:orientation val="minMax"/>
          <c:max val="25"/>
          <c:min val="0"/>
        </c:scaling>
        <c:delete val="1"/>
        <c:axPos val="l"/>
        <c:numFmt formatCode="General" sourceLinked="1"/>
        <c:majorTickMark val="out"/>
        <c:minorTickMark val="none"/>
        <c:tickLblPos val="nextTo"/>
        <c:crossAx val="310472736"/>
        <c:crosses val="autoZero"/>
        <c:crossBetween val="between"/>
        <c:majorUnit val="5"/>
      </c:valAx>
      <c:spPr>
        <a:ln>
          <a:noFill/>
        </a:ln>
      </c:spPr>
    </c:plotArea>
    <c:legend>
      <c:legendPos val="t"/>
      <c:layout>
        <c:manualLayout>
          <c:xMode val="edge"/>
          <c:yMode val="edge"/>
          <c:x val="2.1003121973907414E-3"/>
          <c:y val="0.12714662388063228"/>
          <c:w val="0.37232158491304845"/>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53.785505929225174</c:v>
                </c:pt>
                <c:pt idx="1">
                  <c:v>52.730305571700875</c:v>
                </c:pt>
                <c:pt idx="2">
                  <c:v>54.807113491924667</c:v>
                </c:pt>
                <c:pt idx="3">
                  <c:v>54.716071252314883</c:v>
                </c:pt>
                <c:pt idx="4">
                  <c:v>55.327238889955765</c:v>
                </c:pt>
                <c:pt idx="5">
                  <c:v>56.314470741024778</c:v>
                </c:pt>
                <c:pt idx="6">
                  <c:v>59.124931197121199</c:v>
                </c:pt>
                <c:pt idx="7">
                  <c:v>53.976547559626539</c:v>
                </c:pt>
                <c:pt idx="8">
                  <c:v>60.349405751982715</c:v>
                </c:pt>
                <c:pt idx="9">
                  <c:v>58.237010091670669</c:v>
                </c:pt>
                <c:pt idx="10">
                  <c:v>56.886307746896506</c:v>
                </c:pt>
                <c:pt idx="11">
                  <c:v>55.691068308547848</c:v>
                </c:pt>
              </c:numCache>
            </c:numRef>
          </c:val>
          <c:extLst>
            <c:ext xmlns:c16="http://schemas.microsoft.com/office/drawing/2014/chart" uri="{C3380CC4-5D6E-409C-BE32-E72D297353CC}">
              <c16:uniqueId val="{00000000-1728-4495-8D88-90BC9FDCE1A3}"/>
            </c:ext>
          </c:extLst>
        </c:ser>
        <c:ser>
          <c:idx val="1"/>
          <c:order val="1"/>
          <c:tx>
            <c:strRef>
              <c:f>Codierung!$B$2</c:f>
              <c:strCache>
                <c:ptCount val="1"/>
                <c:pt idx="0">
                  <c:v>2021</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53.076105449834387</c:v>
                </c:pt>
                <c:pt idx="1">
                  <c:v>56.701725740077165</c:v>
                </c:pt>
                <c:pt idx="2">
                  <c:v>50.96461067834224</c:v>
                </c:pt>
                <c:pt idx="3">
                  <c:v>56.098372736489026</c:v>
                </c:pt>
                <c:pt idx="4">
                  <c:v>54.360825408586095</c:v>
                </c:pt>
                <c:pt idx="5">
                  <c:v>61.522753552131348</c:v>
                </c:pt>
                <c:pt idx="6">
                  <c:v>63.848811237208366</c:v>
                </c:pt>
                <c:pt idx="7">
                  <c:v>60.093973185962938</c:v>
                </c:pt>
                <c:pt idx="8">
                  <c:v>63.552696643812737</c:v>
                </c:pt>
                <c:pt idx="9">
                  <c:v>61.903576298365124</c:v>
                </c:pt>
                <c:pt idx="10">
                  <c:v>58.854759512969252</c:v>
                </c:pt>
                <c:pt idx="11">
                  <c:v>57.016092461381788</c:v>
                </c:pt>
              </c:numCache>
            </c:numRef>
          </c:val>
          <c:extLst>
            <c:ext xmlns:c16="http://schemas.microsoft.com/office/drawing/2014/chart" uri="{C3380CC4-5D6E-409C-BE32-E72D297353CC}">
              <c16:uniqueId val="{00000001-1728-4495-8D88-90BC9FDCE1A3}"/>
            </c:ext>
          </c:extLst>
        </c:ser>
        <c:dLbls>
          <c:showLegendKey val="0"/>
          <c:showVal val="0"/>
          <c:showCatName val="0"/>
          <c:showSerName val="0"/>
          <c:showPercent val="0"/>
          <c:showBubbleSize val="0"/>
        </c:dLbls>
        <c:gapWidth val="100"/>
        <c:axId val="310473520"/>
        <c:axId val="310473912"/>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0.42276632287491167</c:v>
                </c:pt>
                <c:pt idx="1">
                  <c:v>0.45945805987191735</c:v>
                </c:pt>
                <c:pt idx="2">
                  <c:v>0.40024988505893733</c:v>
                </c:pt>
                <c:pt idx="3">
                  <c:v>0.45234863620505905</c:v>
                </c:pt>
                <c:pt idx="4">
                  <c:v>0.42406730478961019</c:v>
                </c:pt>
                <c:pt idx="5">
                  <c:v>0.47229255681833338</c:v>
                </c:pt>
                <c:pt idx="6">
                  <c:v>0.48277926012108408</c:v>
                </c:pt>
                <c:pt idx="7">
                  <c:v>0.45254950181228293</c:v>
                </c:pt>
                <c:pt idx="8">
                  <c:v>0.48422148640617801</c:v>
                </c:pt>
                <c:pt idx="9">
                  <c:v>0.48131120259751636</c:v>
                </c:pt>
                <c:pt idx="10">
                  <c:v>0.4637386712889453</c:v>
                </c:pt>
                <c:pt idx="11">
                  <c:v>0.45548986387429458</c:v>
                </c:pt>
              </c:numCache>
            </c:numRef>
          </c:val>
          <c:smooth val="0"/>
          <c:extLst>
            <c:ext xmlns:c16="http://schemas.microsoft.com/office/drawing/2014/chart" uri="{C3380CC4-5D6E-409C-BE32-E72D297353CC}">
              <c16:uniqueId val="{00000002-1728-4495-8D88-90BC9FDCE1A3}"/>
            </c:ext>
          </c:extLst>
        </c:ser>
        <c:dLbls>
          <c:showLegendKey val="0"/>
          <c:showVal val="0"/>
          <c:showCatName val="0"/>
          <c:showSerName val="0"/>
          <c:showPercent val="0"/>
          <c:showBubbleSize val="0"/>
        </c:dLbls>
        <c:marker val="1"/>
        <c:smooth val="0"/>
        <c:axId val="310474696"/>
        <c:axId val="310474304"/>
      </c:lineChart>
      <c:catAx>
        <c:axId val="31047352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73912"/>
        <c:crosses val="autoZero"/>
        <c:auto val="1"/>
        <c:lblAlgn val="ctr"/>
        <c:lblOffset val="100"/>
        <c:noMultiLvlLbl val="1"/>
      </c:catAx>
      <c:valAx>
        <c:axId val="31047391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0473520"/>
        <c:crosses val="autoZero"/>
        <c:crossBetween val="between"/>
        <c:majorUnit val="53.8"/>
      </c:valAx>
      <c:valAx>
        <c:axId val="310474304"/>
        <c:scaling>
          <c:orientation val="minMax"/>
          <c:max val="0.55000000000000004"/>
          <c:min val="-0.5"/>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0474696"/>
        <c:crosses val="max"/>
        <c:crossBetween val="between"/>
      </c:valAx>
      <c:catAx>
        <c:axId val="310474696"/>
        <c:scaling>
          <c:orientation val="minMax"/>
        </c:scaling>
        <c:delete val="1"/>
        <c:axPos val="b"/>
        <c:numFmt formatCode="General" sourceLinked="1"/>
        <c:majorTickMark val="out"/>
        <c:minorTickMark val="none"/>
        <c:tickLblPos val="nextTo"/>
        <c:crossAx val="31047430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00667805459063"/>
          <c:y val="0.48287774170647974"/>
          <c:w val="0.12329888828908162"/>
          <c:h val="0.17035955500711189"/>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Pt>
            <c:idx val="0"/>
            <c:invertIfNegative val="0"/>
            <c:bubble3D val="0"/>
            <c:spPr>
              <a:solidFill>
                <a:srgbClr val="C7C8CA"/>
              </a:solidFill>
              <a:ln>
                <a:noFill/>
              </a:ln>
            </c:spPr>
            <c:extLst>
              <c:ext xmlns:c16="http://schemas.microsoft.com/office/drawing/2014/chart" uri="{C3380CC4-5D6E-409C-BE32-E72D297353CC}">
                <c16:uniqueId val="{00000000-C239-44A1-86E1-D7DDA2F1AB7E}"/>
              </c:ext>
            </c:extLst>
          </c:dPt>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0F9D-4214-9AD5-C70E94245815}"/>
            </c:ext>
          </c:extLst>
        </c:ser>
        <c:ser>
          <c:idx val="1"/>
          <c:order val="1"/>
          <c:tx>
            <c:strRef>
              <c:f>Codierung!$B$2</c:f>
              <c:strCache>
                <c:ptCount val="1"/>
                <c:pt idx="0">
                  <c:v>2021</c:v>
                </c:pt>
              </c:strCache>
            </c:strRef>
          </c:tx>
          <c:spPr>
            <a:solidFill>
              <a:srgbClr val="61775E">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F9D-4214-9AD5-C70E94245815}"/>
            </c:ext>
          </c:extLst>
        </c:ser>
        <c:dLbls>
          <c:showLegendKey val="0"/>
          <c:showVal val="0"/>
          <c:showCatName val="0"/>
          <c:showSerName val="0"/>
          <c:showPercent val="0"/>
          <c:showBubbleSize val="0"/>
        </c:dLbls>
        <c:gapWidth val="100"/>
        <c:axId val="311259096"/>
        <c:axId val="311259488"/>
      </c:barChart>
      <c:lineChart>
        <c:grouping val="standard"/>
        <c:varyColors val="0"/>
        <c:ser>
          <c:idx val="2"/>
          <c:order val="2"/>
          <c:tx>
            <c:strRef>
              <c:f>Codierung!$I$10</c:f>
              <c:strCache>
                <c:ptCount val="1"/>
                <c:pt idx="0">
                  <c:v>%-∆ Bio / Nicht-Bio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F9D-4214-9AD5-C70E94245815}"/>
            </c:ext>
          </c:extLst>
        </c:ser>
        <c:dLbls>
          <c:showLegendKey val="0"/>
          <c:showVal val="0"/>
          <c:showCatName val="0"/>
          <c:showSerName val="0"/>
          <c:showPercent val="0"/>
          <c:showBubbleSize val="0"/>
        </c:dLbls>
        <c:marker val="1"/>
        <c:smooth val="0"/>
        <c:axId val="311259096"/>
        <c:axId val="311259488"/>
      </c:lineChart>
      <c:catAx>
        <c:axId val="31125909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1259488"/>
        <c:crosses val="autoZero"/>
        <c:auto val="1"/>
        <c:lblAlgn val="ctr"/>
        <c:lblOffset val="100"/>
        <c:noMultiLvlLbl val="1"/>
      </c:catAx>
      <c:valAx>
        <c:axId val="311259488"/>
        <c:scaling>
          <c:orientation val="minMax"/>
          <c:max val="25"/>
          <c:min val="0"/>
        </c:scaling>
        <c:delete val="1"/>
        <c:axPos val="l"/>
        <c:numFmt formatCode="General" sourceLinked="1"/>
        <c:majorTickMark val="out"/>
        <c:minorTickMark val="none"/>
        <c:tickLblPos val="nextTo"/>
        <c:crossAx val="311259096"/>
        <c:crosses val="autoZero"/>
        <c:crossBetween val="between"/>
        <c:majorUnit val="5"/>
      </c:valAx>
      <c:spPr>
        <a:noFill/>
        <a:ln w="25400">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0682870203940772"/>
          <c:w val="1"/>
          <c:h val="0.77925839600406288"/>
        </c:manualLayout>
      </c:layout>
      <c:barChart>
        <c:barDir val="col"/>
        <c:grouping val="clustered"/>
        <c:varyColors val="0"/>
        <c:ser>
          <c:idx val="0"/>
          <c:order val="0"/>
          <c:tx>
            <c:strRef>
              <c:f>Codierung!$N$9</c:f>
              <c:strCache>
                <c:ptCount val="1"/>
              </c:strCache>
            </c:strRef>
          </c:tx>
          <c:spPr>
            <a:solidFill>
              <a:srgbClr val="C7C8CA"/>
            </a:solidFill>
          </c:spPr>
          <c:invertIfNegative val="0"/>
          <c:dLbls>
            <c:numFmt formatCode="#,##0.0" sourceLinked="0"/>
            <c:spPr>
              <a:noFill/>
              <a:ln>
                <a:noFill/>
              </a:ln>
              <a:effectLst/>
            </c:spPr>
            <c:txPr>
              <a:bodyPr rot="5400000" vert="horz" wrap="square" lIns="38100" tIns="19050" rIns="38100" bIns="19050" anchor="ctr">
                <a:spAutoFit/>
              </a:bodyPr>
              <a:lstStyle/>
              <a:p>
                <a:pPr>
                  <a:defRPr sz="1800">
                    <a:solidFill>
                      <a:srgbClr val="3F3F3F"/>
                    </a:solidFill>
                    <a:latin typeface="Roboto" panose="02000000000000000000" pitchFamily="2" charset="0"/>
                    <a:ea typeface="Roboto" panose="02000000000000000000" pitchFamily="2"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125.80461895335505</c:v>
                </c:pt>
                <c:pt idx="1">
                  <c:v>125.57176130092039</c:v>
                </c:pt>
                <c:pt idx="2">
                  <c:v>124.76903481028143</c:v>
                </c:pt>
                <c:pt idx="3">
                  <c:v>123.83911399102431</c:v>
                </c:pt>
                <c:pt idx="4">
                  <c:v>127.56350565705684</c:v>
                </c:pt>
                <c:pt idx="5">
                  <c:v>129.35666504767329</c:v>
                </c:pt>
                <c:pt idx="6">
                  <c:v>129.93361360563006</c:v>
                </c:pt>
                <c:pt idx="7">
                  <c:v>132.08482116314863</c:v>
                </c:pt>
                <c:pt idx="8">
                  <c:v>131.69039282086126</c:v>
                </c:pt>
                <c:pt idx="9">
                  <c:v>127.7745856531122</c:v>
                </c:pt>
                <c:pt idx="10">
                  <c:v>126.07205880819834</c:v>
                </c:pt>
                <c:pt idx="11">
                  <c:v>123.75704941544899</c:v>
                </c:pt>
              </c:numCache>
            </c:numRef>
          </c:val>
          <c:extLst>
            <c:ext xmlns:c16="http://schemas.microsoft.com/office/drawing/2014/chart" uri="{C3380CC4-5D6E-409C-BE32-E72D297353CC}">
              <c16:uniqueId val="{00000000-FEBC-45E1-AC72-87BF0275CF68}"/>
            </c:ext>
          </c:extLst>
        </c:ser>
        <c:ser>
          <c:idx val="1"/>
          <c:order val="1"/>
          <c:tx>
            <c:strRef>
              <c:f>Codierung!$B$2</c:f>
              <c:strCache>
                <c:ptCount val="1"/>
                <c:pt idx="0">
                  <c:v>2021</c:v>
                </c:pt>
              </c:strCache>
            </c:strRef>
          </c:tx>
          <c:spPr>
            <a:solidFill>
              <a:srgbClr val="61775E"/>
            </a:solidFill>
          </c:spPr>
          <c:invertIfNegative val="0"/>
          <c:dLbls>
            <c:numFmt formatCode="#,##0.0" sourceLinked="0"/>
            <c:spPr>
              <a:noFill/>
              <a:ln>
                <a:noFill/>
              </a:ln>
              <a:effectLst/>
            </c:spPr>
            <c:txPr>
              <a:bodyPr wrap="square" lIns="38100" tIns="19050" rIns="38100" bIns="19050" anchor="ctr">
                <a:spAutoFit/>
              </a:bodyPr>
              <a:lstStyle/>
              <a:p>
                <a:pPr>
                  <a:defRPr sz="1600" b="1">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Rohdaten'!$AY$273:$AY$284</c:f>
              <c:numCache>
                <c:formatCode>0.00</c:formatCode>
                <c:ptCount val="12"/>
                <c:pt idx="0">
                  <c:v>119.9242105012559</c:v>
                </c:pt>
                <c:pt idx="1">
                  <c:v>119.54278398990571</c:v>
                </c:pt>
                <c:pt idx="2">
                  <c:v>119.05443119746847</c:v>
                </c:pt>
                <c:pt idx="3">
                  <c:v>119.54524892849774</c:v>
                </c:pt>
                <c:pt idx="4">
                  <c:v>122.15748064020367</c:v>
                </c:pt>
                <c:pt idx="5">
                  <c:v>125.52852102421674</c:v>
                </c:pt>
                <c:pt idx="6">
                  <c:v>123.91501597506438</c:v>
                </c:pt>
                <c:pt idx="7">
                  <c:v>123.53093138020294</c:v>
                </c:pt>
                <c:pt idx="8">
                  <c:v>123.21646566693761</c:v>
                </c:pt>
                <c:pt idx="9">
                  <c:v>123.77440137710748</c:v>
                </c:pt>
                <c:pt idx="10">
                  <c:v>118.84040762450338</c:v>
                </c:pt>
                <c:pt idx="11">
                  <c:v>118.59858140380958</c:v>
                </c:pt>
              </c:numCache>
            </c:numRef>
          </c:val>
          <c:extLst>
            <c:ext xmlns:c16="http://schemas.microsoft.com/office/drawing/2014/chart" uri="{C3380CC4-5D6E-409C-BE32-E72D297353CC}">
              <c16:uniqueId val="{00000001-FEBC-45E1-AC72-87BF0275CF68}"/>
            </c:ext>
          </c:extLst>
        </c:ser>
        <c:dLbls>
          <c:showLegendKey val="0"/>
          <c:showVal val="0"/>
          <c:showCatName val="0"/>
          <c:showSerName val="0"/>
          <c:showPercent val="0"/>
          <c:showBubbleSize val="0"/>
        </c:dLbls>
        <c:gapWidth val="100"/>
        <c:axId val="311260272"/>
        <c:axId val="311260664"/>
      </c:barChart>
      <c:catAx>
        <c:axId val="31126027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3F3F3F"/>
                </a:solidFill>
                <a:latin typeface="Arial"/>
                <a:ea typeface="Arial"/>
                <a:cs typeface="Arial"/>
              </a:defRPr>
            </a:pPr>
            <a:endParaRPr lang="de-DE"/>
          </a:p>
        </c:txPr>
        <c:crossAx val="311260664"/>
        <c:crosses val="autoZero"/>
        <c:auto val="1"/>
        <c:lblAlgn val="ctr"/>
        <c:lblOffset val="0"/>
        <c:noMultiLvlLbl val="1"/>
      </c:catAx>
      <c:valAx>
        <c:axId val="311260664"/>
        <c:scaling>
          <c:orientation val="minMax"/>
          <c:min val="0"/>
        </c:scaling>
        <c:delete val="1"/>
        <c:axPos val="l"/>
        <c:numFmt formatCode="0.00" sourceLinked="1"/>
        <c:majorTickMark val="out"/>
        <c:minorTickMark val="none"/>
        <c:tickLblPos val="nextTo"/>
        <c:crossAx val="31126027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33313657410823366"/>
          <c:w val="0.12215399512369417"/>
          <c:h val="0.18055569782019132"/>
        </c:manualLayout>
      </c:layout>
      <c:barChart>
        <c:barDir val="col"/>
        <c:grouping val="clustered"/>
        <c:varyColors val="0"/>
        <c:ser>
          <c:idx val="1"/>
          <c:order val="0"/>
          <c:tx>
            <c:strRef>
              <c:f>Codierung!$B$2</c:f>
              <c:strCache>
                <c:ptCount val="1"/>
                <c:pt idx="0">
                  <c:v>2021</c:v>
                </c:pt>
              </c:strCache>
            </c:strRef>
          </c:tx>
          <c:spPr>
            <a:solidFill>
              <a:srgbClr val="61775E">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30F1-4106-9D07-0AC4701DFF66}"/>
            </c:ext>
          </c:extLst>
        </c:ser>
        <c:ser>
          <c:idx val="0"/>
          <c:order val="1"/>
          <c:tx>
            <c:strRef>
              <c:f>Codierung!$N$8</c:f>
              <c:strCache>
                <c:ptCount val="1"/>
                <c:pt idx="0">
                  <c:v>Ø'14/16</c:v>
                </c:pt>
              </c:strCache>
            </c:strRef>
          </c:tx>
          <c:spPr>
            <a:solidFill>
              <a:srgbClr val="C7C8CA"/>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1-30F1-4106-9D07-0AC4701DFF66}"/>
            </c:ext>
          </c:extLst>
        </c:ser>
        <c:dLbls>
          <c:showLegendKey val="0"/>
          <c:showVal val="0"/>
          <c:showCatName val="0"/>
          <c:showSerName val="0"/>
          <c:showPercent val="0"/>
          <c:showBubbleSize val="0"/>
        </c:dLbls>
        <c:gapWidth val="100"/>
        <c:axId val="311255960"/>
        <c:axId val="311256352"/>
      </c:barChart>
      <c:lineChart>
        <c:grouping val="standard"/>
        <c:varyColors val="0"/>
        <c:ser>
          <c:idx val="2"/>
          <c:order val="2"/>
          <c:tx>
            <c:strRef>
              <c:f>Codierung!$I$10</c:f>
              <c:strCache>
                <c:ptCount val="1"/>
                <c:pt idx="0">
                  <c:v>%-∆ Bio / Nicht-Bio</c:v>
                </c:pt>
              </c:strCache>
            </c:strRef>
          </c:tx>
          <c:spPr>
            <a:ln>
              <a:noFill/>
            </a:ln>
          </c:spPr>
          <c:marker>
            <c:symbol val="circle"/>
            <c:size val="7"/>
            <c:spPr>
              <a:solidFill>
                <a:srgbClr val="C5E0B2"/>
              </a:solidFill>
              <a:ln>
                <a:noFill/>
              </a:ln>
            </c:spPr>
          </c:marker>
          <c:val>
            <c:numLit>
              <c:formatCode>General</c:formatCode>
              <c:ptCount val="1"/>
              <c:pt idx="0">
                <c:v>1</c:v>
              </c:pt>
            </c:numLit>
          </c:val>
          <c:smooth val="0"/>
          <c:extLst>
            <c:ext xmlns:c16="http://schemas.microsoft.com/office/drawing/2014/chart" uri="{C3380CC4-5D6E-409C-BE32-E72D297353CC}">
              <c16:uniqueId val="{00000002-30F1-4106-9D07-0AC4701DFF66}"/>
            </c:ext>
          </c:extLst>
        </c:ser>
        <c:dLbls>
          <c:showLegendKey val="0"/>
          <c:showVal val="0"/>
          <c:showCatName val="0"/>
          <c:showSerName val="0"/>
          <c:showPercent val="0"/>
          <c:showBubbleSize val="0"/>
        </c:dLbls>
        <c:marker val="1"/>
        <c:smooth val="0"/>
        <c:axId val="311255960"/>
        <c:axId val="311256352"/>
      </c:lineChart>
      <c:catAx>
        <c:axId val="31125596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1256352"/>
        <c:crosses val="autoZero"/>
        <c:auto val="1"/>
        <c:lblAlgn val="ctr"/>
        <c:lblOffset val="100"/>
        <c:noMultiLvlLbl val="1"/>
      </c:catAx>
      <c:valAx>
        <c:axId val="311256352"/>
        <c:scaling>
          <c:orientation val="minMax"/>
          <c:max val="25"/>
          <c:min val="0"/>
        </c:scaling>
        <c:delete val="1"/>
        <c:axPos val="l"/>
        <c:numFmt formatCode="General" sourceLinked="1"/>
        <c:majorTickMark val="out"/>
        <c:minorTickMark val="none"/>
        <c:tickLblPos val="nextTo"/>
        <c:crossAx val="311255960"/>
        <c:crosses val="autoZero"/>
        <c:crossBetween val="between"/>
        <c:majorUnit val="5"/>
      </c:valAx>
      <c:spPr>
        <a:ln>
          <a:noFill/>
        </a:ln>
      </c:spPr>
    </c:plotArea>
    <c:legend>
      <c:legendPos val="t"/>
      <c:legendEntry>
        <c:idx val="0"/>
        <c:txPr>
          <a:bodyPr/>
          <a:lstStyle/>
          <a:p>
            <a:pPr>
              <a:defRPr sz="1150" b="1">
                <a:solidFill>
                  <a:srgbClr val="3F3F3F"/>
                </a:solidFill>
                <a:latin typeface="Roboto" panose="02000000000000000000" pitchFamily="2" charset="0"/>
                <a:ea typeface="Roboto" panose="02000000000000000000" pitchFamily="2" charset="0"/>
              </a:defRPr>
            </a:pPr>
            <a:endParaRPr lang="de-DE"/>
          </a:p>
        </c:txPr>
      </c:legendEntry>
      <c:layout>
        <c:manualLayout>
          <c:xMode val="edge"/>
          <c:yMode val="edge"/>
          <c:x val="0.25734237141392868"/>
          <c:y val="0.17973699869696189"/>
          <c:w val="0.62566859137469832"/>
          <c:h val="5.0666840277777778E-2"/>
        </c:manualLayout>
      </c:layout>
      <c:overlay val="0"/>
      <c:txPr>
        <a:bodyPr/>
        <a:lstStyle/>
        <a:p>
          <a:pPr>
            <a:defRPr sz="115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4344475298797305"/>
          <c:w val="1"/>
          <c:h val="0.71811312081355427"/>
        </c:manualLayout>
      </c:layout>
      <c:barChart>
        <c:barDir val="col"/>
        <c:grouping val="clustered"/>
        <c:varyColors val="0"/>
        <c:ser>
          <c:idx val="0"/>
          <c:order val="0"/>
          <c:tx>
            <c:strRef>
              <c:f>Codierung!$N$8</c:f>
              <c:strCache>
                <c:ptCount val="1"/>
                <c:pt idx="0">
                  <c:v>Ø'14/16</c:v>
                </c:pt>
              </c:strCache>
            </c:strRef>
          </c:tx>
          <c:spPr>
            <a:solidFill>
              <a:srgbClr val="C7C8CA"/>
            </a:solidFill>
          </c:spPr>
          <c:invertIfNegative val="0"/>
          <c:dLbls>
            <c:numFmt formatCode="#,##0.0" sourceLinked="0"/>
            <c:spPr>
              <a:noFill/>
              <a:ln>
                <a:noFill/>
              </a:ln>
              <a:effectLst/>
            </c:spPr>
            <c:txPr>
              <a:bodyPr rot="5400000" vert="horz"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53.785505929225174</c:v>
                </c:pt>
                <c:pt idx="1">
                  <c:v>52.730305571700875</c:v>
                </c:pt>
                <c:pt idx="2">
                  <c:v>54.807113491924667</c:v>
                </c:pt>
                <c:pt idx="3">
                  <c:v>54.716071252314883</c:v>
                </c:pt>
                <c:pt idx="4">
                  <c:v>55.327238889955765</c:v>
                </c:pt>
                <c:pt idx="5">
                  <c:v>56.314470741024778</c:v>
                </c:pt>
                <c:pt idx="6">
                  <c:v>59.124931197121199</c:v>
                </c:pt>
                <c:pt idx="7">
                  <c:v>53.976547559626539</c:v>
                </c:pt>
                <c:pt idx="8">
                  <c:v>60.349405751982715</c:v>
                </c:pt>
                <c:pt idx="9">
                  <c:v>58.237010091670669</c:v>
                </c:pt>
                <c:pt idx="10">
                  <c:v>56.886307746896506</c:v>
                </c:pt>
                <c:pt idx="11">
                  <c:v>55.691068308547848</c:v>
                </c:pt>
              </c:numCache>
            </c:numRef>
          </c:val>
          <c:extLst>
            <c:ext xmlns:c16="http://schemas.microsoft.com/office/drawing/2014/chart" uri="{C3380CC4-5D6E-409C-BE32-E72D297353CC}">
              <c16:uniqueId val="{00000000-6F37-4C9E-B7BE-A278EECBCCAE}"/>
            </c:ext>
          </c:extLst>
        </c:ser>
        <c:ser>
          <c:idx val="1"/>
          <c:order val="1"/>
          <c:tx>
            <c:strRef>
              <c:f>Codierung!$B$2</c:f>
              <c:strCache>
                <c:ptCount val="1"/>
                <c:pt idx="0">
                  <c:v>2021</c:v>
                </c:pt>
              </c:strCache>
            </c:strRef>
          </c:tx>
          <c:spPr>
            <a:solidFill>
              <a:srgbClr val="61775E"/>
            </a:solidFill>
          </c:spPr>
          <c:invertIfNegative val="0"/>
          <c:dLbls>
            <c:numFmt formatCode="#,##0.0" sourceLinked="0"/>
            <c:spPr>
              <a:noFill/>
              <a:ln>
                <a:noFill/>
              </a:ln>
              <a:effectLst/>
            </c:spPr>
            <c:txPr>
              <a:bodyPr wrap="square" lIns="38100" tIns="19050" rIns="38100" bIns="19050" anchor="ctr">
                <a:spAutoFit/>
              </a:bodyPr>
              <a:lstStyle/>
              <a:p>
                <a:pPr>
                  <a:defRPr sz="1150" b="1">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Differenz!$I$272:$I$283</c:f>
              <c:numCache>
                <c:formatCode>0.00</c:formatCode>
                <c:ptCount val="12"/>
                <c:pt idx="0">
                  <c:v>61.539526134898907</c:v>
                </c:pt>
                <c:pt idx="1">
                  <c:v>63.371678563599815</c:v>
                </c:pt>
                <c:pt idx="2">
                  <c:v>61.679109299799833</c:v>
                </c:pt>
                <c:pt idx="3">
                  <c:v>59.643206389055266</c:v>
                </c:pt>
                <c:pt idx="4">
                  <c:v>59.420690178031535</c:v>
                </c:pt>
                <c:pt idx="5">
                  <c:v>61.652129376788182</c:v>
                </c:pt>
                <c:pt idx="6">
                  <c:v>66.031350620130084</c:v>
                </c:pt>
                <c:pt idx="7">
                  <c:v>63.842972697285362</c:v>
                </c:pt>
                <c:pt idx="8">
                  <c:v>63.289734240853591</c:v>
                </c:pt>
                <c:pt idx="9">
                  <c:v>60.947219476729757</c:v>
                </c:pt>
                <c:pt idx="10">
                  <c:v>62.804449175107194</c:v>
                </c:pt>
                <c:pt idx="11">
                  <c:v>57.670173994152222</c:v>
                </c:pt>
              </c:numCache>
            </c:numRef>
          </c:val>
          <c:extLst>
            <c:ext xmlns:c16="http://schemas.microsoft.com/office/drawing/2014/chart" uri="{C3380CC4-5D6E-409C-BE32-E72D297353CC}">
              <c16:uniqueId val="{00000001-6F37-4C9E-B7BE-A278EECBCCAE}"/>
            </c:ext>
          </c:extLst>
        </c:ser>
        <c:dLbls>
          <c:showLegendKey val="0"/>
          <c:showVal val="0"/>
          <c:showCatName val="0"/>
          <c:showSerName val="0"/>
          <c:showPercent val="0"/>
          <c:showBubbleSize val="0"/>
        </c:dLbls>
        <c:gapWidth val="100"/>
        <c:axId val="311257136"/>
        <c:axId val="311257528"/>
      </c:barChart>
      <c:lineChart>
        <c:grouping val="standard"/>
        <c:varyColors val="0"/>
        <c:ser>
          <c:idx val="2"/>
          <c:order val="2"/>
          <c:spPr>
            <a:ln w="19050">
              <a:noFill/>
            </a:ln>
          </c:spPr>
          <c:marker>
            <c:symbol val="circle"/>
            <c:size val="7"/>
            <c:spPr>
              <a:solidFill>
                <a:srgbClr val="C5E0B2"/>
              </a:solidFill>
              <a:ln>
                <a:noFill/>
              </a:ln>
            </c:spPr>
          </c:marker>
          <c:dLbls>
            <c:numFmt formatCode="0.0%" sourceLinked="0"/>
            <c:spPr>
              <a:noFill/>
              <a:ln>
                <a:noFill/>
              </a:ln>
              <a:effectLst/>
            </c:spPr>
            <c:txPr>
              <a:bodyPr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Differenz!$J$272:$J$283</c:f>
              <c:numCache>
                <c:formatCode>0.0\ %</c:formatCode>
                <c:ptCount val="12"/>
                <c:pt idx="0">
                  <c:v>0.51315348150033846</c:v>
                </c:pt>
                <c:pt idx="1">
                  <c:v>0.5301171383874661</c:v>
                </c:pt>
                <c:pt idx="2">
                  <c:v>0.51807487280751752</c:v>
                </c:pt>
                <c:pt idx="3">
                  <c:v>0.49891741347854812</c:v>
                </c:pt>
                <c:pt idx="4">
                  <c:v>0.48642694550198007</c:v>
                </c:pt>
                <c:pt idx="5">
                  <c:v>0.49114041075091097</c:v>
                </c:pt>
                <c:pt idx="6">
                  <c:v>0.53287610141952202</c:v>
                </c:pt>
                <c:pt idx="7">
                  <c:v>0.51681770698214646</c:v>
                </c:pt>
                <c:pt idx="8">
                  <c:v>0.51364672650106691</c:v>
                </c:pt>
                <c:pt idx="9">
                  <c:v>0.492405689695399</c:v>
                </c:pt>
                <c:pt idx="10">
                  <c:v>0.5284772278259815</c:v>
                </c:pt>
                <c:pt idx="11">
                  <c:v>0.48626360713198014</c:v>
                </c:pt>
              </c:numCache>
            </c:numRef>
          </c:val>
          <c:smooth val="0"/>
          <c:extLst>
            <c:ext xmlns:c16="http://schemas.microsoft.com/office/drawing/2014/chart" uri="{C3380CC4-5D6E-409C-BE32-E72D297353CC}">
              <c16:uniqueId val="{00000002-6F37-4C9E-B7BE-A278EECBCCAE}"/>
            </c:ext>
          </c:extLst>
        </c:ser>
        <c:dLbls>
          <c:showLegendKey val="0"/>
          <c:showVal val="0"/>
          <c:showCatName val="0"/>
          <c:showSerName val="0"/>
          <c:showPercent val="0"/>
          <c:showBubbleSize val="0"/>
        </c:dLbls>
        <c:marker val="1"/>
        <c:smooth val="0"/>
        <c:axId val="311258312"/>
        <c:axId val="311257920"/>
      </c:lineChart>
      <c:catAx>
        <c:axId val="311257136"/>
        <c:scaling>
          <c:orientation val="minMax"/>
        </c:scaling>
        <c:delete val="0"/>
        <c:axPos val="b"/>
        <c:numFmt formatCode="mm" sourceLinked="0"/>
        <c:majorTickMark val="out"/>
        <c:minorTickMark val="none"/>
        <c:tickLblPos val="nextTo"/>
        <c:txPr>
          <a:bodyPr rot="0" vert="horz"/>
          <a:lstStyle/>
          <a:p>
            <a:pPr>
              <a:defRPr sz="1150" b="0" i="0" u="none" strike="noStrike" baseline="0">
                <a:solidFill>
                  <a:srgbClr val="3F3F3F"/>
                </a:solidFill>
                <a:latin typeface="Roboto" panose="02000000000000000000" pitchFamily="2" charset="0"/>
                <a:ea typeface="Roboto" panose="02000000000000000000" pitchFamily="2" charset="0"/>
                <a:cs typeface="Arial"/>
              </a:defRPr>
            </a:pPr>
            <a:endParaRPr lang="de-DE"/>
          </a:p>
        </c:txPr>
        <c:crossAx val="311257528"/>
        <c:crosses val="autoZero"/>
        <c:auto val="1"/>
        <c:lblAlgn val="ctr"/>
        <c:lblOffset val="100"/>
        <c:noMultiLvlLbl val="1"/>
      </c:catAx>
      <c:valAx>
        <c:axId val="311257528"/>
        <c:scaling>
          <c:orientation val="minMax"/>
          <c:max val="10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1257136"/>
        <c:crosses val="autoZero"/>
        <c:crossBetween val="between"/>
        <c:majorUnit val="53.8"/>
      </c:valAx>
      <c:valAx>
        <c:axId val="311257920"/>
        <c:scaling>
          <c:orientation val="minMax"/>
          <c:max val="0.60000000000000009"/>
          <c:min val="-0.5"/>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1258312"/>
        <c:crosses val="max"/>
        <c:crossBetween val="between"/>
      </c:valAx>
      <c:catAx>
        <c:axId val="311258312"/>
        <c:scaling>
          <c:orientation val="minMax"/>
        </c:scaling>
        <c:delete val="1"/>
        <c:axPos val="b"/>
        <c:numFmt formatCode="General" sourceLinked="1"/>
        <c:majorTickMark val="out"/>
        <c:minorTickMark val="none"/>
        <c:tickLblPos val="nextTo"/>
        <c:crossAx val="311257920"/>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0066059894304169E-2"/>
          <c:y val="0.48979074565938185"/>
          <c:w val="1"/>
          <c:h val="0.32748048058754331"/>
        </c:manualLayout>
      </c:layout>
      <c:barChart>
        <c:barDir val="col"/>
        <c:grouping val="clustered"/>
        <c:varyColors val="0"/>
        <c:ser>
          <c:idx val="0"/>
          <c:order val="0"/>
          <c:tx>
            <c:strRef>
              <c:f>Codierung!$I$13</c:f>
              <c:strCache>
                <c:ptCount val="1"/>
                <c:pt idx="0">
                  <c:v>Bio</c:v>
                </c:pt>
              </c:strCache>
            </c:strRef>
          </c:tx>
          <c:spPr>
            <a:solidFill>
              <a:srgbClr val="C7C8CA"/>
            </a:solidFill>
          </c:spPr>
          <c:invertIfNegative val="0"/>
          <c:dLbls>
            <c:numFmt formatCode="#,##0.0" sourceLinked="0"/>
            <c:spPr>
              <a:noFill/>
              <a:ln>
                <a:noFill/>
              </a:ln>
              <a:effectLst/>
            </c:spPr>
            <c:txPr>
              <a:bodyPr rot="0" vert="horz"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Codierung!$N$24:$N$30</c:f>
              <c:strCache>
                <c:ptCount val="7"/>
                <c:pt idx="0">
                  <c:v>Kartoffeln</c:v>
                </c:pt>
                <c:pt idx="1">
                  <c:v>Mehl</c:v>
                </c:pt>
                <c:pt idx="2">
                  <c:v>Gemüse</c:v>
                </c:pt>
                <c:pt idx="3">
                  <c:v>Fleisch und Fleisch- Produkte</c:v>
                </c:pt>
                <c:pt idx="4">
                  <c:v>Früchte</c:v>
                </c:pt>
                <c:pt idx="5">
                  <c:v>Eier</c:v>
                </c:pt>
                <c:pt idx="6">
                  <c:v>Milch und Milch- Produkte</c:v>
                </c:pt>
              </c:strCache>
            </c:strRef>
          </c:cat>
          <c:val>
            <c:numRef>
              <c:f>Codierung!$P$24:$P$30</c:f>
              <c:numCache>
                <c:formatCode>0.00</c:formatCode>
                <c:ptCount val="7"/>
                <c:pt idx="0">
                  <c:v>1.6552935312644512</c:v>
                </c:pt>
                <c:pt idx="1">
                  <c:v>4.13</c:v>
                </c:pt>
                <c:pt idx="2">
                  <c:v>29.202919863371353</c:v>
                </c:pt>
                <c:pt idx="3">
                  <c:v>63.186062237762243</c:v>
                </c:pt>
                <c:pt idx="4">
                  <c:v>16.606280824065255</c:v>
                </c:pt>
                <c:pt idx="5">
                  <c:v>23.10491704827939</c:v>
                </c:pt>
                <c:pt idx="6">
                  <c:v>38.383281893219092</c:v>
                </c:pt>
              </c:numCache>
            </c:numRef>
          </c:val>
          <c:extLst>
            <c:ext xmlns:c16="http://schemas.microsoft.com/office/drawing/2014/chart" uri="{C3380CC4-5D6E-409C-BE32-E72D297353CC}">
              <c16:uniqueId val="{00000000-6F37-4C9E-B7BE-A278EECBCCAE}"/>
            </c:ext>
          </c:extLst>
        </c:ser>
        <c:ser>
          <c:idx val="1"/>
          <c:order val="1"/>
          <c:tx>
            <c:strRef>
              <c:f>Codierung!$I$14</c:f>
              <c:strCache>
                <c:ptCount val="1"/>
                <c:pt idx="0">
                  <c:v>nicht-Bio</c:v>
                </c:pt>
              </c:strCache>
            </c:strRef>
          </c:tx>
          <c:spPr>
            <a:solidFill>
              <a:srgbClr val="61775E"/>
            </a:solidFill>
          </c:spPr>
          <c:invertIfNegative val="0"/>
          <c:dLbls>
            <c:numFmt formatCode="#,##0.0" sourceLinked="0"/>
            <c:spPr>
              <a:noFill/>
              <a:ln>
                <a:noFill/>
              </a:ln>
              <a:effectLst/>
            </c:spPr>
            <c:txPr>
              <a:bodyPr wrap="square" lIns="38100" tIns="19050" rIns="38100" bIns="19050" anchor="ctr">
                <a:spAutoFit/>
              </a:bodyPr>
              <a:lstStyle/>
              <a:p>
                <a:pPr>
                  <a:defRPr sz="1150" b="0">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Codierung!$N$24:$N$30</c:f>
              <c:strCache>
                <c:ptCount val="7"/>
                <c:pt idx="0">
                  <c:v>Kartoffeln</c:v>
                </c:pt>
                <c:pt idx="1">
                  <c:v>Mehl</c:v>
                </c:pt>
                <c:pt idx="2">
                  <c:v>Gemüse</c:v>
                </c:pt>
                <c:pt idx="3">
                  <c:v>Fleisch und Fleisch- Produkte</c:v>
                </c:pt>
                <c:pt idx="4">
                  <c:v>Früchte</c:v>
                </c:pt>
                <c:pt idx="5">
                  <c:v>Eier</c:v>
                </c:pt>
                <c:pt idx="6">
                  <c:v>Milch und Milch- Produkte</c:v>
                </c:pt>
              </c:strCache>
            </c:strRef>
          </c:cat>
          <c:val>
            <c:numRef>
              <c:f>Codierung!$Q$24:$Q$30</c:f>
              <c:numCache>
                <c:formatCode>0.00</c:formatCode>
                <c:ptCount val="7"/>
                <c:pt idx="0">
                  <c:v>0.87803744805411699</c:v>
                </c:pt>
                <c:pt idx="1">
                  <c:v>2.4577173796886682</c:v>
                </c:pt>
                <c:pt idx="2">
                  <c:v>17.440490413481573</c:v>
                </c:pt>
                <c:pt idx="3">
                  <c:v>41.998105211988296</c:v>
                </c:pt>
                <c:pt idx="4">
                  <c:v>11.476011320434999</c:v>
                </c:pt>
                <c:pt idx="5">
                  <c:v>16.197680293154221</c:v>
                </c:pt>
                <c:pt idx="6">
                  <c:v>28.1505393370077</c:v>
                </c:pt>
              </c:numCache>
            </c:numRef>
          </c:val>
          <c:extLst>
            <c:ext xmlns:c16="http://schemas.microsoft.com/office/drawing/2014/chart" uri="{C3380CC4-5D6E-409C-BE32-E72D297353CC}">
              <c16:uniqueId val="{00000001-6F37-4C9E-B7BE-A278EECBCCAE}"/>
            </c:ext>
          </c:extLst>
        </c:ser>
        <c:dLbls>
          <c:showLegendKey val="0"/>
          <c:showVal val="0"/>
          <c:showCatName val="0"/>
          <c:showSerName val="0"/>
          <c:showPercent val="0"/>
          <c:showBubbleSize val="0"/>
        </c:dLbls>
        <c:gapWidth val="100"/>
        <c:axId val="311257136"/>
        <c:axId val="311257528"/>
      </c:barChart>
      <c:lineChart>
        <c:grouping val="standard"/>
        <c:varyColors val="0"/>
        <c:ser>
          <c:idx val="2"/>
          <c:order val="2"/>
          <c:tx>
            <c:strRef>
              <c:f>Codierung!$I$10</c:f>
              <c:strCache>
                <c:ptCount val="1"/>
                <c:pt idx="0">
                  <c:v>%-∆ Bio / Nicht-Bio</c:v>
                </c:pt>
              </c:strCache>
            </c:strRef>
          </c:tx>
          <c:spPr>
            <a:ln w="19050">
              <a:noFill/>
            </a:ln>
          </c:spPr>
          <c:marker>
            <c:symbol val="circle"/>
            <c:size val="7"/>
            <c:spPr>
              <a:solidFill>
                <a:srgbClr val="C5E0B2"/>
              </a:solidFill>
              <a:ln>
                <a:noFill/>
              </a:ln>
            </c:spPr>
          </c:marker>
          <c:dLbls>
            <c:dLbl>
              <c:idx val="2"/>
              <c:numFmt formatCode="0.0%" sourceLinked="0"/>
              <c:spPr>
                <a:noFill/>
                <a:ln>
                  <a:noFill/>
                </a:ln>
              </c:spPr>
              <c:txPr>
                <a:bodyPr vertOverflow="overflow" horzOverflow="overflow" wrap="none" lIns="18000" rIns="18000">
                  <a:spAutoFit/>
                </a:bodyPr>
                <a:lstStyle/>
                <a:p>
                  <a:pPr>
                    <a:defRPr sz="1150" b="1">
                      <a:solidFill>
                        <a:srgbClr val="3F3F3F"/>
                      </a:solidFill>
                      <a:latin typeface="Roboto" panose="02000000000000000000" pitchFamily="2"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c15:spPr>
                </c:ext>
                <c:ext xmlns:c16="http://schemas.microsoft.com/office/drawing/2014/chart" uri="{C3380CC4-5D6E-409C-BE32-E72D297353CC}">
                  <c16:uniqueId val="{00000000-AB50-4875-9BDD-B53835383AA1}"/>
                </c:ext>
              </c:extLst>
            </c:dLbl>
            <c:numFmt formatCode="0.0%" sourceLinked="0"/>
            <c:spPr>
              <a:noFill/>
              <a:ln>
                <a:noFill/>
              </a:ln>
              <a:effectLst/>
            </c:spPr>
            <c:txPr>
              <a:bodyPr wrap="square" lIns="18000" tIns="19050" rIns="18000" bIns="19050" anchor="ctr">
                <a:spAutoFit/>
              </a:bodyPr>
              <a:lstStyle/>
              <a:p>
                <a:pPr>
                  <a:defRPr sz="1150" b="1">
                    <a:solidFill>
                      <a:srgbClr val="3F3F3F"/>
                    </a:solidFill>
                    <a:latin typeface="Roboto" panose="02000000000000000000" pitchFamily="2"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c15:spPr>
                <c15:showLeaderLines val="1"/>
              </c:ext>
            </c:extLst>
          </c:dLbls>
          <c:cat>
            <c:strRef>
              <c:f>Codierung!$N$24:$N$30</c:f>
              <c:strCache>
                <c:ptCount val="7"/>
                <c:pt idx="0">
                  <c:v>Kartoffeln</c:v>
                </c:pt>
                <c:pt idx="1">
                  <c:v>Mehl</c:v>
                </c:pt>
                <c:pt idx="2">
                  <c:v>Gemüse</c:v>
                </c:pt>
                <c:pt idx="3">
                  <c:v>Fleisch und Fleisch- Produkte</c:v>
                </c:pt>
                <c:pt idx="4">
                  <c:v>Früchte</c:v>
                </c:pt>
                <c:pt idx="5">
                  <c:v>Eier</c:v>
                </c:pt>
                <c:pt idx="6">
                  <c:v>Milch und Milch- Produkte</c:v>
                </c:pt>
              </c:strCache>
            </c:strRef>
          </c:cat>
          <c:val>
            <c:numRef>
              <c:f>Codierung!$R$24:$R$30</c:f>
              <c:numCache>
                <c:formatCode>0.0\ %</c:formatCode>
                <c:ptCount val="7"/>
                <c:pt idx="0">
                  <c:v>0.88519999999999999</c:v>
                </c:pt>
                <c:pt idx="1">
                  <c:v>0.68040000000000012</c:v>
                </c:pt>
                <c:pt idx="2">
                  <c:v>0.6744</c:v>
                </c:pt>
                <c:pt idx="3">
                  <c:v>0.50450000000000006</c:v>
                </c:pt>
                <c:pt idx="4">
                  <c:v>0.44700000000000001</c:v>
                </c:pt>
                <c:pt idx="5">
                  <c:v>0.4264</c:v>
                </c:pt>
                <c:pt idx="6">
                  <c:v>0.36349999999999999</c:v>
                </c:pt>
              </c:numCache>
            </c:numRef>
          </c:val>
          <c:smooth val="0"/>
          <c:extLst>
            <c:ext xmlns:c16="http://schemas.microsoft.com/office/drawing/2014/chart" uri="{C3380CC4-5D6E-409C-BE32-E72D297353CC}">
              <c16:uniqueId val="{00000002-6F37-4C9E-B7BE-A278EECBCCAE}"/>
            </c:ext>
          </c:extLst>
        </c:ser>
        <c:dLbls>
          <c:showLegendKey val="0"/>
          <c:showVal val="0"/>
          <c:showCatName val="0"/>
          <c:showSerName val="0"/>
          <c:showPercent val="0"/>
          <c:showBubbleSize val="0"/>
        </c:dLbls>
        <c:marker val="1"/>
        <c:smooth val="0"/>
        <c:axId val="311258312"/>
        <c:axId val="311257920"/>
      </c:lineChart>
      <c:catAx>
        <c:axId val="311257136"/>
        <c:scaling>
          <c:orientation val="minMax"/>
        </c:scaling>
        <c:delete val="0"/>
        <c:axPos val="b"/>
        <c:numFmt formatCode="mm" sourceLinked="0"/>
        <c:majorTickMark val="out"/>
        <c:minorTickMark val="none"/>
        <c:tickLblPos val="nextTo"/>
        <c:txPr>
          <a:bodyPr rot="0" vert="horz"/>
          <a:lstStyle/>
          <a:p>
            <a:pPr>
              <a:defRPr sz="1150" b="0" i="0" u="none" strike="noStrike" baseline="0">
                <a:solidFill>
                  <a:srgbClr val="3F3F3F"/>
                </a:solidFill>
                <a:latin typeface="Roboto" panose="02000000000000000000" pitchFamily="2" charset="0"/>
                <a:ea typeface="Roboto" panose="02000000000000000000" pitchFamily="2" charset="0"/>
                <a:cs typeface="Arial"/>
              </a:defRPr>
            </a:pPr>
            <a:endParaRPr lang="de-DE"/>
          </a:p>
        </c:txPr>
        <c:crossAx val="311257528"/>
        <c:crosses val="autoZero"/>
        <c:auto val="1"/>
        <c:lblAlgn val="ctr"/>
        <c:lblOffset val="100"/>
        <c:noMultiLvlLbl val="1"/>
      </c:catAx>
      <c:valAx>
        <c:axId val="311257528"/>
        <c:scaling>
          <c:orientation val="minMax"/>
          <c:max val="10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1257136"/>
        <c:crosses val="autoZero"/>
        <c:crossBetween val="between"/>
        <c:majorUnit val="53.8"/>
      </c:valAx>
      <c:valAx>
        <c:axId val="311257920"/>
        <c:scaling>
          <c:orientation val="minMax"/>
          <c:max val="1.3"/>
          <c:min val="-3"/>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1258312"/>
        <c:crosses val="max"/>
        <c:crossBetween val="between"/>
      </c:valAx>
      <c:catAx>
        <c:axId val="311258312"/>
        <c:scaling>
          <c:orientation val="minMax"/>
        </c:scaling>
        <c:delete val="1"/>
        <c:axPos val="b"/>
        <c:numFmt formatCode="General" sourceLinked="1"/>
        <c:majorTickMark val="out"/>
        <c:minorTickMark val="none"/>
        <c:tickLblPos val="nextTo"/>
        <c:crossAx val="311257920"/>
        <c:crosses val="autoZero"/>
        <c:auto val="1"/>
        <c:lblAlgn val="ctr"/>
        <c:lblOffset val="100"/>
        <c:noMultiLvlLbl val="0"/>
      </c:catAx>
      <c:spPr>
        <a:ln>
          <a:noFill/>
        </a:ln>
      </c:spPr>
    </c:plotArea>
    <c:legend>
      <c:legendPos val="l"/>
      <c:legendEntry>
        <c:idx val="2"/>
        <c:txPr>
          <a:bodyPr/>
          <a:lstStyle/>
          <a:p>
            <a:pPr>
              <a:defRPr sz="1150" b="1">
                <a:solidFill>
                  <a:srgbClr val="3F3F3F"/>
                </a:solidFill>
                <a:latin typeface="Roboto" panose="02000000000000000000" pitchFamily="2" charset="0"/>
                <a:ea typeface="Roboto" panose="02000000000000000000" pitchFamily="2" charset="0"/>
              </a:defRPr>
            </a:pPr>
            <a:endParaRPr lang="de-DE"/>
          </a:p>
        </c:txPr>
      </c:legendEntry>
      <c:layout>
        <c:manualLayout>
          <c:xMode val="edge"/>
          <c:yMode val="edge"/>
          <c:x val="9.9399417423616368E-2"/>
          <c:y val="0.30495405362044992"/>
          <c:w val="0.50676589643446313"/>
          <c:h val="7.019021192296368E-2"/>
        </c:manualLayout>
      </c:layout>
      <c:overlay val="0"/>
      <c:txPr>
        <a:bodyPr/>
        <a:lstStyle/>
        <a:p>
          <a:pPr>
            <a:defRPr sz="115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4344475298797305"/>
          <c:w val="1"/>
          <c:h val="0.71811312081355427"/>
        </c:manualLayout>
      </c:layout>
      <c:barChart>
        <c:barDir val="col"/>
        <c:grouping val="clustered"/>
        <c:varyColors val="0"/>
        <c:ser>
          <c:idx val="0"/>
          <c:order val="0"/>
          <c:tx>
            <c:strRef>
              <c:f>Codierung!$N$8</c:f>
              <c:strCache>
                <c:ptCount val="1"/>
                <c:pt idx="0">
                  <c:v>Ø'14/16</c:v>
                </c:pt>
              </c:strCache>
            </c:strRef>
          </c:tx>
          <c:spPr>
            <a:solidFill>
              <a:srgbClr val="C7C8CA"/>
            </a:solidFill>
          </c:spPr>
          <c:invertIfNegative val="0"/>
          <c:dLbls>
            <c:numFmt formatCode="#,##0.0" sourceLinked="0"/>
            <c:spPr>
              <a:noFill/>
              <a:ln>
                <a:noFill/>
              </a:ln>
              <a:effectLst/>
            </c:spPr>
            <c:txPr>
              <a:bodyPr rot="5400000" vert="horz"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53.785505929225174</c:v>
                </c:pt>
                <c:pt idx="1">
                  <c:v>52.730305571700875</c:v>
                </c:pt>
                <c:pt idx="2">
                  <c:v>54.807113491924667</c:v>
                </c:pt>
                <c:pt idx="3">
                  <c:v>54.716071252314883</c:v>
                </c:pt>
                <c:pt idx="4">
                  <c:v>55.327238889955765</c:v>
                </c:pt>
                <c:pt idx="5">
                  <c:v>56.314470741024778</c:v>
                </c:pt>
                <c:pt idx="6">
                  <c:v>59.124931197121199</c:v>
                </c:pt>
                <c:pt idx="7">
                  <c:v>53.976547559626539</c:v>
                </c:pt>
                <c:pt idx="8">
                  <c:v>60.349405751982715</c:v>
                </c:pt>
                <c:pt idx="9">
                  <c:v>58.237010091670669</c:v>
                </c:pt>
                <c:pt idx="10">
                  <c:v>56.886307746896506</c:v>
                </c:pt>
                <c:pt idx="11">
                  <c:v>55.691068308547848</c:v>
                </c:pt>
              </c:numCache>
            </c:numRef>
          </c:val>
          <c:extLst>
            <c:ext xmlns:c16="http://schemas.microsoft.com/office/drawing/2014/chart" uri="{C3380CC4-5D6E-409C-BE32-E72D297353CC}">
              <c16:uniqueId val="{00000000-C566-4182-90FA-9A0DD427A038}"/>
            </c:ext>
          </c:extLst>
        </c:ser>
        <c:ser>
          <c:idx val="1"/>
          <c:order val="1"/>
          <c:tx>
            <c:strRef>
              <c:f>Codierung!$B$2</c:f>
              <c:strCache>
                <c:ptCount val="1"/>
                <c:pt idx="0">
                  <c:v>2021</c:v>
                </c:pt>
              </c:strCache>
            </c:strRef>
          </c:tx>
          <c:spPr>
            <a:solidFill>
              <a:srgbClr val="61775E"/>
            </a:solidFill>
          </c:spPr>
          <c:invertIfNegative val="0"/>
          <c:dLbls>
            <c:dLbl>
              <c:idx val="11"/>
              <c:layout>
                <c:manualLayout>
                  <c:x val="-1.100988375469979E-2"/>
                  <c:y val="-2.653782240450432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FBB-4E52-9848-5850233EB971}"/>
                </c:ext>
              </c:extLst>
            </c:dLbl>
            <c:numFmt formatCode="#,##0.0" sourceLinked="0"/>
            <c:spPr>
              <a:noFill/>
              <a:ln>
                <a:noFill/>
              </a:ln>
              <a:effectLst/>
            </c:spPr>
            <c:txPr>
              <a:bodyPr wrap="square" lIns="38100" tIns="19050" rIns="38100" bIns="19050" anchor="ctr">
                <a:spAutoFit/>
              </a:bodyPr>
              <a:lstStyle/>
              <a:p>
                <a:pPr>
                  <a:defRPr sz="1150" b="1">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Differenz!$I$272:$I$283</c:f>
              <c:numCache>
                <c:formatCode>0.00</c:formatCode>
                <c:ptCount val="12"/>
                <c:pt idx="0">
                  <c:v>61.539526134898907</c:v>
                </c:pt>
                <c:pt idx="1">
                  <c:v>63.371678563599815</c:v>
                </c:pt>
                <c:pt idx="2">
                  <c:v>61.679109299799833</c:v>
                </c:pt>
                <c:pt idx="3">
                  <c:v>59.643206389055266</c:v>
                </c:pt>
                <c:pt idx="4">
                  <c:v>59.420690178031535</c:v>
                </c:pt>
                <c:pt idx="5">
                  <c:v>61.652129376788182</c:v>
                </c:pt>
                <c:pt idx="6">
                  <c:v>66.031350620130084</c:v>
                </c:pt>
                <c:pt idx="7">
                  <c:v>63.842972697285362</c:v>
                </c:pt>
                <c:pt idx="8">
                  <c:v>63.289734240853591</c:v>
                </c:pt>
                <c:pt idx="9">
                  <c:v>60.947219476729757</c:v>
                </c:pt>
                <c:pt idx="10">
                  <c:v>62.804449175107194</c:v>
                </c:pt>
                <c:pt idx="11">
                  <c:v>57.670173994152222</c:v>
                </c:pt>
              </c:numCache>
            </c:numRef>
          </c:val>
          <c:extLst>
            <c:ext xmlns:c16="http://schemas.microsoft.com/office/drawing/2014/chart" uri="{C3380CC4-5D6E-409C-BE32-E72D297353CC}">
              <c16:uniqueId val="{00000001-C566-4182-90FA-9A0DD427A038}"/>
            </c:ext>
          </c:extLst>
        </c:ser>
        <c:dLbls>
          <c:showLegendKey val="0"/>
          <c:showVal val="0"/>
          <c:showCatName val="0"/>
          <c:showSerName val="0"/>
          <c:showPercent val="0"/>
          <c:showBubbleSize val="0"/>
        </c:dLbls>
        <c:gapWidth val="100"/>
        <c:axId val="311257136"/>
        <c:axId val="311257528"/>
      </c:barChart>
      <c:lineChart>
        <c:grouping val="standard"/>
        <c:varyColors val="0"/>
        <c:ser>
          <c:idx val="2"/>
          <c:order val="2"/>
          <c:spPr>
            <a:ln w="19050">
              <a:noFill/>
            </a:ln>
          </c:spPr>
          <c:marker>
            <c:symbol val="circle"/>
            <c:size val="7"/>
            <c:spPr>
              <a:solidFill>
                <a:srgbClr val="C5E0B2"/>
              </a:solidFill>
              <a:ln>
                <a:noFill/>
              </a:ln>
            </c:spPr>
          </c:marker>
          <c:dLbls>
            <c:numFmt formatCode="0.0%" sourceLinked="0"/>
            <c:spPr>
              <a:noFill/>
              <a:ln>
                <a:noFill/>
              </a:ln>
              <a:effectLst/>
            </c:spPr>
            <c:txPr>
              <a:bodyPr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Differenz!$J$272:$J$283</c:f>
              <c:numCache>
                <c:formatCode>0.0\ %</c:formatCode>
                <c:ptCount val="12"/>
                <c:pt idx="0">
                  <c:v>0.51315348150033846</c:v>
                </c:pt>
                <c:pt idx="1">
                  <c:v>0.5301171383874661</c:v>
                </c:pt>
                <c:pt idx="2">
                  <c:v>0.51807487280751752</c:v>
                </c:pt>
                <c:pt idx="3">
                  <c:v>0.49891741347854812</c:v>
                </c:pt>
                <c:pt idx="4">
                  <c:v>0.48642694550198007</c:v>
                </c:pt>
                <c:pt idx="5">
                  <c:v>0.49114041075091097</c:v>
                </c:pt>
                <c:pt idx="6">
                  <c:v>0.53287610141952202</c:v>
                </c:pt>
                <c:pt idx="7">
                  <c:v>0.51681770698214646</c:v>
                </c:pt>
                <c:pt idx="8">
                  <c:v>0.51364672650106691</c:v>
                </c:pt>
                <c:pt idx="9">
                  <c:v>0.492405689695399</c:v>
                </c:pt>
                <c:pt idx="10">
                  <c:v>0.5284772278259815</c:v>
                </c:pt>
                <c:pt idx="11">
                  <c:v>0.48626360713198014</c:v>
                </c:pt>
              </c:numCache>
            </c:numRef>
          </c:val>
          <c:smooth val="0"/>
          <c:extLst>
            <c:ext xmlns:c16="http://schemas.microsoft.com/office/drawing/2014/chart" uri="{C3380CC4-5D6E-409C-BE32-E72D297353CC}">
              <c16:uniqueId val="{00000002-C566-4182-90FA-9A0DD427A038}"/>
            </c:ext>
          </c:extLst>
        </c:ser>
        <c:dLbls>
          <c:showLegendKey val="0"/>
          <c:showVal val="0"/>
          <c:showCatName val="0"/>
          <c:showSerName val="0"/>
          <c:showPercent val="0"/>
          <c:showBubbleSize val="0"/>
        </c:dLbls>
        <c:marker val="1"/>
        <c:smooth val="0"/>
        <c:axId val="311258312"/>
        <c:axId val="311257920"/>
      </c:lineChart>
      <c:catAx>
        <c:axId val="311257136"/>
        <c:scaling>
          <c:orientation val="minMax"/>
        </c:scaling>
        <c:delete val="0"/>
        <c:axPos val="b"/>
        <c:numFmt formatCode="mm" sourceLinked="0"/>
        <c:majorTickMark val="out"/>
        <c:minorTickMark val="none"/>
        <c:tickLblPos val="nextTo"/>
        <c:txPr>
          <a:bodyPr rot="0" vert="horz"/>
          <a:lstStyle/>
          <a:p>
            <a:pPr>
              <a:defRPr sz="1150" b="0" i="0" u="none" strike="noStrike" baseline="0">
                <a:solidFill>
                  <a:srgbClr val="3F3F3F"/>
                </a:solidFill>
                <a:latin typeface="Roboto" panose="02000000000000000000" pitchFamily="2" charset="0"/>
                <a:ea typeface="Roboto" panose="02000000000000000000" pitchFamily="2" charset="0"/>
                <a:cs typeface="Arial"/>
              </a:defRPr>
            </a:pPr>
            <a:endParaRPr lang="de-DE"/>
          </a:p>
        </c:txPr>
        <c:crossAx val="311257528"/>
        <c:crosses val="autoZero"/>
        <c:auto val="1"/>
        <c:lblAlgn val="ctr"/>
        <c:lblOffset val="100"/>
        <c:noMultiLvlLbl val="1"/>
      </c:catAx>
      <c:valAx>
        <c:axId val="311257528"/>
        <c:scaling>
          <c:orientation val="minMax"/>
          <c:max val="10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1257136"/>
        <c:crosses val="autoZero"/>
        <c:crossBetween val="between"/>
        <c:majorUnit val="53.8"/>
      </c:valAx>
      <c:valAx>
        <c:axId val="311257920"/>
        <c:scaling>
          <c:orientation val="minMax"/>
          <c:max val="0.60000000000000009"/>
          <c:min val="-0.5"/>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1258312"/>
        <c:crosses val="max"/>
        <c:crossBetween val="between"/>
      </c:valAx>
      <c:catAx>
        <c:axId val="311258312"/>
        <c:scaling>
          <c:orientation val="minMax"/>
        </c:scaling>
        <c:delete val="1"/>
        <c:axPos val="b"/>
        <c:numFmt formatCode="General" sourceLinked="1"/>
        <c:majorTickMark val="out"/>
        <c:minorTickMark val="none"/>
        <c:tickLblPos val="nextTo"/>
        <c:crossAx val="311257920"/>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0066059894304169E-2"/>
          <c:y val="0.48979074565938185"/>
          <c:w val="1"/>
          <c:h val="0.32748048058754331"/>
        </c:manualLayout>
      </c:layout>
      <c:barChart>
        <c:barDir val="col"/>
        <c:grouping val="clustered"/>
        <c:varyColors val="0"/>
        <c:ser>
          <c:idx val="0"/>
          <c:order val="0"/>
          <c:tx>
            <c:strRef>
              <c:f>Codierung!$I$13</c:f>
              <c:strCache>
                <c:ptCount val="1"/>
                <c:pt idx="0">
                  <c:v>Bio</c:v>
                </c:pt>
              </c:strCache>
            </c:strRef>
          </c:tx>
          <c:spPr>
            <a:solidFill>
              <a:srgbClr val="C7C8CA"/>
            </a:solidFill>
          </c:spPr>
          <c:invertIfNegative val="0"/>
          <c:dLbls>
            <c:numFmt formatCode="#,##0.0" sourceLinked="0"/>
            <c:spPr>
              <a:noFill/>
              <a:ln>
                <a:noFill/>
              </a:ln>
              <a:effectLst/>
            </c:spPr>
            <c:txPr>
              <a:bodyPr rot="0" vert="horz"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Codierung!$N$24:$N$30</c:f>
              <c:strCache>
                <c:ptCount val="7"/>
                <c:pt idx="0">
                  <c:v>Kartoffeln</c:v>
                </c:pt>
                <c:pt idx="1">
                  <c:v>Mehl</c:v>
                </c:pt>
                <c:pt idx="2">
                  <c:v>Gemüse</c:v>
                </c:pt>
                <c:pt idx="3">
                  <c:v>Fleisch und Fleisch- Produkte</c:v>
                </c:pt>
                <c:pt idx="4">
                  <c:v>Früchte</c:v>
                </c:pt>
                <c:pt idx="5">
                  <c:v>Eier</c:v>
                </c:pt>
                <c:pt idx="6">
                  <c:v>Milch und Milch- Produkte</c:v>
                </c:pt>
              </c:strCache>
            </c:strRef>
          </c:cat>
          <c:val>
            <c:numRef>
              <c:f>Codierung!$P$24:$P$30</c:f>
              <c:numCache>
                <c:formatCode>0.00</c:formatCode>
                <c:ptCount val="7"/>
                <c:pt idx="0">
                  <c:v>1.6552935312644512</c:v>
                </c:pt>
                <c:pt idx="1">
                  <c:v>4.13</c:v>
                </c:pt>
                <c:pt idx="2">
                  <c:v>29.202919863371353</c:v>
                </c:pt>
                <c:pt idx="3">
                  <c:v>63.186062237762243</c:v>
                </c:pt>
                <c:pt idx="4">
                  <c:v>16.606280824065255</c:v>
                </c:pt>
                <c:pt idx="5">
                  <c:v>23.10491704827939</c:v>
                </c:pt>
                <c:pt idx="6">
                  <c:v>38.383281893219092</c:v>
                </c:pt>
              </c:numCache>
            </c:numRef>
          </c:val>
          <c:extLst>
            <c:ext xmlns:c16="http://schemas.microsoft.com/office/drawing/2014/chart" uri="{C3380CC4-5D6E-409C-BE32-E72D297353CC}">
              <c16:uniqueId val="{00000000-3245-4532-9772-541C8431D8F4}"/>
            </c:ext>
          </c:extLst>
        </c:ser>
        <c:ser>
          <c:idx val="1"/>
          <c:order val="1"/>
          <c:tx>
            <c:strRef>
              <c:f>Codierung!$I$14</c:f>
              <c:strCache>
                <c:ptCount val="1"/>
                <c:pt idx="0">
                  <c:v>nicht-Bio</c:v>
                </c:pt>
              </c:strCache>
            </c:strRef>
          </c:tx>
          <c:spPr>
            <a:solidFill>
              <a:srgbClr val="61775E"/>
            </a:solidFill>
          </c:spPr>
          <c:invertIfNegative val="0"/>
          <c:dLbls>
            <c:numFmt formatCode="#,##0.0" sourceLinked="0"/>
            <c:spPr>
              <a:noFill/>
              <a:ln>
                <a:noFill/>
              </a:ln>
              <a:effectLst/>
            </c:spPr>
            <c:txPr>
              <a:bodyPr wrap="square" lIns="38100" tIns="19050" rIns="38100" bIns="19050" anchor="ctr">
                <a:spAutoFit/>
              </a:bodyPr>
              <a:lstStyle/>
              <a:p>
                <a:pPr>
                  <a:defRPr sz="1150" b="0">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Codierung!$N$24:$N$30</c:f>
              <c:strCache>
                <c:ptCount val="7"/>
                <c:pt idx="0">
                  <c:v>Kartoffeln</c:v>
                </c:pt>
                <c:pt idx="1">
                  <c:v>Mehl</c:v>
                </c:pt>
                <c:pt idx="2">
                  <c:v>Gemüse</c:v>
                </c:pt>
                <c:pt idx="3">
                  <c:v>Fleisch und Fleisch- Produkte</c:v>
                </c:pt>
                <c:pt idx="4">
                  <c:v>Früchte</c:v>
                </c:pt>
                <c:pt idx="5">
                  <c:v>Eier</c:v>
                </c:pt>
                <c:pt idx="6">
                  <c:v>Milch und Milch- Produkte</c:v>
                </c:pt>
              </c:strCache>
            </c:strRef>
          </c:cat>
          <c:val>
            <c:numRef>
              <c:f>Codierung!$Q$24:$Q$30</c:f>
              <c:numCache>
                <c:formatCode>0.00</c:formatCode>
                <c:ptCount val="7"/>
                <c:pt idx="0">
                  <c:v>0.87803744805411699</c:v>
                </c:pt>
                <c:pt idx="1">
                  <c:v>2.4577173796886682</c:v>
                </c:pt>
                <c:pt idx="2">
                  <c:v>17.440490413481573</c:v>
                </c:pt>
                <c:pt idx="3">
                  <c:v>41.998105211988296</c:v>
                </c:pt>
                <c:pt idx="4">
                  <c:v>11.476011320434999</c:v>
                </c:pt>
                <c:pt idx="5">
                  <c:v>16.197680293154221</c:v>
                </c:pt>
                <c:pt idx="6">
                  <c:v>28.1505393370077</c:v>
                </c:pt>
              </c:numCache>
            </c:numRef>
          </c:val>
          <c:extLst>
            <c:ext xmlns:c16="http://schemas.microsoft.com/office/drawing/2014/chart" uri="{C3380CC4-5D6E-409C-BE32-E72D297353CC}">
              <c16:uniqueId val="{00000001-3245-4532-9772-541C8431D8F4}"/>
            </c:ext>
          </c:extLst>
        </c:ser>
        <c:dLbls>
          <c:showLegendKey val="0"/>
          <c:showVal val="0"/>
          <c:showCatName val="0"/>
          <c:showSerName val="0"/>
          <c:showPercent val="0"/>
          <c:showBubbleSize val="0"/>
        </c:dLbls>
        <c:gapWidth val="100"/>
        <c:axId val="311257136"/>
        <c:axId val="311257528"/>
      </c:barChart>
      <c:lineChart>
        <c:grouping val="standard"/>
        <c:varyColors val="0"/>
        <c:ser>
          <c:idx val="2"/>
          <c:order val="2"/>
          <c:tx>
            <c:strRef>
              <c:f>Codierung!$I$10</c:f>
              <c:strCache>
                <c:ptCount val="1"/>
                <c:pt idx="0">
                  <c:v>%-∆ Bio / Nicht-Bio</c:v>
                </c:pt>
              </c:strCache>
            </c:strRef>
          </c:tx>
          <c:spPr>
            <a:ln w="19050">
              <a:noFill/>
            </a:ln>
          </c:spPr>
          <c:marker>
            <c:symbol val="circle"/>
            <c:size val="7"/>
            <c:spPr>
              <a:solidFill>
                <a:srgbClr val="C5E0B2"/>
              </a:solidFill>
              <a:ln>
                <a:noFill/>
              </a:ln>
            </c:spPr>
          </c:marker>
          <c:dLbls>
            <c:dLbl>
              <c:idx val="2"/>
              <c:numFmt formatCode="0.0%" sourceLinked="0"/>
              <c:spPr>
                <a:noFill/>
                <a:ln>
                  <a:noFill/>
                </a:ln>
              </c:spPr>
              <c:txPr>
                <a:bodyPr vertOverflow="overflow" horzOverflow="overflow" wrap="none" lIns="18000" rIns="18000">
                  <a:spAutoFit/>
                </a:bodyPr>
                <a:lstStyle/>
                <a:p>
                  <a:pPr>
                    <a:defRPr sz="1150" b="1">
                      <a:solidFill>
                        <a:srgbClr val="3F3F3F"/>
                      </a:solidFill>
                      <a:latin typeface="Roboto" panose="02000000000000000000" pitchFamily="2"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c15:spPr>
                </c:ext>
                <c:ext xmlns:c16="http://schemas.microsoft.com/office/drawing/2014/chart" uri="{C3380CC4-5D6E-409C-BE32-E72D297353CC}">
                  <c16:uniqueId val="{00000000-347D-4067-A5D2-43F36F33689B}"/>
                </c:ext>
              </c:extLst>
            </c:dLbl>
            <c:numFmt formatCode="0.0%" sourceLinked="0"/>
            <c:spPr>
              <a:noFill/>
              <a:ln>
                <a:noFill/>
              </a:ln>
              <a:effectLst/>
            </c:spPr>
            <c:txPr>
              <a:bodyPr wrap="square" lIns="18000" tIns="19050" rIns="18000" bIns="19050" anchor="ctr">
                <a:spAutoFit/>
              </a:bodyPr>
              <a:lstStyle/>
              <a:p>
                <a:pPr>
                  <a:defRPr sz="1150" b="1">
                    <a:solidFill>
                      <a:srgbClr val="3F3F3F"/>
                    </a:solidFill>
                    <a:latin typeface="Roboto" panose="02000000000000000000" pitchFamily="2"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c15:spPr>
                <c15:layout/>
                <c15:showLeaderLines val="1"/>
              </c:ext>
            </c:extLst>
          </c:dLbls>
          <c:cat>
            <c:strRef>
              <c:f>Codierung!$N$24:$N$30</c:f>
              <c:strCache>
                <c:ptCount val="7"/>
                <c:pt idx="0">
                  <c:v>Kartoffeln</c:v>
                </c:pt>
                <c:pt idx="1">
                  <c:v>Mehl</c:v>
                </c:pt>
                <c:pt idx="2">
                  <c:v>Gemüse</c:v>
                </c:pt>
                <c:pt idx="3">
                  <c:v>Fleisch und Fleisch- Produkte</c:v>
                </c:pt>
                <c:pt idx="4">
                  <c:v>Früchte</c:v>
                </c:pt>
                <c:pt idx="5">
                  <c:v>Eier</c:v>
                </c:pt>
                <c:pt idx="6">
                  <c:v>Milch und Milch- Produkte</c:v>
                </c:pt>
              </c:strCache>
            </c:strRef>
          </c:cat>
          <c:val>
            <c:numRef>
              <c:f>Codierung!$R$24:$R$30</c:f>
              <c:numCache>
                <c:formatCode>0.0\ %</c:formatCode>
                <c:ptCount val="7"/>
                <c:pt idx="0">
                  <c:v>0.88519999999999999</c:v>
                </c:pt>
                <c:pt idx="1">
                  <c:v>0.68040000000000012</c:v>
                </c:pt>
                <c:pt idx="2">
                  <c:v>0.6744</c:v>
                </c:pt>
                <c:pt idx="3">
                  <c:v>0.50450000000000006</c:v>
                </c:pt>
                <c:pt idx="4">
                  <c:v>0.44700000000000001</c:v>
                </c:pt>
                <c:pt idx="5">
                  <c:v>0.4264</c:v>
                </c:pt>
                <c:pt idx="6">
                  <c:v>0.36349999999999999</c:v>
                </c:pt>
              </c:numCache>
            </c:numRef>
          </c:val>
          <c:smooth val="0"/>
          <c:extLst>
            <c:ext xmlns:c16="http://schemas.microsoft.com/office/drawing/2014/chart" uri="{C3380CC4-5D6E-409C-BE32-E72D297353CC}">
              <c16:uniqueId val="{00000003-3245-4532-9772-541C8431D8F4}"/>
            </c:ext>
          </c:extLst>
        </c:ser>
        <c:dLbls>
          <c:showLegendKey val="0"/>
          <c:showVal val="0"/>
          <c:showCatName val="0"/>
          <c:showSerName val="0"/>
          <c:showPercent val="0"/>
          <c:showBubbleSize val="0"/>
        </c:dLbls>
        <c:marker val="1"/>
        <c:smooth val="0"/>
        <c:axId val="311258312"/>
        <c:axId val="311257920"/>
      </c:lineChart>
      <c:catAx>
        <c:axId val="311257136"/>
        <c:scaling>
          <c:orientation val="minMax"/>
        </c:scaling>
        <c:delete val="0"/>
        <c:axPos val="b"/>
        <c:numFmt formatCode="mm" sourceLinked="0"/>
        <c:majorTickMark val="out"/>
        <c:minorTickMark val="none"/>
        <c:tickLblPos val="nextTo"/>
        <c:txPr>
          <a:bodyPr rot="0" vert="horz"/>
          <a:lstStyle/>
          <a:p>
            <a:pPr>
              <a:defRPr sz="1150" b="0" i="0" u="none" strike="noStrike" baseline="0">
                <a:solidFill>
                  <a:srgbClr val="3F3F3F"/>
                </a:solidFill>
                <a:latin typeface="Roboto" panose="02000000000000000000" pitchFamily="2" charset="0"/>
                <a:ea typeface="Roboto" panose="02000000000000000000" pitchFamily="2" charset="0"/>
                <a:cs typeface="Arial"/>
              </a:defRPr>
            </a:pPr>
            <a:endParaRPr lang="de-DE"/>
          </a:p>
        </c:txPr>
        <c:crossAx val="311257528"/>
        <c:crosses val="autoZero"/>
        <c:auto val="1"/>
        <c:lblAlgn val="ctr"/>
        <c:lblOffset val="100"/>
        <c:noMultiLvlLbl val="1"/>
      </c:catAx>
      <c:valAx>
        <c:axId val="311257528"/>
        <c:scaling>
          <c:orientation val="minMax"/>
          <c:max val="10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1257136"/>
        <c:crosses val="autoZero"/>
        <c:crossBetween val="between"/>
        <c:majorUnit val="53.8"/>
      </c:valAx>
      <c:valAx>
        <c:axId val="311257920"/>
        <c:scaling>
          <c:orientation val="minMax"/>
          <c:max val="1.3"/>
          <c:min val="-3"/>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1258312"/>
        <c:crosses val="max"/>
        <c:crossBetween val="between"/>
      </c:valAx>
      <c:catAx>
        <c:axId val="311258312"/>
        <c:scaling>
          <c:orientation val="minMax"/>
        </c:scaling>
        <c:delete val="1"/>
        <c:axPos val="b"/>
        <c:numFmt formatCode="General" sourceLinked="1"/>
        <c:majorTickMark val="out"/>
        <c:minorTickMark val="none"/>
        <c:tickLblPos val="nextTo"/>
        <c:crossAx val="311257920"/>
        <c:crosses val="autoZero"/>
        <c:auto val="1"/>
        <c:lblAlgn val="ctr"/>
        <c:lblOffset val="100"/>
        <c:noMultiLvlLbl val="0"/>
      </c:catAx>
      <c:spPr>
        <a:ln>
          <a:noFill/>
        </a:ln>
      </c:spPr>
    </c:plotArea>
    <c:legend>
      <c:legendPos val="l"/>
      <c:legendEntry>
        <c:idx val="2"/>
        <c:txPr>
          <a:bodyPr/>
          <a:lstStyle/>
          <a:p>
            <a:pPr>
              <a:defRPr sz="1150" b="1">
                <a:solidFill>
                  <a:srgbClr val="3F3F3F"/>
                </a:solidFill>
                <a:latin typeface="Roboto" panose="02000000000000000000" pitchFamily="2" charset="0"/>
                <a:ea typeface="Roboto" panose="02000000000000000000" pitchFamily="2" charset="0"/>
              </a:defRPr>
            </a:pPr>
            <a:endParaRPr lang="de-DE"/>
          </a:p>
        </c:txPr>
      </c:legendEntry>
      <c:layout>
        <c:manualLayout>
          <c:xMode val="edge"/>
          <c:yMode val="edge"/>
          <c:x val="9.9399417423616368E-2"/>
          <c:y val="0.30495405362044992"/>
          <c:w val="0.50676589643446313"/>
          <c:h val="7.019021192296368E-2"/>
        </c:manualLayout>
      </c:layout>
      <c:overlay val="0"/>
      <c:txPr>
        <a:bodyPr/>
        <a:lstStyle/>
        <a:p>
          <a:pPr>
            <a:defRPr sz="115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Codierung!$N$9</c:f>
              <c:strCache>
                <c:ptCount val="1"/>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EE8B-49D6-AE74-EDE34B3FFC2F}"/>
            </c:ext>
          </c:extLst>
        </c:ser>
        <c:ser>
          <c:idx val="1"/>
          <c:order val="1"/>
          <c:tx>
            <c:strRef>
              <c:f>Codierung!$B$2</c:f>
              <c:strCache>
                <c:ptCount val="1"/>
                <c:pt idx="0">
                  <c:v>2021</c:v>
                </c:pt>
              </c:strCache>
            </c:strRef>
          </c:tx>
          <c:spPr>
            <a:solidFill>
              <a:srgbClr val="00B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EE8B-49D6-AE74-EDE34B3FFC2F}"/>
            </c:ext>
          </c:extLst>
        </c:ser>
        <c:dLbls>
          <c:showLegendKey val="0"/>
          <c:showVal val="0"/>
          <c:showCatName val="0"/>
          <c:showSerName val="0"/>
          <c:showPercent val="0"/>
          <c:showBubbleSize val="0"/>
        </c:dLbls>
        <c:gapWidth val="100"/>
        <c:axId val="309421800"/>
        <c:axId val="309422192"/>
      </c:barChart>
      <c:lineChart>
        <c:grouping val="standard"/>
        <c:varyColors val="0"/>
        <c:ser>
          <c:idx val="2"/>
          <c:order val="2"/>
          <c:tx>
            <c:strRef>
              <c:f>Codierung!$I$12</c:f>
              <c:strCache>
                <c:ptCount val="1"/>
                <c:pt idx="0">
                  <c:v>∆ Bio vs nBio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EE8B-49D6-AE74-EDE34B3FFC2F}"/>
            </c:ext>
          </c:extLst>
        </c:ser>
        <c:dLbls>
          <c:showLegendKey val="0"/>
          <c:showVal val="0"/>
          <c:showCatName val="0"/>
          <c:showSerName val="0"/>
          <c:showPercent val="0"/>
          <c:showBubbleSize val="0"/>
        </c:dLbls>
        <c:marker val="1"/>
        <c:smooth val="0"/>
        <c:axId val="309421800"/>
        <c:axId val="309422192"/>
      </c:lineChart>
      <c:catAx>
        <c:axId val="3094218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09422192"/>
        <c:crosses val="autoZero"/>
        <c:auto val="1"/>
        <c:lblAlgn val="ctr"/>
        <c:lblOffset val="100"/>
        <c:noMultiLvlLbl val="1"/>
      </c:catAx>
      <c:valAx>
        <c:axId val="309422192"/>
        <c:scaling>
          <c:orientation val="minMax"/>
          <c:max val="25"/>
          <c:min val="0"/>
        </c:scaling>
        <c:delete val="1"/>
        <c:axPos val="l"/>
        <c:numFmt formatCode="General" sourceLinked="1"/>
        <c:majorTickMark val="out"/>
        <c:minorTickMark val="none"/>
        <c:tickLblPos val="nextTo"/>
        <c:crossAx val="309421800"/>
        <c:crosses val="autoZero"/>
        <c:crossBetween val="between"/>
        <c:majorUnit val="5"/>
      </c:valAx>
      <c:spPr>
        <a:ln>
          <a:noFill/>
        </a:ln>
      </c:spPr>
    </c:plotArea>
    <c:legend>
      <c:legendPos val="t"/>
      <c:layout>
        <c:manualLayout>
          <c:xMode val="edge"/>
          <c:yMode val="edge"/>
          <c:x val="2.907567713233416E-4"/>
          <c:y val="0.14341706338174995"/>
          <c:w val="0.20060364291764704"/>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Codierung!$O$10:$O$21</c:f>
              <c:numCache>
                <c:formatCode>0.00</c:formatCode>
                <c:ptCount val="12"/>
                <c:pt idx="0">
                  <c:v>179.35365805611664</c:v>
                </c:pt>
                <c:pt idx="1">
                  <c:v>179.62587359541337</c:v>
                </c:pt>
                <c:pt idx="2">
                  <c:v>178.29531403101194</c:v>
                </c:pt>
                <c:pt idx="3">
                  <c:v>179.01595240473057</c:v>
                </c:pt>
                <c:pt idx="4">
                  <c:v>182.56860671988935</c:v>
                </c:pt>
                <c:pt idx="5">
                  <c:v>187.40723005906693</c:v>
                </c:pt>
                <c:pt idx="6">
                  <c:v>190.63317148278031</c:v>
                </c:pt>
                <c:pt idx="7">
                  <c:v>188.10051059822067</c:v>
                </c:pt>
                <c:pt idx="8">
                  <c:v>193.10756220345397</c:v>
                </c:pt>
                <c:pt idx="9">
                  <c:v>187.23378448034768</c:v>
                </c:pt>
                <c:pt idx="10">
                  <c:v>183.61451714378575</c:v>
                </c:pt>
                <c:pt idx="11">
                  <c:v>179.88979244160817</c:v>
                </c:pt>
              </c:numCache>
            </c:numRef>
          </c:val>
          <c:extLst>
            <c:ext xmlns:c16="http://schemas.microsoft.com/office/drawing/2014/chart" uri="{C3380CC4-5D6E-409C-BE32-E72D297353CC}">
              <c16:uniqueId val="{00000000-E354-43AA-BD73-B13EEAB40952}"/>
            </c:ext>
          </c:extLst>
        </c:ser>
        <c:ser>
          <c:idx val="1"/>
          <c:order val="1"/>
          <c:tx>
            <c:strRef>
              <c:f>Codierung!$B$2</c:f>
              <c:strCache>
                <c:ptCount val="1"/>
                <c:pt idx="0">
                  <c:v>2021</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'Bio - Rohdaten'!$AY$213:$AY$224</c:f>
              <c:numCache>
                <c:formatCode>0.00</c:formatCode>
                <c:ptCount val="12"/>
                <c:pt idx="0">
                  <c:v>178.62088652157212</c:v>
                </c:pt>
                <c:pt idx="1">
                  <c:v>180.11174004232674</c:v>
                </c:pt>
                <c:pt idx="2">
                  <c:v>178.29659147538268</c:v>
                </c:pt>
                <c:pt idx="3">
                  <c:v>180.11416110521634</c:v>
                </c:pt>
                <c:pt idx="4">
                  <c:v>182.54997084519496</c:v>
                </c:pt>
                <c:pt idx="5">
                  <c:v>191.78682962944285</c:v>
                </c:pt>
                <c:pt idx="6">
                  <c:v>196.10140887612656</c:v>
                </c:pt>
                <c:pt idx="7">
                  <c:v>192.88380710536887</c:v>
                </c:pt>
                <c:pt idx="8">
                  <c:v>194.79986024138807</c:v>
                </c:pt>
                <c:pt idx="9">
                  <c:v>190.51802774742134</c:v>
                </c:pt>
                <c:pt idx="10">
                  <c:v>185.76839246358026</c:v>
                </c:pt>
                <c:pt idx="11">
                  <c:v>182.19141903487719</c:v>
                </c:pt>
              </c:numCache>
            </c:numRef>
          </c:val>
          <c:extLst>
            <c:ext xmlns:c16="http://schemas.microsoft.com/office/drawing/2014/chart" uri="{C3380CC4-5D6E-409C-BE32-E72D297353CC}">
              <c16:uniqueId val="{00000001-E354-43AA-BD73-B13EEAB40952}"/>
            </c:ext>
          </c:extLst>
        </c:ser>
        <c:dLbls>
          <c:showLegendKey val="0"/>
          <c:showVal val="0"/>
          <c:showCatName val="0"/>
          <c:showSerName val="0"/>
          <c:showPercent val="0"/>
          <c:showBubbleSize val="0"/>
        </c:dLbls>
        <c:gapWidth val="100"/>
        <c:axId val="308296496"/>
        <c:axId val="309422976"/>
      </c:barChart>
      <c:catAx>
        <c:axId val="308296496"/>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2976"/>
        <c:crosses val="autoZero"/>
        <c:auto val="1"/>
        <c:lblAlgn val="ctr"/>
        <c:lblOffset val="100"/>
        <c:noMultiLvlLbl val="1"/>
      </c:catAx>
      <c:valAx>
        <c:axId val="309422976"/>
        <c:scaling>
          <c:orientation val="minMax"/>
          <c:max val="230"/>
          <c:min val="0"/>
        </c:scaling>
        <c:delete val="1"/>
        <c:axPos val="l"/>
        <c:numFmt formatCode="0.00" sourceLinked="1"/>
        <c:majorTickMark val="out"/>
        <c:minorTickMark val="none"/>
        <c:tickLblPos val="nextTo"/>
        <c:crossAx val="308296496"/>
        <c:crosses val="autoZero"/>
        <c:crossBetween val="between"/>
        <c:majorUnit val="180.6"/>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125.80461895335505</c:v>
                </c:pt>
                <c:pt idx="1">
                  <c:v>125.57176130092039</c:v>
                </c:pt>
                <c:pt idx="2">
                  <c:v>124.76903481028143</c:v>
                </c:pt>
                <c:pt idx="3">
                  <c:v>123.83911399102431</c:v>
                </c:pt>
                <c:pt idx="4">
                  <c:v>127.56350565705684</c:v>
                </c:pt>
                <c:pt idx="5">
                  <c:v>129.35666504767329</c:v>
                </c:pt>
                <c:pt idx="6">
                  <c:v>129.93361360563006</c:v>
                </c:pt>
                <c:pt idx="7">
                  <c:v>132.08482116314863</c:v>
                </c:pt>
                <c:pt idx="8">
                  <c:v>131.69039282086126</c:v>
                </c:pt>
                <c:pt idx="9">
                  <c:v>127.7745856531122</c:v>
                </c:pt>
                <c:pt idx="10">
                  <c:v>126.07205880819834</c:v>
                </c:pt>
                <c:pt idx="11">
                  <c:v>123.75704941544899</c:v>
                </c:pt>
              </c:numCache>
            </c:numRef>
          </c:val>
          <c:extLst>
            <c:ext xmlns:c16="http://schemas.microsoft.com/office/drawing/2014/chart" uri="{C3380CC4-5D6E-409C-BE32-E72D297353CC}">
              <c16:uniqueId val="{00000000-C2EE-41D0-8CC7-F41415F86C20}"/>
            </c:ext>
          </c:extLst>
        </c:ser>
        <c:ser>
          <c:idx val="1"/>
          <c:order val="1"/>
          <c:tx>
            <c:strRef>
              <c:f>Codierung!$B$2</c:f>
              <c:strCache>
                <c:ptCount val="1"/>
                <c:pt idx="0">
                  <c:v>2021</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Rohdaten'!$AY$213:$AY$224</c:f>
              <c:numCache>
                <c:formatCode>0.00</c:formatCode>
                <c:ptCount val="12"/>
                <c:pt idx="0">
                  <c:v>125.54478107173773</c:v>
                </c:pt>
                <c:pt idx="1">
                  <c:v>123.41001430224958</c:v>
                </c:pt>
                <c:pt idx="2">
                  <c:v>127.33198079704044</c:v>
                </c:pt>
                <c:pt idx="3">
                  <c:v>124.01578836872731</c:v>
                </c:pt>
                <c:pt idx="4">
                  <c:v>128.18914543660887</c:v>
                </c:pt>
                <c:pt idx="5">
                  <c:v>130.2640760773115</c:v>
                </c:pt>
                <c:pt idx="6">
                  <c:v>132.25259763891819</c:v>
                </c:pt>
                <c:pt idx="7">
                  <c:v>132.78983391940594</c:v>
                </c:pt>
                <c:pt idx="8">
                  <c:v>131.24716359757534</c:v>
                </c:pt>
                <c:pt idx="9">
                  <c:v>128.61445144905622</c:v>
                </c:pt>
                <c:pt idx="10">
                  <c:v>126.913632950611</c:v>
                </c:pt>
                <c:pt idx="11">
                  <c:v>125.1753265734954</c:v>
                </c:pt>
              </c:numCache>
            </c:numRef>
          </c:val>
          <c:extLst>
            <c:ext xmlns:c16="http://schemas.microsoft.com/office/drawing/2014/chart" uri="{C3380CC4-5D6E-409C-BE32-E72D297353CC}">
              <c16:uniqueId val="{00000001-C2EE-41D0-8CC7-F41415F86C20}"/>
            </c:ext>
          </c:extLst>
        </c:ser>
        <c:dLbls>
          <c:showLegendKey val="0"/>
          <c:showVal val="0"/>
          <c:showCatName val="0"/>
          <c:showSerName val="0"/>
          <c:showPercent val="0"/>
          <c:showBubbleSize val="0"/>
        </c:dLbls>
        <c:gapWidth val="100"/>
        <c:axId val="309423760"/>
        <c:axId val="309424152"/>
      </c:barChart>
      <c:catAx>
        <c:axId val="30942376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4152"/>
        <c:crosses val="autoZero"/>
        <c:auto val="1"/>
        <c:lblAlgn val="ctr"/>
        <c:lblOffset val="100"/>
        <c:noMultiLvlLbl val="1"/>
      </c:catAx>
      <c:valAx>
        <c:axId val="309424152"/>
        <c:scaling>
          <c:orientation val="minMax"/>
          <c:max val="230"/>
          <c:min val="0"/>
        </c:scaling>
        <c:delete val="1"/>
        <c:axPos val="l"/>
        <c:numFmt formatCode="0.00" sourceLinked="1"/>
        <c:majorTickMark val="out"/>
        <c:minorTickMark val="none"/>
        <c:tickLblPos val="nextTo"/>
        <c:crossAx val="309423760"/>
        <c:crosses val="autoZero"/>
        <c:crossBetween val="between"/>
        <c:majorUnit val="126.8"/>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53.785505929225174</c:v>
                </c:pt>
                <c:pt idx="1">
                  <c:v>52.730305571700875</c:v>
                </c:pt>
                <c:pt idx="2">
                  <c:v>54.807113491924667</c:v>
                </c:pt>
                <c:pt idx="3">
                  <c:v>54.716071252314883</c:v>
                </c:pt>
                <c:pt idx="4">
                  <c:v>55.327238889955765</c:v>
                </c:pt>
                <c:pt idx="5">
                  <c:v>56.314470741024778</c:v>
                </c:pt>
                <c:pt idx="6">
                  <c:v>59.124931197121199</c:v>
                </c:pt>
                <c:pt idx="7">
                  <c:v>53.976547559626539</c:v>
                </c:pt>
                <c:pt idx="8">
                  <c:v>60.349405751982715</c:v>
                </c:pt>
                <c:pt idx="9">
                  <c:v>58.237010091670669</c:v>
                </c:pt>
                <c:pt idx="10">
                  <c:v>56.886307746896506</c:v>
                </c:pt>
                <c:pt idx="11">
                  <c:v>55.691068308547848</c:v>
                </c:pt>
              </c:numCache>
            </c:numRef>
          </c:val>
          <c:extLst>
            <c:ext xmlns:c16="http://schemas.microsoft.com/office/drawing/2014/chart" uri="{C3380CC4-5D6E-409C-BE32-E72D297353CC}">
              <c16:uniqueId val="{00000000-9C89-4E34-825F-781FD949F901}"/>
            </c:ext>
          </c:extLst>
        </c:ser>
        <c:ser>
          <c:idx val="1"/>
          <c:order val="1"/>
          <c:tx>
            <c:strRef>
              <c:f>Codierung!$B$2</c:f>
              <c:strCache>
                <c:ptCount val="1"/>
                <c:pt idx="0">
                  <c:v>2021</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53.076105449834387</c:v>
                </c:pt>
                <c:pt idx="1">
                  <c:v>56.701725740077165</c:v>
                </c:pt>
                <c:pt idx="2">
                  <c:v>50.96461067834224</c:v>
                </c:pt>
                <c:pt idx="3">
                  <c:v>56.098372736489026</c:v>
                </c:pt>
                <c:pt idx="4">
                  <c:v>54.360825408586095</c:v>
                </c:pt>
                <c:pt idx="5">
                  <c:v>61.522753552131348</c:v>
                </c:pt>
                <c:pt idx="6">
                  <c:v>63.848811237208366</c:v>
                </c:pt>
                <c:pt idx="7">
                  <c:v>60.093973185962938</c:v>
                </c:pt>
                <c:pt idx="8">
                  <c:v>63.552696643812737</c:v>
                </c:pt>
                <c:pt idx="9">
                  <c:v>61.903576298365124</c:v>
                </c:pt>
                <c:pt idx="10">
                  <c:v>58.854759512969252</c:v>
                </c:pt>
                <c:pt idx="11">
                  <c:v>57.016092461381788</c:v>
                </c:pt>
              </c:numCache>
            </c:numRef>
          </c:val>
          <c:extLst>
            <c:ext xmlns:c16="http://schemas.microsoft.com/office/drawing/2014/chart" uri="{C3380CC4-5D6E-409C-BE32-E72D297353CC}">
              <c16:uniqueId val="{00000001-9C89-4E34-825F-781FD949F901}"/>
            </c:ext>
          </c:extLst>
        </c:ser>
        <c:dLbls>
          <c:showLegendKey val="0"/>
          <c:showVal val="0"/>
          <c:showCatName val="0"/>
          <c:showSerName val="0"/>
          <c:showPercent val="0"/>
          <c:showBubbleSize val="0"/>
        </c:dLbls>
        <c:gapWidth val="100"/>
        <c:axId val="309424936"/>
        <c:axId val="309425328"/>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2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0.42276632287491167</c:v>
                </c:pt>
                <c:pt idx="1">
                  <c:v>0.45945805987191735</c:v>
                </c:pt>
                <c:pt idx="2">
                  <c:v>0.40024988505893733</c:v>
                </c:pt>
                <c:pt idx="3">
                  <c:v>0.45234863620505905</c:v>
                </c:pt>
                <c:pt idx="4">
                  <c:v>0.42406730478961019</c:v>
                </c:pt>
                <c:pt idx="5">
                  <c:v>0.47229255681833338</c:v>
                </c:pt>
                <c:pt idx="6">
                  <c:v>0.48277926012108408</c:v>
                </c:pt>
                <c:pt idx="7">
                  <c:v>0.45254950181228293</c:v>
                </c:pt>
                <c:pt idx="8">
                  <c:v>0.48422148640617801</c:v>
                </c:pt>
                <c:pt idx="9">
                  <c:v>0.48131120259751636</c:v>
                </c:pt>
                <c:pt idx="10">
                  <c:v>0.4637386712889453</c:v>
                </c:pt>
                <c:pt idx="11">
                  <c:v>0.45548986387429458</c:v>
                </c:pt>
              </c:numCache>
            </c:numRef>
          </c:val>
          <c:smooth val="0"/>
          <c:extLst>
            <c:ext xmlns:c16="http://schemas.microsoft.com/office/drawing/2014/chart" uri="{C3380CC4-5D6E-409C-BE32-E72D297353CC}">
              <c16:uniqueId val="{00000002-9C89-4E34-825F-781FD949F901}"/>
            </c:ext>
          </c:extLst>
        </c:ser>
        <c:dLbls>
          <c:showLegendKey val="0"/>
          <c:showVal val="0"/>
          <c:showCatName val="0"/>
          <c:showSerName val="0"/>
          <c:showPercent val="0"/>
          <c:showBubbleSize val="0"/>
        </c:dLbls>
        <c:marker val="1"/>
        <c:smooth val="0"/>
        <c:axId val="309426112"/>
        <c:axId val="309425720"/>
      </c:lineChart>
      <c:catAx>
        <c:axId val="309424936"/>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5328"/>
        <c:crosses val="autoZero"/>
        <c:auto val="1"/>
        <c:lblAlgn val="ctr"/>
        <c:lblOffset val="100"/>
        <c:noMultiLvlLbl val="1"/>
      </c:catAx>
      <c:valAx>
        <c:axId val="309425328"/>
        <c:scaling>
          <c:orientation val="minMax"/>
          <c:max val="230"/>
          <c:min val="0"/>
        </c:scaling>
        <c:delete val="0"/>
        <c:axPos val="l"/>
        <c:numFmt formatCode="0.00" sourceLinked="1"/>
        <c:majorTickMark val="none"/>
        <c:minorTickMark val="none"/>
        <c:tickLblPos val="nextTo"/>
        <c:txPr>
          <a:bodyPr/>
          <a:lstStyle/>
          <a:p>
            <a:pPr>
              <a:defRPr sz="100">
                <a:solidFill>
                  <a:schemeClr val="bg1"/>
                </a:solidFill>
              </a:defRPr>
            </a:pPr>
            <a:endParaRPr lang="de-DE"/>
          </a:p>
        </c:txPr>
        <c:crossAx val="309424936"/>
        <c:crosses val="autoZero"/>
        <c:crossBetween val="between"/>
        <c:majorUnit val="53.8"/>
      </c:valAx>
      <c:valAx>
        <c:axId val="309425720"/>
        <c:scaling>
          <c:orientation val="minMax"/>
          <c:max val="0.65000000000000013"/>
          <c:min val="0"/>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09426112"/>
        <c:crosses val="max"/>
        <c:crossBetween val="between"/>
      </c:valAx>
      <c:catAx>
        <c:axId val="309426112"/>
        <c:scaling>
          <c:orientation val="minMax"/>
        </c:scaling>
        <c:delete val="1"/>
        <c:axPos val="b"/>
        <c:numFmt formatCode="General" sourceLinked="1"/>
        <c:majorTickMark val="out"/>
        <c:minorTickMark val="none"/>
        <c:tickLblPos val="nextTo"/>
        <c:crossAx val="309425720"/>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89CC-4C99-903B-D6AD17FD0DFF}"/>
            </c:ext>
          </c:extLst>
        </c:ser>
        <c:ser>
          <c:idx val="1"/>
          <c:order val="1"/>
          <c:tx>
            <c:strRef>
              <c:f>Codierung!$B$2</c:f>
              <c:strCache>
                <c:ptCount val="1"/>
                <c:pt idx="0">
                  <c:v>2021</c:v>
                </c:pt>
              </c:strCache>
            </c:strRef>
          </c:tx>
          <c:spPr>
            <a:solidFill>
              <a:srgbClr val="00B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89CC-4C99-903B-D6AD17FD0DFF}"/>
            </c:ext>
          </c:extLst>
        </c:ser>
        <c:dLbls>
          <c:showLegendKey val="0"/>
          <c:showVal val="0"/>
          <c:showCatName val="0"/>
          <c:showSerName val="0"/>
          <c:showPercent val="0"/>
          <c:showBubbleSize val="0"/>
        </c:dLbls>
        <c:gapWidth val="100"/>
        <c:axId val="309426896"/>
        <c:axId val="309427288"/>
      </c:barChart>
      <c:lineChart>
        <c:grouping val="standard"/>
        <c:varyColors val="0"/>
        <c:ser>
          <c:idx val="2"/>
          <c:order val="2"/>
          <c:tx>
            <c:strRef>
              <c:f>Codierung!$I$12</c:f>
              <c:strCache>
                <c:ptCount val="1"/>
                <c:pt idx="0">
                  <c:v>∆ Bio vs nBio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89CC-4C99-903B-D6AD17FD0DFF}"/>
            </c:ext>
          </c:extLst>
        </c:ser>
        <c:dLbls>
          <c:showLegendKey val="0"/>
          <c:showVal val="0"/>
          <c:showCatName val="0"/>
          <c:showSerName val="0"/>
          <c:showPercent val="0"/>
          <c:showBubbleSize val="0"/>
        </c:dLbls>
        <c:marker val="1"/>
        <c:smooth val="0"/>
        <c:axId val="309426896"/>
        <c:axId val="309427288"/>
      </c:lineChart>
      <c:catAx>
        <c:axId val="30942689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09427288"/>
        <c:crosses val="autoZero"/>
        <c:auto val="1"/>
        <c:lblAlgn val="ctr"/>
        <c:lblOffset val="100"/>
        <c:noMultiLvlLbl val="1"/>
      </c:catAx>
      <c:valAx>
        <c:axId val="309427288"/>
        <c:scaling>
          <c:orientation val="minMax"/>
          <c:max val="25"/>
          <c:min val="0"/>
        </c:scaling>
        <c:delete val="1"/>
        <c:axPos val="l"/>
        <c:numFmt formatCode="General" sourceLinked="1"/>
        <c:majorTickMark val="out"/>
        <c:minorTickMark val="none"/>
        <c:tickLblPos val="nextTo"/>
        <c:crossAx val="309426896"/>
        <c:crosses val="autoZero"/>
        <c:crossBetween val="between"/>
        <c:majorUnit val="5"/>
      </c:valAx>
      <c:spPr>
        <a:ln>
          <a:noFill/>
        </a:ln>
      </c:spPr>
    </c:plotArea>
    <c:legend>
      <c:legendPos val="t"/>
      <c:layout>
        <c:manualLayout>
          <c:xMode val="edge"/>
          <c:yMode val="edge"/>
          <c:x val="2.1004070219896183E-3"/>
          <c:y val="0.12977092538151644"/>
          <c:w val="0.20060364291764704"/>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Codierung!$O$10:$O$21</c:f>
              <c:numCache>
                <c:formatCode>0.00</c:formatCode>
                <c:ptCount val="12"/>
                <c:pt idx="0">
                  <c:v>179.35365805611664</c:v>
                </c:pt>
                <c:pt idx="1">
                  <c:v>179.62587359541337</c:v>
                </c:pt>
                <c:pt idx="2">
                  <c:v>178.29531403101194</c:v>
                </c:pt>
                <c:pt idx="3">
                  <c:v>179.01595240473057</c:v>
                </c:pt>
                <c:pt idx="4">
                  <c:v>182.56860671988935</c:v>
                </c:pt>
                <c:pt idx="5">
                  <c:v>187.40723005906693</c:v>
                </c:pt>
                <c:pt idx="6">
                  <c:v>190.63317148278031</c:v>
                </c:pt>
                <c:pt idx="7">
                  <c:v>188.10051059822067</c:v>
                </c:pt>
                <c:pt idx="8">
                  <c:v>193.10756220345397</c:v>
                </c:pt>
                <c:pt idx="9">
                  <c:v>187.23378448034768</c:v>
                </c:pt>
                <c:pt idx="10">
                  <c:v>183.61451714378575</c:v>
                </c:pt>
                <c:pt idx="11">
                  <c:v>179.88979244160817</c:v>
                </c:pt>
              </c:numCache>
            </c:numRef>
          </c:val>
          <c:extLst>
            <c:ext xmlns:c16="http://schemas.microsoft.com/office/drawing/2014/chart" uri="{C3380CC4-5D6E-409C-BE32-E72D297353CC}">
              <c16:uniqueId val="{00000000-1D44-41A2-9AB0-C6E606812831}"/>
            </c:ext>
          </c:extLst>
        </c:ser>
        <c:ser>
          <c:idx val="1"/>
          <c:order val="1"/>
          <c:tx>
            <c:strRef>
              <c:f>Codierung!$B$2</c:f>
              <c:strCache>
                <c:ptCount val="1"/>
                <c:pt idx="0">
                  <c:v>2021</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05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'Bio - Rohdaten'!$AY$213:$AY$224</c:f>
              <c:numCache>
                <c:formatCode>0.00</c:formatCode>
                <c:ptCount val="12"/>
                <c:pt idx="0">
                  <c:v>178.62088652157212</c:v>
                </c:pt>
                <c:pt idx="1">
                  <c:v>180.11174004232674</c:v>
                </c:pt>
                <c:pt idx="2">
                  <c:v>178.29659147538268</c:v>
                </c:pt>
                <c:pt idx="3">
                  <c:v>180.11416110521634</c:v>
                </c:pt>
                <c:pt idx="4">
                  <c:v>182.54997084519496</c:v>
                </c:pt>
                <c:pt idx="5">
                  <c:v>191.78682962944285</c:v>
                </c:pt>
                <c:pt idx="6">
                  <c:v>196.10140887612656</c:v>
                </c:pt>
                <c:pt idx="7">
                  <c:v>192.88380710536887</c:v>
                </c:pt>
                <c:pt idx="8">
                  <c:v>194.79986024138807</c:v>
                </c:pt>
                <c:pt idx="9">
                  <c:v>190.51802774742134</c:v>
                </c:pt>
                <c:pt idx="10">
                  <c:v>185.76839246358026</c:v>
                </c:pt>
                <c:pt idx="11">
                  <c:v>182.19141903487719</c:v>
                </c:pt>
              </c:numCache>
            </c:numRef>
          </c:val>
          <c:extLst>
            <c:ext xmlns:c16="http://schemas.microsoft.com/office/drawing/2014/chart" uri="{C3380CC4-5D6E-409C-BE32-E72D297353CC}">
              <c16:uniqueId val="{00000001-1D44-41A2-9AB0-C6E606812831}"/>
            </c:ext>
          </c:extLst>
        </c:ser>
        <c:dLbls>
          <c:showLegendKey val="0"/>
          <c:showVal val="0"/>
          <c:showCatName val="0"/>
          <c:showSerName val="0"/>
          <c:showPercent val="0"/>
          <c:showBubbleSize val="0"/>
        </c:dLbls>
        <c:gapWidth val="100"/>
        <c:axId val="310468032"/>
        <c:axId val="310468424"/>
      </c:barChart>
      <c:catAx>
        <c:axId val="310468032"/>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68424"/>
        <c:crosses val="autoZero"/>
        <c:auto val="1"/>
        <c:lblAlgn val="ctr"/>
        <c:lblOffset val="100"/>
        <c:noMultiLvlLbl val="1"/>
      </c:catAx>
      <c:valAx>
        <c:axId val="310468424"/>
        <c:scaling>
          <c:orientation val="minMax"/>
          <c:max val="230"/>
          <c:min val="0"/>
        </c:scaling>
        <c:delete val="1"/>
        <c:axPos val="l"/>
        <c:numFmt formatCode="0.00" sourceLinked="1"/>
        <c:majorTickMark val="out"/>
        <c:minorTickMark val="none"/>
        <c:tickLblPos val="nextTo"/>
        <c:crossAx val="310468032"/>
        <c:crosses val="autoZero"/>
        <c:crossBetween val="between"/>
        <c:majorUnit val="180.6"/>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trlProps/ctrlProp1.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chart" Target="../charts/chart18.xml"/><Relationship Id="rId4"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 Id="rId4" Type="http://schemas.openxmlformats.org/officeDocument/2006/relationships/chart" Target="../charts/chart3.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6.xml"/><Relationship Id="rId7" Type="http://schemas.openxmlformats.org/officeDocument/2006/relationships/chart" Target="../charts/chart9.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image" Target="../media/image3.jpeg"/><Relationship Id="rId10" Type="http://schemas.openxmlformats.org/officeDocument/2006/relationships/chart" Target="../charts/chart12.xml"/><Relationship Id="rId4" Type="http://schemas.openxmlformats.org/officeDocument/2006/relationships/chart" Target="../charts/chart7.xml"/><Relationship Id="rId9"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74082</xdr:colOff>
      <xdr:row>0</xdr:row>
      <xdr:rowOff>63499</xdr:rowOff>
    </xdr:from>
    <xdr:to>
      <xdr:col>3</xdr:col>
      <xdr:colOff>1479160</xdr:colOff>
      <xdr:row>3</xdr:row>
      <xdr:rowOff>126998</xdr:rowOff>
    </xdr:to>
    <xdr:pic>
      <xdr:nvPicPr>
        <xdr:cNvPr id="2" name="Grafi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2" y="63499"/>
          <a:ext cx="2738578" cy="666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184150</xdr:colOff>
          <xdr:row>4</xdr:row>
          <xdr:rowOff>152400</xdr:rowOff>
        </xdr:from>
        <xdr:to>
          <xdr:col>3</xdr:col>
          <xdr:colOff>571500</xdr:colOff>
          <xdr:row>5</xdr:row>
          <xdr:rowOff>190500</xdr:rowOff>
        </xdr:to>
        <xdr:sp macro="" textlink="">
          <xdr:nvSpPr>
            <xdr:cNvPr id="14337" name="Drop Dow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116416</xdr:colOff>
      <xdr:row>35</xdr:row>
      <xdr:rowOff>49213</xdr:rowOff>
    </xdr:from>
    <xdr:to>
      <xdr:col>8</xdr:col>
      <xdr:colOff>1100665</xdr:colOff>
      <xdr:row>53</xdr:row>
      <xdr:rowOff>184206</xdr:rowOff>
    </xdr:to>
    <xdr:pic>
      <xdr:nvPicPr>
        <xdr:cNvPr id="19" name="Grafik 1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6499" y="6049963"/>
          <a:ext cx="6360583" cy="3563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158750</xdr:rowOff>
    </xdr:from>
    <xdr:to>
      <xdr:col>5</xdr:col>
      <xdr:colOff>208516</xdr:colOff>
      <xdr:row>11</xdr:row>
      <xdr:rowOff>15850</xdr:rowOff>
    </xdr:to>
    <xdr:sp macro="" textlink="Codierung!I2">
      <xdr:nvSpPr>
        <xdr:cNvPr id="7" name="Textfeld 6"/>
        <xdr:cNvSpPr txBox="1"/>
      </xdr:nvSpPr>
      <xdr:spPr>
        <a:xfrm>
          <a:off x="0" y="1809750"/>
          <a:ext cx="5426099" cy="5873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8" name="Gerader Verbinder 7"/>
        <xdr:cNvCxnSpPr/>
      </xdr:nvCxnSpPr>
      <xdr:spPr>
        <a:xfrm>
          <a:off x="93725" y="1793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10583</xdr:rowOff>
    </xdr:from>
    <xdr:to>
      <xdr:col>3</xdr:col>
      <xdr:colOff>560917</xdr:colOff>
      <xdr:row>11</xdr:row>
      <xdr:rowOff>158750</xdr:rowOff>
    </xdr:to>
    <xdr:sp macro="" textlink="Codierung!$I$213">
      <xdr:nvSpPr>
        <xdr:cNvPr id="3" name="Textfeld 2"/>
        <xdr:cNvSpPr txBox="1"/>
      </xdr:nvSpPr>
      <xdr:spPr>
        <a:xfrm>
          <a:off x="0" y="2148416"/>
          <a:ext cx="1894417" cy="391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6D7FE31-89C7-4830-804C-986A5D89E12C}" type="TxLink">
            <a:rPr lang="en-US" sz="1400" b="1" i="0" u="none" strike="noStrike">
              <a:solidFill>
                <a:srgbClr val="A9D18E"/>
              </a:solidFill>
              <a:latin typeface="Roboto" panose="02000000000000000000" pitchFamily="2" charset="0"/>
              <a:ea typeface="Roboto" panose="02000000000000000000" pitchFamily="2" charset="0"/>
              <a:cs typeface="Arial"/>
            </a:rPr>
            <a:pPr/>
            <a:t>Inhaltsverzeichnis</a:t>
          </a:fld>
          <a:endParaRPr lang="de-CH" sz="1800" b="1">
            <a:solidFill>
              <a:srgbClr val="A9D18E"/>
            </a:solidFill>
            <a:latin typeface="Roboto" panose="02000000000000000000" pitchFamily="2" charset="0"/>
            <a:ea typeface="Roboto" panose="02000000000000000000" pitchFamily="2"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1.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0.05463</cdr:y>
    </cdr:from>
    <cdr:to>
      <cdr:x>0.7177</cdr:x>
      <cdr:y>0.12352</cdr:y>
    </cdr:to>
    <cdr:sp macro="" textlink="Codierung!$I$3">
      <cdr:nvSpPr>
        <cdr:cNvPr id="10" name="Textfeld 9"/>
        <cdr:cNvSpPr txBox="1"/>
      </cdr:nvSpPr>
      <cdr:spPr>
        <a:xfrm xmlns:a="http://schemas.openxmlformats.org/drawingml/2006/main">
          <a:off x="0" y="243418"/>
          <a:ext cx="9055176" cy="30691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D025F4B-7F0A-40B8-A8D2-783088058CA6}"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2.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3.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0.04397</cdr:y>
    </cdr:from>
    <cdr:to>
      <cdr:x>0.96033</cdr:x>
      <cdr:y>0.09382</cdr:y>
    </cdr:to>
    <cdr:sp macro="" textlink="Codierung!$I$4">
      <cdr:nvSpPr>
        <cdr:cNvPr id="10" name="Textfeld 9"/>
        <cdr:cNvSpPr txBox="1"/>
      </cdr:nvSpPr>
      <cdr:spPr>
        <a:xfrm xmlns:a="http://schemas.openxmlformats.org/drawingml/2006/main">
          <a:off x="0" y="245527"/>
          <a:ext cx="8358186" cy="278350"/>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590550</xdr:colOff>
          <xdr:row>0</xdr:row>
          <xdr:rowOff>184150</xdr:rowOff>
        </xdr:from>
        <xdr:to>
          <xdr:col>1</xdr:col>
          <xdr:colOff>1689100</xdr:colOff>
          <xdr:row>1</xdr:row>
          <xdr:rowOff>184150</xdr:rowOff>
        </xdr:to>
        <xdr:sp macro="" textlink="">
          <xdr:nvSpPr>
            <xdr:cNvPr id="9217" name="Drop Down 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250025</xdr:colOff>
      <xdr:row>117</xdr:row>
      <xdr:rowOff>95250</xdr:rowOff>
    </xdr:from>
    <xdr:to>
      <xdr:col>12</xdr:col>
      <xdr:colOff>430193</xdr:colOff>
      <xdr:row>147</xdr:row>
      <xdr:rowOff>154781</xdr:rowOff>
    </xdr:to>
    <xdr:grpSp>
      <xdr:nvGrpSpPr>
        <xdr:cNvPr id="5" name="Gruppieren 4"/>
        <xdr:cNvGrpSpPr/>
      </xdr:nvGrpSpPr>
      <xdr:grpSpPr>
        <a:xfrm>
          <a:off x="250025" y="22326600"/>
          <a:ext cx="11133918" cy="5774531"/>
          <a:chOff x="750087" y="10263187"/>
          <a:chExt cx="11110106" cy="5774531"/>
        </a:xfrm>
      </xdr:grpSpPr>
      <xdr:grpSp>
        <xdr:nvGrpSpPr>
          <xdr:cNvPr id="69" name="Gruppieren 68"/>
          <xdr:cNvGrpSpPr/>
        </xdr:nvGrpSpPr>
        <xdr:grpSpPr>
          <a:xfrm>
            <a:off x="750087" y="10263187"/>
            <a:ext cx="11110106" cy="5774531"/>
            <a:chOff x="927110" y="19300031"/>
            <a:chExt cx="11110106" cy="5774531"/>
          </a:xfrm>
        </xdr:grpSpPr>
        <xdr:grpSp>
          <xdr:nvGrpSpPr>
            <xdr:cNvPr id="70" name="Gruppieren 69"/>
            <xdr:cNvGrpSpPr/>
          </xdr:nvGrpSpPr>
          <xdr:grpSpPr>
            <a:xfrm>
              <a:off x="952505" y="19300031"/>
              <a:ext cx="11084711" cy="5774531"/>
              <a:chOff x="5222918" y="3074162"/>
              <a:chExt cx="8751773" cy="5355943"/>
            </a:xfrm>
          </xdr:grpSpPr>
          <xdr:grpSp>
            <xdr:nvGrpSpPr>
              <xdr:cNvPr id="74" name="Gruppieren 73"/>
              <xdr:cNvGrpSpPr/>
            </xdr:nvGrpSpPr>
            <xdr:grpSpPr>
              <a:xfrm>
                <a:off x="5222918" y="3074162"/>
                <a:ext cx="8751773" cy="5355943"/>
                <a:chOff x="2291000" y="3217976"/>
                <a:chExt cx="8694471" cy="5444625"/>
              </a:xfrm>
            </xdr:grpSpPr>
            <xdr:grpSp>
              <xdr:nvGrpSpPr>
                <xdr:cNvPr id="76" name="Gruppieren 75"/>
                <xdr:cNvGrpSpPr/>
              </xdr:nvGrpSpPr>
              <xdr:grpSpPr>
                <a:xfrm>
                  <a:off x="2291000" y="3217976"/>
                  <a:ext cx="8694471" cy="5444625"/>
                  <a:chOff x="56083931" y="5021027"/>
                  <a:chExt cx="8710839" cy="4432560"/>
                </a:xfrm>
                <a:noFill/>
              </xdr:grpSpPr>
              <xdr:graphicFrame macro="">
                <xdr:nvGraphicFramePr>
                  <xdr:cNvPr id="78" name="Diagramm 77"/>
                  <xdr:cNvGraphicFramePr>
                    <a:graphicFrameLocks/>
                  </xdr:cNvGraphicFramePr>
                </xdr:nvGraphicFramePr>
                <xdr:xfrm>
                  <a:off x="56083931" y="5021027"/>
                  <a:ext cx="8710839" cy="44325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9" name="Diagramm 78"/>
                  <xdr:cNvGraphicFramePr>
                    <a:graphicFrameLocks/>
                  </xdr:cNvGraphicFramePr>
                </xdr:nvGraphicFramePr>
                <xdr:xfrm>
                  <a:off x="56124358" y="6044629"/>
                  <a:ext cx="8520706" cy="2440194"/>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Codierung!$I$110">
              <xdr:nvSpPr>
                <xdr:cNvPr id="77" name="Textfeld 76"/>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3F3F3F"/>
                      </a:solidFill>
                      <a:latin typeface="Roboto" panose="02000000000000000000" pitchFamily="2" charset="0"/>
                      <a:ea typeface="Roboto" panose="02000000000000000000" pitchFamily="2" charset="0"/>
                      <a:cs typeface="Arial"/>
                    </a:rPr>
                    <a:pPr/>
                    <a:t>In CHF</a:t>
                  </a:fld>
                  <a:endParaRPr lang="de-CH" sz="32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195">
            <xdr:nvSpPr>
              <xdr:cNvPr id="75" name="Textfeld 74"/>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3F3F3F"/>
                    </a:solidFill>
                    <a:latin typeface="Roboto" panose="02000000000000000000" pitchFamily="2" charset="0"/>
                    <a:ea typeface="Roboto" panose="02000000000000000000" pitchFamily="2" charset="0"/>
                    <a:cs typeface="Arial"/>
                  </a:rPr>
                  <a:pPr/>
                  <a:t>Quelle: BLW, Fachbereich Marktanalysen; Nielsen Schweiz, BLW Retail-/Konsumentenpanel</a:t>
                </a:fld>
                <a:endParaRPr lang="de-CH" sz="40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24">
          <xdr:nvSpPr>
            <xdr:cNvPr id="71" name="Textfeld 1"/>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3F3F3F"/>
                  </a:solidFill>
                  <a:effectLst/>
                  <a:latin typeface="Roboto" panose="02000000000000000000" pitchFamily="2" charset="0"/>
                  <a:ea typeface="Roboto" panose="02000000000000000000" pitchFamily="2" charset="0"/>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23">
          <xdr:nvSpPr>
            <xdr:cNvPr id="72" name="Textfeld 1"/>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3F3F3F"/>
                  </a:solidFill>
                  <a:latin typeface="Roboto" panose="02000000000000000000" pitchFamily="2" charset="0"/>
                  <a:ea typeface="Roboto" panose="02000000000000000000" pitchFamily="2" charset="0"/>
                  <a:cs typeface="Arial"/>
                </a:rPr>
                <a:pPr/>
                <a:t>* Es wird nicht der Gesamtkonsum angeschaut, sondern eine spezifische Auswahl von (vorwiegend Frische-)Produkten, bei welchen die Marktanalysen Preiserhebungen im Detailhandel durchführt. </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30">
          <xdr:nvSpPr>
            <xdr:cNvPr id="73" name="Textfeld 1"/>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3F3F3F"/>
                  </a:solidFill>
                  <a:effectLst/>
                  <a:latin typeface="Roboto" panose="02000000000000000000" pitchFamily="2" charset="0"/>
                  <a:ea typeface="Roboto" panose="02000000000000000000" pitchFamily="2" charset="0"/>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28">
        <xdr:nvSpPr>
          <xdr:cNvPr id="55" name="Textfeld 54"/>
          <xdr:cNvSpPr txBox="1"/>
        </xdr:nvSpPr>
        <xdr:spPr>
          <a:xfrm>
            <a:off x="750087" y="10279070"/>
            <a:ext cx="10346538" cy="5714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74633DBE-BE8C-4678-9DA9-E6387A8900B6}" type="TxLink">
              <a:rPr kumimoji="0" lang="en-US" sz="18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Warenkorb</a:t>
            </a:fld>
            <a:endParaRPr kumimoji="0" lang="de-CH" sz="60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xnSp macro="">
        <xdr:nvCxnSpPr>
          <xdr:cNvPr id="56" name="Gerader Verbinder 55"/>
          <xdr:cNvCxnSpPr/>
        </xdr:nvCxnSpPr>
        <xdr:spPr>
          <a:xfrm>
            <a:off x="843812" y="10263187"/>
            <a:ext cx="640912" cy="0"/>
          </a:xfrm>
          <a:prstGeom prst="line">
            <a:avLst/>
          </a:prstGeom>
          <a:noFill/>
          <a:ln w="36830" cap="flat" cmpd="sng" algn="ctr">
            <a:solidFill>
              <a:sysClr val="windowText" lastClr="000000"/>
            </a:solidFill>
            <a:prstDash val="solid"/>
            <a:miter lim="800000"/>
          </a:ln>
          <a:effectLst/>
        </xdr:spPr>
      </xdr:cxnSp>
    </xdr:grpSp>
    <xdr:clientData/>
  </xdr:twoCellAnchor>
  <xdr:twoCellAnchor>
    <xdr:from>
      <xdr:col>1</xdr:col>
      <xdr:colOff>29414</xdr:colOff>
      <xdr:row>60</xdr:row>
      <xdr:rowOff>146378</xdr:rowOff>
    </xdr:from>
    <xdr:to>
      <xdr:col>7</xdr:col>
      <xdr:colOff>321950</xdr:colOff>
      <xdr:row>94</xdr:row>
      <xdr:rowOff>44825</xdr:rowOff>
    </xdr:to>
    <xdr:grpSp>
      <xdr:nvGrpSpPr>
        <xdr:cNvPr id="10" name="Gruppieren 9"/>
        <xdr:cNvGrpSpPr/>
      </xdr:nvGrpSpPr>
      <xdr:grpSpPr>
        <a:xfrm>
          <a:off x="648539" y="11519228"/>
          <a:ext cx="6140886" cy="6375447"/>
          <a:chOff x="735385" y="12719378"/>
          <a:chExt cx="6130800" cy="6375447"/>
        </a:xfrm>
      </xdr:grpSpPr>
      <xdr:grpSp>
        <xdr:nvGrpSpPr>
          <xdr:cNvPr id="7" name="Gruppieren 6"/>
          <xdr:cNvGrpSpPr/>
        </xdr:nvGrpSpPr>
        <xdr:grpSpPr>
          <a:xfrm>
            <a:off x="735385" y="12719378"/>
            <a:ext cx="6130800" cy="6375447"/>
            <a:chOff x="738186" y="3381376"/>
            <a:chExt cx="6147080" cy="6373471"/>
          </a:xfrm>
        </xdr:grpSpPr>
        <xdr:grpSp>
          <xdr:nvGrpSpPr>
            <xdr:cNvPr id="2" name="Gruppieren 1"/>
            <xdr:cNvGrpSpPr/>
          </xdr:nvGrpSpPr>
          <xdr:grpSpPr>
            <a:xfrm>
              <a:off x="738186" y="6789621"/>
              <a:ext cx="6147080" cy="2965226"/>
              <a:chOff x="11299019" y="3991652"/>
              <a:chExt cx="6182893" cy="2965226"/>
            </a:xfrm>
          </xdr:grpSpPr>
          <xdr:grpSp>
            <xdr:nvGrpSpPr>
              <xdr:cNvPr id="37" name="Gruppieren 36"/>
              <xdr:cNvGrpSpPr/>
            </xdr:nvGrpSpPr>
            <xdr:grpSpPr>
              <a:xfrm>
                <a:off x="11299019" y="3991652"/>
                <a:ext cx="6182893" cy="2965226"/>
                <a:chOff x="2495335" y="8538479"/>
                <a:chExt cx="10635222" cy="2648142"/>
              </a:xfrm>
            </xdr:grpSpPr>
            <xdr:grpSp>
              <xdr:nvGrpSpPr>
                <xdr:cNvPr id="65" name="Gruppieren 64"/>
                <xdr:cNvGrpSpPr/>
              </xdr:nvGrpSpPr>
              <xdr:grpSpPr>
                <a:xfrm>
                  <a:off x="2495335" y="8538479"/>
                  <a:ext cx="10635222" cy="2648142"/>
                  <a:chOff x="54726948" y="4552685"/>
                  <a:chExt cx="9579471" cy="2143073"/>
                </a:xfrm>
                <a:noFill/>
              </xdr:grpSpPr>
              <xdr:graphicFrame macro="">
                <xdr:nvGraphicFramePr>
                  <xdr:cNvPr id="67" name="Diagramm 66"/>
                  <xdr:cNvGraphicFramePr>
                    <a:graphicFrameLocks/>
                  </xdr:cNvGraphicFramePr>
                </xdr:nvGraphicFramePr>
                <xdr:xfrm>
                  <a:off x="54726948" y="4552685"/>
                  <a:ext cx="9500176" cy="214307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8" name="Diagramm 67"/>
                  <xdr:cNvGraphicFramePr>
                    <a:graphicFrameLocks/>
                  </xdr:cNvGraphicFramePr>
                </xdr:nvGraphicFramePr>
                <xdr:xfrm>
                  <a:off x="54807658" y="5230315"/>
                  <a:ext cx="9498761" cy="1456426"/>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
              <xdr:nvSpPr>
                <xdr:cNvPr id="44" name="Rechteck 43"/>
                <xdr:cNvSpPr/>
              </xdr:nvSpPr>
              <xdr:spPr>
                <a:xfrm>
                  <a:off x="2607483" y="9455846"/>
                  <a:ext cx="147852" cy="1520683"/>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latin typeface="Roboto" panose="02000000000000000000" pitchFamily="2" charset="0"/>
                    <a:ea typeface="Roboto" panose="02000000000000000000" pitchFamily="2" charset="0"/>
                  </a:endParaRPr>
                </a:p>
              </xdr:txBody>
            </xdr:sp>
          </xdr:grpSp>
          <xdr:sp macro="" textlink="">
            <xdr:nvSpPr>
              <xdr:cNvPr id="32" name="Rechteck 31"/>
              <xdr:cNvSpPr/>
            </xdr:nvSpPr>
            <xdr:spPr>
              <a:xfrm flipH="1">
                <a:off x="17349344" y="4985252"/>
                <a:ext cx="81404" cy="184839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latin typeface="Roboto" panose="02000000000000000000" pitchFamily="2" charset="0"/>
                  <a:ea typeface="Roboto" panose="02000000000000000000" pitchFamily="2" charset="0"/>
                </a:endParaRPr>
              </a:p>
            </xdr:txBody>
          </xdr:sp>
        </xdr:grpSp>
        <xdr:grpSp>
          <xdr:nvGrpSpPr>
            <xdr:cNvPr id="6" name="Gruppieren 5"/>
            <xdr:cNvGrpSpPr/>
          </xdr:nvGrpSpPr>
          <xdr:grpSpPr>
            <a:xfrm>
              <a:off x="738187" y="3381376"/>
              <a:ext cx="6130800" cy="3589159"/>
              <a:chOff x="785812" y="11310938"/>
              <a:chExt cx="6130800" cy="3589159"/>
            </a:xfrm>
          </xdr:grpSpPr>
          <xdr:graphicFrame macro="">
            <xdr:nvGraphicFramePr>
              <xdr:cNvPr id="62" name="Diagramm 61"/>
              <xdr:cNvGraphicFramePr>
                <a:graphicFrameLocks/>
              </xdr:cNvGraphicFramePr>
            </xdr:nvGraphicFramePr>
            <xdr:xfrm>
              <a:off x="785812" y="11310938"/>
              <a:ext cx="6130800" cy="3589159"/>
            </xdr:xfrm>
            <a:graphic>
              <a:graphicData uri="http://schemas.openxmlformats.org/drawingml/2006/chart">
                <c:chart xmlns:c="http://schemas.openxmlformats.org/drawingml/2006/chart" xmlns:r="http://schemas.openxmlformats.org/officeDocument/2006/relationships" r:id="rId5"/>
              </a:graphicData>
            </a:graphic>
          </xdr:graphicFrame>
          <xdr:grpSp>
            <xdr:nvGrpSpPr>
              <xdr:cNvPr id="3" name="Gruppieren 2"/>
              <xdr:cNvGrpSpPr/>
            </xdr:nvGrpSpPr>
            <xdr:grpSpPr>
              <a:xfrm>
                <a:off x="870496" y="11334748"/>
                <a:ext cx="5922681" cy="315440"/>
                <a:chOff x="7514184" y="4238624"/>
                <a:chExt cx="5922681" cy="315440"/>
              </a:xfrm>
            </xdr:grpSpPr>
            <xdr:sp macro="" textlink="Codierung!$I$2">
              <xdr:nvSpPr>
                <xdr:cNvPr id="30" name="Textfeld 1"/>
                <xdr:cNvSpPr txBox="1"/>
              </xdr:nvSpPr>
              <xdr:spPr>
                <a:xfrm>
                  <a:off x="7514184" y="4253323"/>
                  <a:ext cx="5922681" cy="300741"/>
                </a:xfrm>
                <a:prstGeom prst="rect">
                  <a:avLst/>
                </a:prstGeom>
              </xdr:spPr>
              <xdr:txBody>
                <a:bodyPr vertOverflow="clip" horzOverflow="clip" wrap="square" lIns="0" tIns="0" rIns="0" bIns="0"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nSpc>
                      <a:spcPct val="120000"/>
                    </a:lnSpc>
                  </a:pPr>
                  <a:fld id="{1E0B7BDB-668F-4C4E-9101-7B6571402FE3}" type="TxLink">
                    <a:rPr lang="en-US" sz="1200" b="1" i="0" u="none" strike="noStrike" kern="0" cap="all" spc="150" baseline="0">
                      <a:solidFill>
                        <a:srgbClr val="000000"/>
                      </a:solidFill>
                      <a:latin typeface="Inter" panose="020B0502030000000004" pitchFamily="34" charset="0"/>
                      <a:ea typeface="Inter" panose="020B0502030000000004" pitchFamily="34" charset="0"/>
                      <a:cs typeface="Arial"/>
                    </a:rPr>
                    <a:pPr>
                      <a:lnSpc>
                        <a:spcPct val="120000"/>
                      </a:lnSpc>
                    </a:pPr>
                    <a:t>Vergleich Warenkorb Bio vs nicht-Bio</a:t>
                  </a:fld>
                  <a:endParaRPr lang="de-CH" sz="1800" b="1" kern="0" cap="all" spc="150" baseline="0">
                    <a:solidFill>
                      <a:schemeClr val="tx1"/>
                    </a:solidFill>
                    <a:latin typeface="Inter" panose="020B0502030000000004" pitchFamily="34" charset="0"/>
                    <a:ea typeface="Inter" panose="020B0502030000000004" pitchFamily="34" charset="0"/>
                    <a:cs typeface="Arial" panose="020B0604020202020204" pitchFamily="34" charset="0"/>
                  </a:endParaRPr>
                </a:p>
              </xdr:txBody>
            </xdr:sp>
            <xdr:cxnSp macro="">
              <xdr:nvCxnSpPr>
                <xdr:cNvPr id="31" name="Gerader Verbinder 30"/>
                <xdr:cNvCxnSpPr/>
              </xdr:nvCxnSpPr>
              <xdr:spPr>
                <a:xfrm>
                  <a:off x="7514184" y="4238624"/>
                  <a:ext cx="4909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8" name="Gruppieren 7"/>
          <xdr:cNvGrpSpPr/>
        </xdr:nvGrpSpPr>
        <xdr:grpSpPr>
          <a:xfrm>
            <a:off x="4616824" y="13318111"/>
            <a:ext cx="2229969" cy="902153"/>
            <a:chOff x="7855324" y="13161229"/>
            <a:chExt cx="2229969" cy="902153"/>
          </a:xfrm>
        </xdr:grpSpPr>
        <xdr:grpSp>
          <xdr:nvGrpSpPr>
            <xdr:cNvPr id="38" name="Gruppieren 37"/>
            <xdr:cNvGrpSpPr/>
          </xdr:nvGrpSpPr>
          <xdr:grpSpPr>
            <a:xfrm>
              <a:off x="7855324" y="13161229"/>
              <a:ext cx="2229969" cy="902153"/>
              <a:chOff x="14354276" y="4141856"/>
              <a:chExt cx="2229969" cy="902153"/>
            </a:xfrm>
          </xdr:grpSpPr>
          <xdr:sp macro="" textlink="">
            <xdr:nvSpPr>
              <xdr:cNvPr id="41" name="Abgerundetes Rechteck 40"/>
              <xdr:cNvSpPr/>
            </xdr:nvSpPr>
            <xdr:spPr>
              <a:xfrm>
                <a:off x="14354276" y="4224934"/>
                <a:ext cx="2229969" cy="819075"/>
              </a:xfrm>
              <a:prstGeom prst="roundRect">
                <a:avLst>
                  <a:gd name="adj" fmla="val 14903"/>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72000" rtlCol="0" anchor="t">
                <a:noAutofit/>
              </a:bodyPr>
              <a:lstStyle/>
              <a:p>
                <a:pPr algn="l"/>
                <a:endParaRPr lang="de-CH" sz="950" b="0">
                  <a:solidFill>
                    <a:srgbClr val="3F3F3F"/>
                  </a:solidFill>
                  <a:latin typeface="Roboto" panose="02000000000000000000" pitchFamily="2" charset="0"/>
                  <a:ea typeface="Roboto" panose="02000000000000000000" pitchFamily="2" charset="0"/>
                </a:endParaRPr>
              </a:p>
            </xdr:txBody>
          </xdr:sp>
          <xdr:sp macro="" textlink="Codierung!$I$16">
            <xdr:nvSpPr>
              <xdr:cNvPr id="43" name="Abgerundetes Rechteck 42"/>
              <xdr:cNvSpPr/>
            </xdr:nvSpPr>
            <xdr:spPr>
              <a:xfrm>
                <a:off x="14503960" y="4141856"/>
                <a:ext cx="1980000" cy="207380"/>
              </a:xfrm>
              <a:prstGeom prst="roundRect">
                <a:avLst>
                  <a:gd name="adj"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72000" tIns="0" rIns="72000" bIns="0" rtlCol="0" anchor="ctr" anchorCtr="1">
                <a:noAutofit/>
              </a:bodyPr>
              <a:lstStyle/>
              <a:p>
                <a:pPr algn="l"/>
                <a:fld id="{F4DC7980-ECEC-4877-84F9-FA51EBAEA869}" type="TxLink">
                  <a:rPr lang="en-US" sz="950" b="1" i="0" u="none" strike="noStrike" cap="all" spc="0" baseline="0">
                    <a:solidFill>
                      <a:schemeClr val="bg1"/>
                    </a:solidFill>
                    <a:latin typeface="Inter" panose="020B0502030000000004" pitchFamily="34" charset="0"/>
                    <a:ea typeface="Inter" panose="020B0502030000000004" pitchFamily="34" charset="0"/>
                    <a:cs typeface="Arial"/>
                  </a:rPr>
                  <a:pPr algn="l"/>
                  <a:t>Warenkorb Total</a:t>
                </a:fld>
                <a:endParaRPr lang="de-CH" sz="950" b="1" cap="all" spc="0" baseline="0">
                  <a:solidFill>
                    <a:schemeClr val="bg1"/>
                  </a:solidFill>
                  <a:latin typeface="Inter" panose="020B0502030000000004" pitchFamily="34" charset="0"/>
                  <a:ea typeface="Inter" panose="020B0502030000000004" pitchFamily="34" charset="0"/>
                </a:endParaRPr>
              </a:p>
              <a:p>
                <a:pPr algn="l"/>
                <a:endParaRPr lang="de-CH" sz="950" b="1" cap="all" spc="0" baseline="0">
                  <a:solidFill>
                    <a:schemeClr val="bg1"/>
                  </a:solidFill>
                  <a:latin typeface="Inter" panose="020B0502030000000004" pitchFamily="34" charset="0"/>
                  <a:ea typeface="Inter" panose="020B0502030000000004" pitchFamily="34" charset="0"/>
                </a:endParaRPr>
              </a:p>
            </xdr:txBody>
          </xdr:sp>
        </xdr:grpSp>
        <xdr:grpSp>
          <xdr:nvGrpSpPr>
            <xdr:cNvPr id="4" name="Gruppieren 3"/>
            <xdr:cNvGrpSpPr/>
          </xdr:nvGrpSpPr>
          <xdr:grpSpPr>
            <a:xfrm>
              <a:off x="7956177" y="13413441"/>
              <a:ext cx="1730389" cy="614482"/>
              <a:chOff x="8314765" y="14612471"/>
              <a:chExt cx="1730389" cy="614482"/>
            </a:xfrm>
          </xdr:grpSpPr>
          <xdr:sp macro="" textlink="Codierung!$I$18">
            <xdr:nvSpPr>
              <xdr:cNvPr id="46" name="Textfeld 1"/>
              <xdr:cNvSpPr txBox="1"/>
            </xdr:nvSpPr>
            <xdr:spPr>
              <a:xfrm>
                <a:off x="8314765" y="148029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47943C0F-B9FB-43E2-AEB2-2EF4964E6DE7}" type="TxLink">
                  <a:rPr lang="en-US" sz="950" b="1" i="0" u="none" strike="noStrike">
                    <a:solidFill>
                      <a:sysClr val="windowText" lastClr="000000"/>
                    </a:solidFill>
                    <a:latin typeface="Roboto" panose="02000000000000000000" pitchFamily="2" charset="0"/>
                    <a:ea typeface="Roboto" panose="02000000000000000000" pitchFamily="2" charset="0"/>
                    <a:cs typeface="Arial"/>
                  </a:rPr>
                  <a:pPr/>
                  <a:t>nicht-Bio: 118.6 CHF</a:t>
                </a:fld>
                <a:endParaRPr lang="de-CH" sz="950" b="1">
                  <a:solidFill>
                    <a:sysClr val="windowText" lastClr="000000"/>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7">
            <xdr:nvSpPr>
              <xdr:cNvPr id="47" name="Textfeld 1"/>
              <xdr:cNvSpPr txBox="1"/>
            </xdr:nvSpPr>
            <xdr:spPr>
              <a:xfrm>
                <a:off x="8314765" y="146124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BC548CAA-4830-4371-BE8A-771E6E42EFBB}" type="TxLink">
                  <a:rPr lang="en-US" sz="950" b="1" i="0" u="none" strike="noStrike">
                    <a:solidFill>
                      <a:srgbClr val="000000"/>
                    </a:solidFill>
                    <a:latin typeface="Roboto" panose="02000000000000000000" pitchFamily="2" charset="0"/>
                    <a:ea typeface="Roboto" panose="02000000000000000000" pitchFamily="2" charset="0"/>
                    <a:cs typeface="Arial"/>
                  </a:rPr>
                  <a:pPr/>
                  <a:t>Bio: 176.27 CHF</a:t>
                </a:fld>
                <a:endParaRPr lang="de-CH" sz="950" b="1">
                  <a:solidFill>
                    <a:schemeClr val="tx1"/>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9">
            <xdr:nvSpPr>
              <xdr:cNvPr id="48" name="Textfeld 1"/>
              <xdr:cNvSpPr txBox="1"/>
            </xdr:nvSpPr>
            <xdr:spPr>
              <a:xfrm>
                <a:off x="8314765" y="149934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705F62B3-417A-4AB7-BBD2-BEF67DDFFDE5}" type="TxLink">
                  <a:rPr lang="en-US" sz="950" b="1" i="0" u="none" strike="noStrike">
                    <a:solidFill>
                      <a:sysClr val="windowText" lastClr="000000"/>
                    </a:solidFill>
                    <a:latin typeface="Roboto" panose="02000000000000000000" pitchFamily="2" charset="0"/>
                    <a:ea typeface="Roboto" panose="02000000000000000000" pitchFamily="2" charset="0"/>
                    <a:cs typeface="Arial"/>
                  </a:rPr>
                  <a:pPr/>
                  <a:t>Bio-Aufschlag: 48.63 %</a:t>
                </a:fld>
                <a:endParaRPr lang="de-CH" sz="950" b="1">
                  <a:solidFill>
                    <a:sysClr val="windowText" lastClr="000000"/>
                  </a:solidFill>
                  <a:latin typeface="Roboto" panose="02000000000000000000" pitchFamily="2" charset="0"/>
                  <a:ea typeface="Roboto" panose="02000000000000000000" pitchFamily="2" charset="0"/>
                  <a:cs typeface="Arial" panose="020B0604020202020204" pitchFamily="34" charset="0"/>
                </a:endParaRPr>
              </a:p>
            </xdr:txBody>
          </xdr:sp>
        </xdr:grpSp>
      </xdr:grpSp>
    </xdr:grpSp>
    <xdr:clientData/>
  </xdr:twoCellAnchor>
</xdr:wsDr>
</file>

<file path=xl/drawings/drawing18.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3F3F3F"/>
              </a:solidFill>
              <a:latin typeface="Roboto" panose="02000000000000000000" pitchFamily="2" charset="0"/>
              <a:ea typeface="Roboto" panose="02000000000000000000" pitchFamily="2" charset="0"/>
              <a:cs typeface="Arial"/>
            </a:rPr>
            <a:pPr/>
            <a:t>Ausgaben für einen Warenkorb anhand der monatlichen Detailhandelseinkäufe eines Familienhaushalts mit 2 Kindern*</a:t>
          </a:fld>
          <a:endParaRPr lang="de-CH" sz="4800" b="0">
            <a:solidFill>
              <a:srgbClr val="3F3F3F"/>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320">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9.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74082</xdr:colOff>
      <xdr:row>0</xdr:row>
      <xdr:rowOff>63499</xdr:rowOff>
    </xdr:from>
    <xdr:to>
      <xdr:col>1</xdr:col>
      <xdr:colOff>393310</xdr:colOff>
      <xdr:row>3</xdr:row>
      <xdr:rowOff>155573</xdr:rowOff>
    </xdr:to>
    <xdr:pic>
      <xdr:nvPicPr>
        <xdr:cNvPr id="28" name="Grafik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2" y="63499"/>
          <a:ext cx="2738578" cy="66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184150</xdr:colOff>
          <xdr:row>4</xdr:row>
          <xdr:rowOff>152400</xdr:rowOff>
        </xdr:from>
        <xdr:to>
          <xdr:col>0</xdr:col>
          <xdr:colOff>1905000</xdr:colOff>
          <xdr:row>5</xdr:row>
          <xdr:rowOff>190500</xdr:rowOff>
        </xdr:to>
        <xdr:sp macro="" textlink="">
          <xdr:nvSpPr>
            <xdr:cNvPr id="3084" name="Drop Down 12" hidden="1">
              <a:extLst>
                <a:ext uri="{63B3BB69-23CF-44E3-9099-C40C66FF867C}">
                  <a14:compatExt spid="_x0000_s3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5</xdr:col>
      <xdr:colOff>208516</xdr:colOff>
      <xdr:row>11</xdr:row>
      <xdr:rowOff>15850</xdr:rowOff>
    </xdr:to>
    <xdr:sp macro="" textlink="Codierung!I2">
      <xdr:nvSpPr>
        <xdr:cNvPr id="29" name="Textfeld 28"/>
        <xdr:cNvSpPr txBox="1"/>
      </xdr:nvSpPr>
      <xdr:spPr>
        <a:xfrm>
          <a:off x="0" y="1771815"/>
          <a:ext cx="6136282" cy="53993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30" name="Gerader Verbinder 29"/>
        <xdr:cNvCxnSpPr/>
      </xdr:nvCxnSpPr>
      <xdr:spPr>
        <a:xfrm>
          <a:off x="93725" y="17811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10583</xdr:rowOff>
    </xdr:from>
    <xdr:to>
      <xdr:col>3</xdr:col>
      <xdr:colOff>560917</xdr:colOff>
      <xdr:row>11</xdr:row>
      <xdr:rowOff>158750</xdr:rowOff>
    </xdr:to>
    <xdr:sp macro="" textlink="Codierung!I226">
      <xdr:nvSpPr>
        <xdr:cNvPr id="31" name="Textfeld 30"/>
        <xdr:cNvSpPr txBox="1"/>
      </xdr:nvSpPr>
      <xdr:spPr>
        <a:xfrm>
          <a:off x="0" y="2125133"/>
          <a:ext cx="1894417" cy="3862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0ED77-F26F-432D-856B-0FEB27A7EE1F}" type="TxLink">
            <a:rPr lang="en-US" sz="1400" b="1" i="0" u="none" strike="noStrike">
              <a:solidFill>
                <a:srgbClr val="61775E"/>
              </a:solidFill>
              <a:latin typeface="Roboto" panose="02000000000000000000" pitchFamily="2" charset="0"/>
              <a:ea typeface="Roboto" panose="02000000000000000000" pitchFamily="2" charset="0"/>
              <a:cs typeface="Arial"/>
            </a:rPr>
            <a:pPr/>
            <a:t>Ausgewertete Daten</a:t>
          </a:fld>
          <a:endParaRPr lang="de-CH" sz="32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8</xdr:row>
      <xdr:rowOff>0</xdr:rowOff>
    </xdr:from>
    <xdr:to>
      <xdr:col>12</xdr:col>
      <xdr:colOff>527594</xdr:colOff>
      <xdr:row>11</xdr:row>
      <xdr:rowOff>53271</xdr:rowOff>
    </xdr:to>
    <xdr:sp macro="" textlink="Codierung!I195">
      <xdr:nvSpPr>
        <xdr:cNvPr id="32" name="Textfeld 31"/>
        <xdr:cNvSpPr txBox="1"/>
      </xdr:nvSpPr>
      <xdr:spPr>
        <a:xfrm>
          <a:off x="7477121" y="1654969"/>
          <a:ext cx="5111504" cy="76764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Marktanalysen; Nielsen Schweiz, BLW Retail-/Konsumentenpanel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226218</xdr:rowOff>
    </xdr:from>
    <xdr:to>
      <xdr:col>12</xdr:col>
      <xdr:colOff>527594</xdr:colOff>
      <xdr:row>13</xdr:row>
      <xdr:rowOff>77083</xdr:rowOff>
    </xdr:to>
    <xdr:sp macro="" textlink="Codierung!I200">
      <xdr:nvSpPr>
        <xdr:cNvPr id="34" name="Textfeld 33"/>
        <xdr:cNvSpPr txBox="1"/>
      </xdr:nvSpPr>
      <xdr:spPr>
        <a:xfrm>
          <a:off x="7477121" y="2119312"/>
          <a:ext cx="5111504" cy="76764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Marktanalysen; Nielsen Schweiz, BLW Retail-/Konsumentenpanel"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0</xdr:col>
      <xdr:colOff>440453</xdr:colOff>
      <xdr:row>72</xdr:row>
      <xdr:rowOff>115346</xdr:rowOff>
    </xdr:from>
    <xdr:to>
      <xdr:col>6</xdr:col>
      <xdr:colOff>562707</xdr:colOff>
      <xdr:row>112</xdr:row>
      <xdr:rowOff>142559</xdr:rowOff>
    </xdr:to>
    <xdr:grpSp>
      <xdr:nvGrpSpPr>
        <xdr:cNvPr id="2" name="Gruppieren 1"/>
        <xdr:cNvGrpSpPr/>
      </xdr:nvGrpSpPr>
      <xdr:grpSpPr>
        <a:xfrm>
          <a:off x="440453" y="5921060"/>
          <a:ext cx="6880468" cy="7284356"/>
          <a:chOff x="8749393" y="14831786"/>
          <a:chExt cx="6154493" cy="7647213"/>
        </a:xfrm>
      </xdr:grpSpPr>
      <xdr:grpSp>
        <xdr:nvGrpSpPr>
          <xdr:cNvPr id="35" name="Gruppieren 34"/>
          <xdr:cNvGrpSpPr/>
        </xdr:nvGrpSpPr>
        <xdr:grpSpPr>
          <a:xfrm>
            <a:off x="8763000" y="14831786"/>
            <a:ext cx="6140886" cy="6375447"/>
            <a:chOff x="735385" y="12719378"/>
            <a:chExt cx="6130800" cy="6375447"/>
          </a:xfrm>
        </xdr:grpSpPr>
        <xdr:grpSp>
          <xdr:nvGrpSpPr>
            <xdr:cNvPr id="38" name="Gruppieren 37"/>
            <xdr:cNvGrpSpPr/>
          </xdr:nvGrpSpPr>
          <xdr:grpSpPr>
            <a:xfrm>
              <a:off x="735385" y="12719378"/>
              <a:ext cx="6130800" cy="6375447"/>
              <a:chOff x="738186" y="3381376"/>
              <a:chExt cx="6147080" cy="6373471"/>
            </a:xfrm>
          </xdr:grpSpPr>
          <xdr:grpSp>
            <xdr:nvGrpSpPr>
              <xdr:cNvPr id="57" name="Gruppieren 56"/>
              <xdr:cNvGrpSpPr/>
            </xdr:nvGrpSpPr>
            <xdr:grpSpPr>
              <a:xfrm>
                <a:off x="738186" y="6789621"/>
                <a:ext cx="6147080" cy="2965226"/>
                <a:chOff x="11299019" y="3991652"/>
                <a:chExt cx="6182893" cy="2965226"/>
              </a:xfrm>
            </xdr:grpSpPr>
            <xdr:grpSp>
              <xdr:nvGrpSpPr>
                <xdr:cNvPr id="63" name="Gruppieren 62"/>
                <xdr:cNvGrpSpPr/>
              </xdr:nvGrpSpPr>
              <xdr:grpSpPr>
                <a:xfrm>
                  <a:off x="11299019" y="3991652"/>
                  <a:ext cx="6182893" cy="2965226"/>
                  <a:chOff x="2495335" y="8538479"/>
                  <a:chExt cx="10635222" cy="2648142"/>
                </a:xfrm>
              </xdr:grpSpPr>
              <xdr:grpSp>
                <xdr:nvGrpSpPr>
                  <xdr:cNvPr id="65" name="Gruppieren 64"/>
                  <xdr:cNvGrpSpPr/>
                </xdr:nvGrpSpPr>
                <xdr:grpSpPr>
                  <a:xfrm>
                    <a:off x="2495335" y="8538479"/>
                    <a:ext cx="10635222" cy="2648142"/>
                    <a:chOff x="54726948" y="4552685"/>
                    <a:chExt cx="9579471" cy="2143073"/>
                  </a:xfrm>
                  <a:noFill/>
                </xdr:grpSpPr>
                <xdr:graphicFrame macro="">
                  <xdr:nvGraphicFramePr>
                    <xdr:cNvPr id="67" name="Diagramm 66"/>
                    <xdr:cNvGraphicFramePr>
                      <a:graphicFrameLocks/>
                    </xdr:cNvGraphicFramePr>
                  </xdr:nvGraphicFramePr>
                  <xdr:xfrm>
                    <a:off x="54726948" y="4552685"/>
                    <a:ext cx="9500176" cy="2143073"/>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xdr:cNvGraphicFramePr>
                      <a:graphicFrameLocks/>
                    </xdr:cNvGraphicFramePr>
                  </xdr:nvGraphicFramePr>
                  <xdr:xfrm>
                    <a:off x="54807658" y="5230315"/>
                    <a:ext cx="9498761" cy="1456426"/>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
                <xdr:nvSpPr>
                  <xdr:cNvPr id="66" name="Rechteck 65"/>
                  <xdr:cNvSpPr/>
                </xdr:nvSpPr>
                <xdr:spPr>
                  <a:xfrm>
                    <a:off x="2607483" y="9455846"/>
                    <a:ext cx="147852" cy="1520683"/>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latin typeface="Roboto" panose="02000000000000000000" pitchFamily="2" charset="0"/>
                      <a:ea typeface="Roboto" panose="02000000000000000000" pitchFamily="2" charset="0"/>
                    </a:endParaRPr>
                  </a:p>
                </xdr:txBody>
              </xdr:sp>
            </xdr:grpSp>
            <xdr:sp macro="" textlink="">
              <xdr:nvSpPr>
                <xdr:cNvPr id="64" name="Rechteck 63"/>
                <xdr:cNvSpPr/>
              </xdr:nvSpPr>
              <xdr:spPr>
                <a:xfrm flipH="1">
                  <a:off x="17349344" y="4985252"/>
                  <a:ext cx="81404" cy="184839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latin typeface="Roboto" panose="02000000000000000000" pitchFamily="2" charset="0"/>
                    <a:ea typeface="Roboto" panose="02000000000000000000" pitchFamily="2" charset="0"/>
                  </a:endParaRPr>
                </a:p>
              </xdr:txBody>
            </xdr:sp>
          </xdr:grpSp>
          <xdr:grpSp>
            <xdr:nvGrpSpPr>
              <xdr:cNvPr id="58" name="Gruppieren 57"/>
              <xdr:cNvGrpSpPr/>
            </xdr:nvGrpSpPr>
            <xdr:grpSpPr>
              <a:xfrm>
                <a:off x="738187" y="3381376"/>
                <a:ext cx="6130800" cy="3589159"/>
                <a:chOff x="785812" y="11310938"/>
                <a:chExt cx="6130800" cy="3589159"/>
              </a:xfrm>
            </xdr:grpSpPr>
            <xdr:graphicFrame macro="">
              <xdr:nvGraphicFramePr>
                <xdr:cNvPr id="59" name="Diagramm 58"/>
                <xdr:cNvGraphicFramePr>
                  <a:graphicFrameLocks/>
                </xdr:cNvGraphicFramePr>
              </xdr:nvGraphicFramePr>
              <xdr:xfrm>
                <a:off x="785812" y="11310938"/>
                <a:ext cx="6130800" cy="3589159"/>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60" name="Gruppieren 59"/>
                <xdr:cNvGrpSpPr/>
              </xdr:nvGrpSpPr>
              <xdr:grpSpPr>
                <a:xfrm>
                  <a:off x="870496" y="11334748"/>
                  <a:ext cx="5922681" cy="315440"/>
                  <a:chOff x="7514184" y="4238624"/>
                  <a:chExt cx="5922681" cy="315440"/>
                </a:xfrm>
              </xdr:grpSpPr>
              <xdr:sp macro="" textlink="Codierung!$I$2">
                <xdr:nvSpPr>
                  <xdr:cNvPr id="61" name="Textfeld 1"/>
                  <xdr:cNvSpPr txBox="1"/>
                </xdr:nvSpPr>
                <xdr:spPr>
                  <a:xfrm>
                    <a:off x="7514184" y="4253323"/>
                    <a:ext cx="5922681" cy="300741"/>
                  </a:xfrm>
                  <a:prstGeom prst="rect">
                    <a:avLst/>
                  </a:prstGeom>
                </xdr:spPr>
                <xdr:txBody>
                  <a:bodyPr vertOverflow="clip" horzOverflow="clip" wrap="square" lIns="0" tIns="0" rIns="0" bIns="0"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nSpc>
                        <a:spcPct val="120000"/>
                      </a:lnSpc>
                    </a:pPr>
                    <a:fld id="{1E0B7BDB-668F-4C4E-9101-7B6571402FE3}" type="TxLink">
                      <a:rPr lang="en-US" sz="1200" b="1" i="0" u="none" strike="noStrike" kern="0" cap="all" spc="150" baseline="0">
                        <a:solidFill>
                          <a:srgbClr val="000000"/>
                        </a:solidFill>
                        <a:latin typeface="Inter" panose="020B0502030000000004" pitchFamily="34" charset="0"/>
                        <a:ea typeface="Inter" panose="020B0502030000000004" pitchFamily="34" charset="0"/>
                        <a:cs typeface="Arial"/>
                      </a:rPr>
                      <a:pPr>
                        <a:lnSpc>
                          <a:spcPct val="120000"/>
                        </a:lnSpc>
                      </a:pPr>
                      <a:t>Vergleich Warenkorb Bio vs nicht-Bio</a:t>
                    </a:fld>
                    <a:endParaRPr lang="de-CH" sz="1800" b="1" kern="0" cap="all" spc="150" baseline="0">
                      <a:solidFill>
                        <a:schemeClr val="tx1"/>
                      </a:solidFill>
                      <a:latin typeface="Inter" panose="020B0502030000000004" pitchFamily="34" charset="0"/>
                      <a:ea typeface="Inter" panose="020B0502030000000004" pitchFamily="34" charset="0"/>
                      <a:cs typeface="Arial" panose="020B0604020202020204" pitchFamily="34" charset="0"/>
                    </a:endParaRPr>
                  </a:p>
                </xdr:txBody>
              </xdr:sp>
              <xdr:cxnSp macro="">
                <xdr:nvCxnSpPr>
                  <xdr:cNvPr id="62" name="Gerader Verbinder 61"/>
                  <xdr:cNvCxnSpPr/>
                </xdr:nvCxnSpPr>
                <xdr:spPr>
                  <a:xfrm>
                    <a:off x="7514184" y="4238624"/>
                    <a:ext cx="4909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46" name="Gruppieren 45"/>
            <xdr:cNvGrpSpPr/>
          </xdr:nvGrpSpPr>
          <xdr:grpSpPr>
            <a:xfrm>
              <a:off x="4616824" y="13318111"/>
              <a:ext cx="2229969" cy="902153"/>
              <a:chOff x="7855324" y="13161229"/>
              <a:chExt cx="2229969" cy="902153"/>
            </a:xfrm>
          </xdr:grpSpPr>
          <xdr:grpSp>
            <xdr:nvGrpSpPr>
              <xdr:cNvPr id="48" name="Gruppieren 47"/>
              <xdr:cNvGrpSpPr/>
            </xdr:nvGrpSpPr>
            <xdr:grpSpPr>
              <a:xfrm>
                <a:off x="7855324" y="13161229"/>
                <a:ext cx="2229969" cy="902153"/>
                <a:chOff x="14354276" y="4141856"/>
                <a:chExt cx="2229969" cy="902153"/>
              </a:xfrm>
            </xdr:grpSpPr>
            <xdr:sp macro="" textlink="">
              <xdr:nvSpPr>
                <xdr:cNvPr id="55" name="Abgerundetes Rechteck 54"/>
                <xdr:cNvSpPr/>
              </xdr:nvSpPr>
              <xdr:spPr>
                <a:xfrm>
                  <a:off x="14354276" y="4224934"/>
                  <a:ext cx="2229969" cy="819075"/>
                </a:xfrm>
                <a:prstGeom prst="roundRect">
                  <a:avLst>
                    <a:gd name="adj" fmla="val 14903"/>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72000" rtlCol="0" anchor="t">
                  <a:noAutofit/>
                </a:bodyPr>
                <a:lstStyle/>
                <a:p>
                  <a:pPr algn="l"/>
                  <a:endParaRPr lang="de-CH" sz="950" b="0">
                    <a:solidFill>
                      <a:srgbClr val="3F3F3F"/>
                    </a:solidFill>
                    <a:latin typeface="Roboto" panose="02000000000000000000" pitchFamily="2" charset="0"/>
                    <a:ea typeface="Roboto" panose="02000000000000000000" pitchFamily="2" charset="0"/>
                  </a:endParaRPr>
                </a:p>
              </xdr:txBody>
            </xdr:sp>
            <xdr:sp macro="" textlink="Codierung!$I$16">
              <xdr:nvSpPr>
                <xdr:cNvPr id="56" name="Abgerundetes Rechteck 55"/>
                <xdr:cNvSpPr/>
              </xdr:nvSpPr>
              <xdr:spPr>
                <a:xfrm>
                  <a:off x="14503960" y="4141856"/>
                  <a:ext cx="1980000" cy="207380"/>
                </a:xfrm>
                <a:prstGeom prst="roundRect">
                  <a:avLst>
                    <a:gd name="adj"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72000" tIns="0" rIns="72000" bIns="0" rtlCol="0" anchor="ctr" anchorCtr="1">
                  <a:noAutofit/>
                </a:bodyPr>
                <a:lstStyle/>
                <a:p>
                  <a:pPr algn="l"/>
                  <a:fld id="{F4DC7980-ECEC-4877-84F9-FA51EBAEA869}" type="TxLink">
                    <a:rPr lang="en-US" sz="950" b="1" i="0" u="none" strike="noStrike" cap="all" spc="0" baseline="0">
                      <a:solidFill>
                        <a:schemeClr val="bg1"/>
                      </a:solidFill>
                      <a:latin typeface="Inter" panose="020B0502030000000004" pitchFamily="34" charset="0"/>
                      <a:ea typeface="Inter" panose="020B0502030000000004" pitchFamily="34" charset="0"/>
                      <a:cs typeface="Arial"/>
                    </a:rPr>
                    <a:pPr algn="l"/>
                    <a:t>Warenkorb Total</a:t>
                  </a:fld>
                  <a:endParaRPr lang="de-CH" sz="950" b="1" cap="all" spc="0" baseline="0">
                    <a:solidFill>
                      <a:schemeClr val="bg1"/>
                    </a:solidFill>
                    <a:latin typeface="Inter" panose="020B0502030000000004" pitchFamily="34" charset="0"/>
                    <a:ea typeface="Inter" panose="020B0502030000000004" pitchFamily="34" charset="0"/>
                  </a:endParaRPr>
                </a:p>
                <a:p>
                  <a:pPr algn="l"/>
                  <a:endParaRPr lang="de-CH" sz="950" b="1" cap="all" spc="0" baseline="0">
                    <a:solidFill>
                      <a:schemeClr val="bg1"/>
                    </a:solidFill>
                    <a:latin typeface="Inter" panose="020B0502030000000004" pitchFamily="34" charset="0"/>
                    <a:ea typeface="Inter" panose="020B0502030000000004" pitchFamily="34" charset="0"/>
                  </a:endParaRPr>
                </a:p>
              </xdr:txBody>
            </xdr:sp>
          </xdr:grpSp>
          <xdr:grpSp>
            <xdr:nvGrpSpPr>
              <xdr:cNvPr id="51" name="Gruppieren 50"/>
              <xdr:cNvGrpSpPr/>
            </xdr:nvGrpSpPr>
            <xdr:grpSpPr>
              <a:xfrm>
                <a:off x="7956177" y="13413441"/>
                <a:ext cx="1730389" cy="614482"/>
                <a:chOff x="8314765" y="14612471"/>
                <a:chExt cx="1730389" cy="614482"/>
              </a:xfrm>
            </xdr:grpSpPr>
            <xdr:sp macro="" textlink="Codierung!$I$18">
              <xdr:nvSpPr>
                <xdr:cNvPr id="52" name="Textfeld 1"/>
                <xdr:cNvSpPr txBox="1"/>
              </xdr:nvSpPr>
              <xdr:spPr>
                <a:xfrm>
                  <a:off x="8314765" y="148029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47943C0F-B9FB-43E2-AEB2-2EF4964E6DE7}" type="TxLink">
                    <a:rPr lang="en-US" sz="950" b="1" i="0" u="none" strike="noStrike">
                      <a:solidFill>
                        <a:sysClr val="windowText" lastClr="000000"/>
                      </a:solidFill>
                      <a:latin typeface="Roboto" panose="02000000000000000000" pitchFamily="2" charset="0"/>
                      <a:ea typeface="Roboto" panose="02000000000000000000" pitchFamily="2" charset="0"/>
                      <a:cs typeface="Arial"/>
                    </a:rPr>
                    <a:pPr/>
                    <a:t>nicht-Bio: 118.6 CHF</a:t>
                  </a:fld>
                  <a:endParaRPr lang="de-CH" sz="950" b="1">
                    <a:solidFill>
                      <a:sysClr val="windowText" lastClr="000000"/>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7">
              <xdr:nvSpPr>
                <xdr:cNvPr id="53" name="Textfeld 1"/>
                <xdr:cNvSpPr txBox="1"/>
              </xdr:nvSpPr>
              <xdr:spPr>
                <a:xfrm>
                  <a:off x="8314765" y="146124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BC548CAA-4830-4371-BE8A-771E6E42EFBB}" type="TxLink">
                    <a:rPr lang="en-US" sz="950" b="1" i="0" u="none" strike="noStrike">
                      <a:solidFill>
                        <a:srgbClr val="000000"/>
                      </a:solidFill>
                      <a:latin typeface="Roboto" panose="02000000000000000000" pitchFamily="2" charset="0"/>
                      <a:ea typeface="Roboto" panose="02000000000000000000" pitchFamily="2" charset="0"/>
                      <a:cs typeface="Arial"/>
                    </a:rPr>
                    <a:pPr/>
                    <a:t>Bio: 176.27 CHF</a:t>
                  </a:fld>
                  <a:endParaRPr lang="de-CH" sz="950" b="1">
                    <a:solidFill>
                      <a:schemeClr val="tx1"/>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9">
              <xdr:nvSpPr>
                <xdr:cNvPr id="54" name="Textfeld 1"/>
                <xdr:cNvSpPr txBox="1"/>
              </xdr:nvSpPr>
              <xdr:spPr>
                <a:xfrm>
                  <a:off x="8314765" y="149934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705F62B3-417A-4AB7-BBD2-BEF67DDFFDE5}" type="TxLink">
                    <a:rPr lang="en-US" sz="950" b="1" i="0" u="none" strike="noStrike">
                      <a:solidFill>
                        <a:sysClr val="windowText" lastClr="000000"/>
                      </a:solidFill>
                      <a:latin typeface="Roboto" panose="02000000000000000000" pitchFamily="2" charset="0"/>
                      <a:ea typeface="Roboto" panose="02000000000000000000" pitchFamily="2" charset="0"/>
                      <a:cs typeface="Arial"/>
                    </a:rPr>
                    <a:pPr/>
                    <a:t>Bio-Aufschlag: 48.63 %</a:t>
                  </a:fld>
                  <a:endParaRPr lang="de-CH" sz="950" b="1">
                    <a:solidFill>
                      <a:sysClr val="windowText" lastClr="000000"/>
                    </a:solidFill>
                    <a:latin typeface="Roboto" panose="02000000000000000000" pitchFamily="2" charset="0"/>
                    <a:ea typeface="Roboto" panose="02000000000000000000" pitchFamily="2" charset="0"/>
                    <a:cs typeface="Arial" panose="020B0604020202020204" pitchFamily="34" charset="0"/>
                  </a:endParaRPr>
                </a:p>
              </xdr:txBody>
            </xdr:sp>
          </xdr:grpSp>
        </xdr:grpSp>
      </xdr:grpSp>
      <xdr:sp macro="" textlink="Codierung!$I$31">
        <xdr:nvSpPr>
          <xdr:cNvPr id="69" name="Textfeld 1"/>
          <xdr:cNvSpPr txBox="1"/>
        </xdr:nvSpPr>
        <xdr:spPr>
          <a:xfrm>
            <a:off x="8763000" y="21308786"/>
            <a:ext cx="6133899" cy="623248"/>
          </a:xfrm>
          <a:prstGeom prst="rect">
            <a:avLst/>
          </a:prstGeom>
        </xdr:spPr>
        <xdr:txBody>
          <a:bodyPr vertOverflow="overflow" horzOverflow="overflow" wrap="square" lIns="0" rIns="0" rtlCol="0" anchor="t"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fld id="{E424FA9A-DD76-4212-9532-1A3EA4F1AF76}" type="TxLink">
              <a:rPr lang="en-US" sz="1150" b="0" i="0" u="none" strike="noStrike">
                <a:solidFill>
                  <a:srgbClr val="3F3F3F"/>
                </a:solidFill>
                <a:latin typeface="Roboto" panose="02000000000000000000" pitchFamily="2" charset="0"/>
                <a:ea typeface="Roboto" panose="02000000000000000000" pitchFamily="2" charset="0"/>
                <a:cs typeface="Arial"/>
              </a:rPr>
              <a:pPr algn="l"/>
              <a:t>* Es wird nicht der Gesamtkonsum angeschaut, sondern eine spezifische Auswahl von (vorwiegend Frisch-)Produkten, bei welchen der FB Marktanalysen Preiserhebungen im Detailhandel durchführt. Die Detailhandelspreiserhebungen enthalten keine Discounterpreise</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95">
        <xdr:nvSpPr>
          <xdr:cNvPr id="76" name="Textfeld 75"/>
          <xdr:cNvSpPr txBox="1"/>
        </xdr:nvSpPr>
        <xdr:spPr>
          <a:xfrm>
            <a:off x="8749393" y="22057176"/>
            <a:ext cx="6133899" cy="421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fld id="{02DB7DF9-80BD-4D79-8552-9C5BCBA41453}" type="TxLink">
              <a:rPr lang="en-US" sz="1150" b="0" i="0" u="none" strike="noStrike">
                <a:solidFill>
                  <a:srgbClr val="3F3F3F"/>
                </a:solidFill>
                <a:latin typeface="Roboto" panose="02000000000000000000" pitchFamily="2" charset="0"/>
                <a:ea typeface="Roboto" panose="02000000000000000000" pitchFamily="2" charset="0"/>
                <a:cs typeface="Arial"/>
              </a:rPr>
              <a:pPr/>
              <a:t>Quelle: BLW, Fachbereich Marktanalysen; Nielsen Schweiz, BLW Retail-/Konsumentenpanel</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0.01106</cdr:x>
      <cdr:y>0.06297</cdr:y>
    </cdr:from>
    <cdr:to>
      <cdr:x>0.97139</cdr:x>
      <cdr:y>0.13946</cdr:y>
    </cdr:to>
    <cdr:sp macro="" textlink="Codierung!$I$4">
      <cdr:nvSpPr>
        <cdr:cNvPr id="10" name="Textfeld 9"/>
        <cdr:cNvSpPr txBox="1"/>
      </cdr:nvSpPr>
      <cdr:spPr>
        <a:xfrm xmlns:a="http://schemas.openxmlformats.org/drawingml/2006/main">
          <a:off x="67235" y="276734"/>
          <a:ext cx="5838856" cy="336175"/>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150" b="1" i="0" u="none" strike="noStrike">
              <a:solidFill>
                <a:srgbClr val="61775E"/>
              </a:solidFill>
              <a:latin typeface="Roboto" panose="02000000000000000000" pitchFamily="2" charset="0"/>
              <a:ea typeface="Roboto" panose="02000000000000000000" pitchFamily="2" charset="0"/>
              <a:cs typeface="Arial"/>
            </a:rPr>
            <a:pPr/>
            <a:t>Entwicklung der Differenz der Warenkörbe Bio und nicht-Bio</a:t>
          </a:fld>
          <a:endParaRPr lang="de-CH" sz="1150" b="1">
            <a:solidFill>
              <a:srgbClr val="61775E"/>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0.01843</cdr:x>
      <cdr:y>0.1613</cdr:y>
    </cdr:from>
    <cdr:to>
      <cdr:x>0.15002</cdr:x>
      <cdr:y>0.22552</cdr:y>
    </cdr:to>
    <cdr:sp macro="" textlink="">
      <cdr:nvSpPr>
        <cdr:cNvPr id="14" name="Textfeld 65"/>
        <cdr:cNvSpPr txBox="1"/>
      </cdr:nvSpPr>
      <cdr:spPr>
        <a:xfrm xmlns:a="http://schemas.openxmlformats.org/drawingml/2006/main">
          <a:off x="112059" y="478438"/>
          <a:ext cx="800061" cy="1905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EEC48B71-A3D9-40C5-96AC-56D920FD5015}" type="TxLink">
            <a:rPr lang="en-US" sz="1150" b="0" i="0" u="none" strike="noStrike">
              <a:solidFill>
                <a:srgbClr val="3F3F3F"/>
              </a:solidFill>
              <a:latin typeface="Roboto" panose="02000000000000000000" pitchFamily="2" charset="0"/>
              <a:ea typeface="Roboto" panose="02000000000000000000" pitchFamily="2" charset="0"/>
              <a:cs typeface="Arial"/>
            </a:rPr>
            <a:pPr/>
            <a:t>in CHF</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0.00253</cdr:x>
      <cdr:y>0.21358</cdr:y>
    </cdr:from>
    <cdr:to>
      <cdr:x>0.15584</cdr:x>
      <cdr:y>0.27464</cdr:y>
    </cdr:to>
    <cdr:sp macro="" textlink="Codierung!A10">
      <cdr:nvSpPr>
        <cdr:cNvPr id="15" name="Textfeld 1"/>
        <cdr:cNvSpPr txBox="1"/>
      </cdr:nvSpPr>
      <cdr:spPr>
        <a:xfrm xmlns:a="http://schemas.openxmlformats.org/drawingml/2006/main">
          <a:off x="15409" y="633505"/>
          <a:ext cx="932104" cy="1811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00EE518-0761-4F1C-849C-CE0CF7E29829}" type="TxLink">
            <a:rPr lang="en-US" sz="1150" b="0" i="0" u="none" strike="noStrike">
              <a:solidFill>
                <a:srgbClr val="3F3F3F"/>
              </a:solidFill>
              <a:latin typeface="Roboto" panose="02000000000000000000" pitchFamily="2" charset="0"/>
              <a:ea typeface="Roboto" panose="02000000000000000000" pitchFamily="2" charset="0"/>
              <a:cs typeface="Arial"/>
            </a:rPr>
            <a:pPr/>
            <a:t>Ø'14/16..2021</a:t>
          </a:fld>
          <a:endParaRPr lang="de-CH" sz="1150" b="0" u="none">
            <a:solidFill>
              <a:srgbClr val="3F3F3F"/>
            </a:solidFill>
            <a:latin typeface="Roboto" panose="02000000000000000000" pitchFamily="2" charset="0"/>
            <a:ea typeface="Roboto" panose="02000000000000000000" pitchFamily="2"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0.10993</cdr:x>
      <cdr:y>0.12974</cdr:y>
    </cdr:from>
    <cdr:to>
      <cdr:x>0.83466</cdr:x>
      <cdr:y>0.24014</cdr:y>
    </cdr:to>
    <cdr:sp macro="" textlink="">
      <cdr:nvSpPr>
        <cdr:cNvPr id="3"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4"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5"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7"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9"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22.xml><?xml version="1.0" encoding="utf-8"?>
<c:userShapes xmlns:c="http://schemas.openxmlformats.org/drawingml/2006/chart">
  <cdr:relSizeAnchor xmlns:cdr="http://schemas.openxmlformats.org/drawingml/2006/chartDrawing">
    <cdr:from>
      <cdr:x>0</cdr:x>
      <cdr:y>0.05354</cdr:y>
    </cdr:from>
    <cdr:to>
      <cdr:x>0.99627</cdr:x>
      <cdr:y>0.26823</cdr:y>
    </cdr:to>
    <cdr:grpSp>
      <cdr:nvGrpSpPr>
        <cdr:cNvPr id="20" name="Gruppieren 19"/>
        <cdr:cNvGrpSpPr/>
      </cdr:nvGrpSpPr>
      <cdr:grpSpPr>
        <a:xfrm xmlns:a="http://schemas.openxmlformats.org/drawingml/2006/main">
          <a:off x="0" y="192223"/>
          <a:ext cx="6101777" cy="770796"/>
          <a:chOff x="0" y="1796806"/>
          <a:chExt cx="9731940" cy="1142581"/>
        </a:xfrm>
      </cdr:grpSpPr>
      <cdr:sp macro="" textlink="Codierung!$I$3">
        <cdr:nvSpPr>
          <cdr:cNvPr id="17" name="Textfeld 1"/>
          <cdr:cNvSpPr txBox="1"/>
        </cdr:nvSpPr>
        <cdr:spPr>
          <a:xfrm xmlns:a="http://schemas.openxmlformats.org/drawingml/2006/main">
            <a:off x="0" y="1796806"/>
            <a:ext cx="9731940" cy="740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150" b="1" i="0" u="none" strike="noStrike">
                <a:solidFill>
                  <a:srgbClr val="61775E"/>
                </a:solidFill>
                <a:latin typeface="Roboto" panose="02000000000000000000" pitchFamily="2" charset="0"/>
                <a:ea typeface="Roboto" panose="02000000000000000000" pitchFamily="2" charset="0"/>
                <a:cs typeface="Arial"/>
              </a:rPr>
              <a:pPr/>
              <a:t>Ausgaben für einen Warenkorb anhand der monatlichen Detailhandelseinkäufe eines Familienhaushalts mit 2 Kindern*</a:t>
            </a:fld>
            <a:endParaRPr lang="de-CH" sz="1150" b="1" baseline="0">
              <a:solidFill>
                <a:srgbClr val="61775E"/>
              </a:solidFill>
              <a:latin typeface="Roboto" panose="02000000000000000000" pitchFamily="2" charset="0"/>
              <a:ea typeface="Roboto" panose="02000000000000000000" pitchFamily="2" charset="0"/>
              <a:cs typeface="Arial" panose="020B0604020202020204" pitchFamily="34" charset="0"/>
            </a:endParaRPr>
          </a:p>
        </cdr:txBody>
      </cdr:sp>
      <cdr:sp macro="" textlink="Codierung!$I$110">
        <cdr:nvSpPr>
          <cdr:cNvPr id="18" name="Textfeld 1"/>
          <cdr:cNvSpPr txBox="1"/>
        </cdr:nvSpPr>
        <cdr:spPr>
          <a:xfrm xmlns:a="http://schemas.openxmlformats.org/drawingml/2006/main">
            <a:off x="0" y="2471381"/>
            <a:ext cx="7818640" cy="4680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150" b="0" i="0" u="none" strike="noStrike">
                <a:solidFill>
                  <a:srgbClr val="3F3F3F"/>
                </a:solidFill>
                <a:latin typeface="Roboto" panose="02000000000000000000" pitchFamily="2" charset="0"/>
                <a:ea typeface="Roboto" panose="02000000000000000000" pitchFamily="2" charset="0"/>
                <a:cs typeface="Arial"/>
              </a:rPr>
              <a:pPr/>
              <a:t>In CHF</a:t>
            </a:fld>
            <a:endParaRPr lang="de-CH" sz="1150" b="0" baseline="0">
              <a:solidFill>
                <a:srgbClr val="3F3F3F"/>
              </a:solidFill>
              <a:latin typeface="Roboto" panose="02000000000000000000" pitchFamily="2" charset="0"/>
              <a:ea typeface="Roboto" panose="02000000000000000000" pitchFamily="2" charset="0"/>
              <a:cs typeface="Arial" panose="020B0604020202020204" pitchFamily="34" charset="0"/>
            </a:endParaRPr>
          </a:p>
        </cdr:txBody>
      </cdr:sp>
      <cdr:sp macro="" textlink="'Tabelle und Graphen'!#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0.22765</cdr:y>
    </cdr:from>
    <cdr:to>
      <cdr:x>0.15496</cdr:x>
      <cdr:y>0.28071</cdr:y>
    </cdr:to>
    <cdr:sp macro="" textlink="'Nur für MB Bio + HP konv. WK'!$H$4">
      <cdr:nvSpPr>
        <cdr:cNvPr id="3" name="Textfeld 2"/>
        <cdr:cNvSpPr txBox="1"/>
      </cdr:nvSpPr>
      <cdr:spPr>
        <a:xfrm xmlns:a="http://schemas.openxmlformats.org/drawingml/2006/main">
          <a:off x="0" y="817328"/>
          <a:ext cx="947513" cy="190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150" b="0" i="0" u="none" strike="noStrike">
              <a:solidFill>
                <a:srgbClr val="3F3F3F"/>
              </a:solidFill>
              <a:latin typeface="Roboto" panose="02000000000000000000" pitchFamily="2" charset="0"/>
              <a:ea typeface="Roboto" panose="02000000000000000000" pitchFamily="2" charset="0"/>
              <a:cs typeface="Arial"/>
            </a:rPr>
            <a:pPr/>
            <a:t>12 2021</a:t>
          </a:fld>
          <a:endParaRPr lang="de-CH" sz="1150" b="0">
            <a:solidFill>
              <a:srgbClr val="3F3F3F"/>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0.10993</cdr:x>
      <cdr:y>0.12974</cdr:y>
    </cdr:from>
    <cdr:to>
      <cdr:x>0.83466</cdr:x>
      <cdr:y>0.24014</cdr:y>
    </cdr:to>
    <cdr:sp macro="" textlink="">
      <cdr:nvSpPr>
        <cdr:cNvPr id="4"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5"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7"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9"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0.44326</cdr:y>
    </cdr:from>
    <cdr:to>
      <cdr:x>0.01942</cdr:x>
      <cdr:y>0.87283</cdr:y>
    </cdr:to>
    <cdr:sp macro="" textlink="">
      <cdr:nvSpPr>
        <cdr:cNvPr id="21" name="Rechteck 20"/>
        <cdr:cNvSpPr/>
      </cdr:nvSpPr>
      <cdr:spPr>
        <a:xfrm xmlns:a="http://schemas.openxmlformats.org/drawingml/2006/main">
          <a:off x="0" y="1826037"/>
          <a:ext cx="119062" cy="1769651"/>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e-CH" sz="1100">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0.98073</cdr:x>
      <cdr:y>0.41696</cdr:y>
    </cdr:from>
    <cdr:to>
      <cdr:x>1</cdr:x>
      <cdr:y>0.86994</cdr:y>
    </cdr:to>
    <cdr:sp macro="" textlink="">
      <cdr:nvSpPr>
        <cdr:cNvPr id="22" name="Rechteck 21"/>
        <cdr:cNvSpPr/>
      </cdr:nvSpPr>
      <cdr:spPr>
        <a:xfrm xmlns:a="http://schemas.openxmlformats.org/drawingml/2006/main">
          <a:off x="6012656" y="1717675"/>
          <a:ext cx="118143" cy="1866107"/>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e-CH" sz="1100">
            <a:latin typeface="Roboto" panose="02000000000000000000" pitchFamily="2" charset="0"/>
            <a:ea typeface="Roboto" panose="02000000000000000000" pitchFamily="2" charset="0"/>
          </a:endParaRPr>
        </a:p>
      </cdr:txBody>
    </cdr:sp>
  </cdr:relSizeAnchor>
</c:userShapes>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184150</xdr:rowOff>
        </xdr:from>
        <xdr:to>
          <xdr:col>1</xdr:col>
          <xdr:colOff>1714500</xdr:colOff>
          <xdr:row>1</xdr:row>
          <xdr:rowOff>190500</xdr:rowOff>
        </xdr:to>
        <xdr:sp macro="" textlink="">
          <xdr:nvSpPr>
            <xdr:cNvPr id="31745" name="Drop Down 1" hidden="1">
              <a:extLst>
                <a:ext uri="{63B3BB69-23CF-44E3-9099-C40C66FF867C}">
                  <a14:compatExt spid="_x0000_s31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431800</xdr:colOff>
          <xdr:row>4</xdr:row>
          <xdr:rowOff>114300</xdr:rowOff>
        </xdr:from>
        <xdr:to>
          <xdr:col>1</xdr:col>
          <xdr:colOff>133350</xdr:colOff>
          <xdr:row>5</xdr:row>
          <xdr:rowOff>171450</xdr:rowOff>
        </xdr:to>
        <xdr:sp macro="" textlink="">
          <xdr:nvSpPr>
            <xdr:cNvPr id="32770" name="Drop Down 2" hidden="1">
              <a:extLst>
                <a:ext uri="{63B3BB69-23CF-44E3-9099-C40C66FF867C}">
                  <a14:compatExt spid="_x0000_s32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6</xdr:col>
      <xdr:colOff>95250</xdr:colOff>
      <xdr:row>11</xdr:row>
      <xdr:rowOff>15850</xdr:rowOff>
    </xdr:to>
    <xdr:sp macro="" textlink="Codierung!I2">
      <xdr:nvSpPr>
        <xdr:cNvPr id="6" name="Textfeld 5"/>
        <xdr:cNvSpPr txBox="1"/>
      </xdr:nvSpPr>
      <xdr:spPr>
        <a:xfrm>
          <a:off x="0" y="1682750"/>
          <a:ext cx="6012656"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7" name="Gerader Verbinder 6"/>
        <xdr:cNvCxnSpPr/>
      </xdr:nvCxnSpPr>
      <xdr:spPr>
        <a:xfrm>
          <a:off x="93725" y="17811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7">
      <xdr:nvSpPr>
        <xdr:cNvPr id="8" name="Textfeld 7"/>
        <xdr:cNvSpPr txBox="1"/>
      </xdr:nvSpPr>
      <xdr:spPr>
        <a:xfrm>
          <a:off x="0" y="1987021"/>
          <a:ext cx="3847042"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D6C7CD3-88DD-42EC-8A27-C1F4FB7B6331}" type="TxLink">
            <a:rPr lang="en-US" sz="1400" b="1" i="0" u="none" strike="noStrike">
              <a:solidFill>
                <a:srgbClr val="61775E"/>
              </a:solidFill>
              <a:latin typeface="Roboto" panose="02000000000000000000" pitchFamily="2" charset="0"/>
              <a:ea typeface="Roboto" panose="02000000000000000000" pitchFamily="2" charset="0"/>
              <a:cs typeface="Arial"/>
            </a:rPr>
            <a:pPr/>
            <a:t>Preisreihen Produkte Bio</a:t>
          </a:fld>
          <a:endParaRPr lang="de-CH" sz="48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7</xdr:row>
      <xdr:rowOff>119062</xdr:rowOff>
    </xdr:from>
    <xdr:to>
      <xdr:col>12</xdr:col>
      <xdr:colOff>527594</xdr:colOff>
      <xdr:row>11</xdr:row>
      <xdr:rowOff>53271</xdr:rowOff>
    </xdr:to>
    <xdr:sp macro="" textlink="Codierung!I195">
      <xdr:nvSpPr>
        <xdr:cNvPr id="9" name="Textfeld 8"/>
        <xdr:cNvSpPr txBox="1"/>
      </xdr:nvSpPr>
      <xdr:spPr>
        <a:xfrm>
          <a:off x="6643683" y="1452562"/>
          <a:ext cx="5492505"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Marktanalysen; Nielsen Schweiz, BLW Retail-/Konsumentenpanel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188118</xdr:rowOff>
    </xdr:from>
    <xdr:to>
      <xdr:col>12</xdr:col>
      <xdr:colOff>527594</xdr:colOff>
      <xdr:row>14</xdr:row>
      <xdr:rowOff>23812</xdr:rowOff>
    </xdr:to>
    <xdr:sp macro="" textlink="Codierung!I200">
      <xdr:nvSpPr>
        <xdr:cNvPr id="10" name="Textfeld 9"/>
        <xdr:cNvSpPr txBox="1"/>
      </xdr:nvSpPr>
      <xdr:spPr>
        <a:xfrm>
          <a:off x="6643683" y="1902618"/>
          <a:ext cx="5492505" cy="812007"/>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Marktanalysen; Nielsen Schweiz, BLW Retail-/Konsumentenpanel"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323195</xdr:colOff>
      <xdr:row>3</xdr:row>
      <xdr:rowOff>142875</xdr:rowOff>
    </xdr:to>
    <xdr:pic>
      <xdr:nvPicPr>
        <xdr:cNvPr id="11" name="Grafik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725614" cy="650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431800</xdr:colOff>
          <xdr:row>4</xdr:row>
          <xdr:rowOff>114300</xdr:rowOff>
        </xdr:from>
        <xdr:to>
          <xdr:col>1</xdr:col>
          <xdr:colOff>133350</xdr:colOff>
          <xdr:row>5</xdr:row>
          <xdr:rowOff>184150</xdr:rowOff>
        </xdr:to>
        <xdr:sp macro="" textlink="">
          <xdr:nvSpPr>
            <xdr:cNvPr id="33794" name="Drop Down 2" hidden="1">
              <a:extLst>
                <a:ext uri="{63B3BB69-23CF-44E3-9099-C40C66FF867C}">
                  <a14:compatExt spid="_x0000_s33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6</xdr:col>
      <xdr:colOff>21165</xdr:colOff>
      <xdr:row>11</xdr:row>
      <xdr:rowOff>15850</xdr:rowOff>
    </xdr:to>
    <xdr:sp macro="" textlink="Codierung!I2">
      <xdr:nvSpPr>
        <xdr:cNvPr id="5" name="Textfeld 4"/>
        <xdr:cNvSpPr txBox="1"/>
      </xdr:nvSpPr>
      <xdr:spPr>
        <a:xfrm>
          <a:off x="0" y="1682750"/>
          <a:ext cx="5947832"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6" name="Gerader Verbinder 5"/>
        <xdr:cNvCxnSpPr/>
      </xdr:nvCxnSpPr>
      <xdr:spPr>
        <a:xfrm>
          <a:off x="93725" y="1666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8">
      <xdr:nvSpPr>
        <xdr:cNvPr id="7" name="Textfeld 6"/>
        <xdr:cNvSpPr txBox="1"/>
      </xdr:nvSpPr>
      <xdr:spPr>
        <a:xfrm>
          <a:off x="0" y="1987021"/>
          <a:ext cx="3852334"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8F8E8DC-94D9-4121-B965-CBBF1D4CE031}" type="TxLink">
            <a:rPr lang="en-US" sz="1400" b="1" i="0" u="none" strike="noStrike">
              <a:solidFill>
                <a:srgbClr val="61775E"/>
              </a:solidFill>
              <a:latin typeface="Roboto" panose="02000000000000000000" pitchFamily="2" charset="0"/>
              <a:ea typeface="Roboto" panose="02000000000000000000" pitchFamily="2" charset="0"/>
              <a:cs typeface="Arial"/>
            </a:rPr>
            <a:pPr/>
            <a:t>Preisreihen Produkte nicht Bio</a:t>
          </a:fld>
          <a:endParaRPr lang="de-CH" sz="72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7</xdr:row>
      <xdr:rowOff>119062</xdr:rowOff>
    </xdr:from>
    <xdr:to>
      <xdr:col>12</xdr:col>
      <xdr:colOff>527594</xdr:colOff>
      <xdr:row>11</xdr:row>
      <xdr:rowOff>53271</xdr:rowOff>
    </xdr:to>
    <xdr:sp macro="" textlink="Codierung!I195">
      <xdr:nvSpPr>
        <xdr:cNvPr id="8" name="Textfeld 7"/>
        <xdr:cNvSpPr txBox="1"/>
      </xdr:nvSpPr>
      <xdr:spPr>
        <a:xfrm>
          <a:off x="6650827" y="1452562"/>
          <a:ext cx="5506792"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Marktanalysen; Nielsen Schweiz, BLW Retail-/Konsumentenpanel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188118</xdr:rowOff>
    </xdr:from>
    <xdr:to>
      <xdr:col>12</xdr:col>
      <xdr:colOff>527594</xdr:colOff>
      <xdr:row>14</xdr:row>
      <xdr:rowOff>23812</xdr:rowOff>
    </xdr:to>
    <xdr:sp macro="" textlink="Codierung!I200">
      <xdr:nvSpPr>
        <xdr:cNvPr id="9" name="Textfeld 8"/>
        <xdr:cNvSpPr txBox="1"/>
      </xdr:nvSpPr>
      <xdr:spPr>
        <a:xfrm>
          <a:off x="6650827" y="1902618"/>
          <a:ext cx="5506792" cy="81676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Marktanalysen; Nielsen Schweiz, BLW Retail-/Konsumentenpanel"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486831</xdr:colOff>
      <xdr:row>4</xdr:row>
      <xdr:rowOff>4100</xdr:rowOff>
    </xdr:to>
    <xdr:pic>
      <xdr:nvPicPr>
        <xdr:cNvPr id="11" name="Grafik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899833" cy="69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431800</xdr:colOff>
          <xdr:row>4</xdr:row>
          <xdr:rowOff>114300</xdr:rowOff>
        </xdr:from>
        <xdr:to>
          <xdr:col>1</xdr:col>
          <xdr:colOff>990600</xdr:colOff>
          <xdr:row>6</xdr:row>
          <xdr:rowOff>6350</xdr:rowOff>
        </xdr:to>
        <xdr:sp macro="" textlink="">
          <xdr:nvSpPr>
            <xdr:cNvPr id="34818" name="Drop Down 2" hidden="1">
              <a:extLst>
                <a:ext uri="{63B3BB69-23CF-44E3-9099-C40C66FF867C}">
                  <a14:compatExt spid="_x0000_s34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5</xdr:col>
      <xdr:colOff>238124</xdr:colOff>
      <xdr:row>11</xdr:row>
      <xdr:rowOff>15850</xdr:rowOff>
    </xdr:to>
    <xdr:sp macro="" textlink="Codierung!I2">
      <xdr:nvSpPr>
        <xdr:cNvPr id="5" name="Textfeld 4"/>
        <xdr:cNvSpPr txBox="1"/>
      </xdr:nvSpPr>
      <xdr:spPr>
        <a:xfrm>
          <a:off x="0" y="1682750"/>
          <a:ext cx="6124574"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6" name="Gerader Verbinder 5"/>
        <xdr:cNvCxnSpPr/>
      </xdr:nvCxnSpPr>
      <xdr:spPr>
        <a:xfrm>
          <a:off x="93725" y="1666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9">
      <xdr:nvSpPr>
        <xdr:cNvPr id="7" name="Textfeld 6"/>
        <xdr:cNvSpPr txBox="1"/>
      </xdr:nvSpPr>
      <xdr:spPr>
        <a:xfrm>
          <a:off x="0" y="1987021"/>
          <a:ext cx="3856567"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CFF9D40-1F63-4EBA-901F-673C6890ECE8}" type="TxLink">
            <a:rPr lang="en-US" sz="1400" b="1" i="0" u="none" strike="noStrike">
              <a:solidFill>
                <a:srgbClr val="61775E"/>
              </a:solidFill>
              <a:latin typeface="Roboto" panose="02000000000000000000" pitchFamily="2" charset="0"/>
              <a:ea typeface="Roboto" panose="02000000000000000000" pitchFamily="2" charset="0"/>
              <a:cs typeface="Arial"/>
            </a:rPr>
            <a:pPr/>
            <a:t>Differenz Warenkorb Bio vs nicht-Bio</a:t>
          </a:fld>
          <a:endParaRPr lang="de-CH" sz="115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726278</xdr:colOff>
      <xdr:row>7</xdr:row>
      <xdr:rowOff>119062</xdr:rowOff>
    </xdr:from>
    <xdr:to>
      <xdr:col>11</xdr:col>
      <xdr:colOff>1185334</xdr:colOff>
      <xdr:row>11</xdr:row>
      <xdr:rowOff>53271</xdr:rowOff>
    </xdr:to>
    <xdr:sp macro="" textlink="Codierung!I195">
      <xdr:nvSpPr>
        <xdr:cNvPr id="8" name="Textfeld 7"/>
        <xdr:cNvSpPr txBox="1"/>
      </xdr:nvSpPr>
      <xdr:spPr>
        <a:xfrm>
          <a:off x="7457278" y="1452562"/>
          <a:ext cx="5570806"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Marktanalysen; Nielsen Schweiz, BLW Retail-/Konsumentenpanel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726278</xdr:colOff>
      <xdr:row>9</xdr:row>
      <xdr:rowOff>188118</xdr:rowOff>
    </xdr:from>
    <xdr:to>
      <xdr:col>11</xdr:col>
      <xdr:colOff>1185334</xdr:colOff>
      <xdr:row>14</xdr:row>
      <xdr:rowOff>23812</xdr:rowOff>
    </xdr:to>
    <xdr:sp macro="" textlink="Codierung!I200">
      <xdr:nvSpPr>
        <xdr:cNvPr id="9" name="Textfeld 8"/>
        <xdr:cNvSpPr txBox="1"/>
      </xdr:nvSpPr>
      <xdr:spPr>
        <a:xfrm>
          <a:off x="7457278" y="1902618"/>
          <a:ext cx="5570806" cy="819944"/>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Marktanalysen; Nielsen Schweiz, BLW Retail-/Konsumentenpanel"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1048806</xdr:colOff>
      <xdr:row>4</xdr:row>
      <xdr:rowOff>975</xdr:rowOff>
    </xdr:to>
    <xdr:pic>
      <xdr:nvPicPr>
        <xdr:cNvPr id="10" name="Grafik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898775" cy="69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0.01106</cdr:x>
      <cdr:y>0.06297</cdr:y>
    </cdr:from>
    <cdr:to>
      <cdr:x>0.97139</cdr:x>
      <cdr:y>0.13946</cdr:y>
    </cdr:to>
    <cdr:sp macro="" textlink="Codierung!$I$4">
      <cdr:nvSpPr>
        <cdr:cNvPr id="10" name="Textfeld 9"/>
        <cdr:cNvSpPr txBox="1"/>
      </cdr:nvSpPr>
      <cdr:spPr>
        <a:xfrm xmlns:a="http://schemas.openxmlformats.org/drawingml/2006/main">
          <a:off x="67235" y="276734"/>
          <a:ext cx="5838856" cy="336175"/>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150" b="1" i="0" u="none" strike="noStrike">
              <a:solidFill>
                <a:srgbClr val="61775E"/>
              </a:solidFill>
              <a:latin typeface="Roboto" panose="02000000000000000000" pitchFamily="2" charset="0"/>
              <a:ea typeface="Roboto" panose="02000000000000000000" pitchFamily="2" charset="0"/>
              <a:cs typeface="Arial"/>
            </a:rPr>
            <a:pPr/>
            <a:t>Entwicklung der Differenz der Warenkörbe Bio und nicht-Bio</a:t>
          </a:fld>
          <a:endParaRPr lang="de-CH" sz="1150" b="1">
            <a:solidFill>
              <a:srgbClr val="61775E"/>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0.01843</cdr:x>
      <cdr:y>0.1613</cdr:y>
    </cdr:from>
    <cdr:to>
      <cdr:x>0.15002</cdr:x>
      <cdr:y>0.22552</cdr:y>
    </cdr:to>
    <cdr:sp macro="" textlink="">
      <cdr:nvSpPr>
        <cdr:cNvPr id="14" name="Textfeld 65"/>
        <cdr:cNvSpPr txBox="1"/>
      </cdr:nvSpPr>
      <cdr:spPr>
        <a:xfrm xmlns:a="http://schemas.openxmlformats.org/drawingml/2006/main">
          <a:off x="112059" y="478438"/>
          <a:ext cx="800061" cy="1905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EEC48B71-A3D9-40C5-96AC-56D920FD5015}" type="TxLink">
            <a:rPr lang="en-US" sz="1150" b="0" i="0" u="none" strike="noStrike">
              <a:solidFill>
                <a:srgbClr val="3F3F3F"/>
              </a:solidFill>
              <a:latin typeface="Roboto" panose="02000000000000000000" pitchFamily="2" charset="0"/>
              <a:ea typeface="Roboto" panose="02000000000000000000" pitchFamily="2" charset="0"/>
              <a:cs typeface="Arial"/>
            </a:rPr>
            <a:pPr/>
            <a:t>in CHF</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0.00253</cdr:x>
      <cdr:y>0.21358</cdr:y>
    </cdr:from>
    <cdr:to>
      <cdr:x>0.15584</cdr:x>
      <cdr:y>0.27464</cdr:y>
    </cdr:to>
    <cdr:sp macro="" textlink="Codierung!A10">
      <cdr:nvSpPr>
        <cdr:cNvPr id="15" name="Textfeld 1"/>
        <cdr:cNvSpPr txBox="1"/>
      </cdr:nvSpPr>
      <cdr:spPr>
        <a:xfrm xmlns:a="http://schemas.openxmlformats.org/drawingml/2006/main">
          <a:off x="15409" y="633505"/>
          <a:ext cx="932104" cy="1811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00EE518-0761-4F1C-849C-CE0CF7E29829}" type="TxLink">
            <a:rPr lang="en-US" sz="1150" b="0" i="0" u="none" strike="noStrike">
              <a:solidFill>
                <a:srgbClr val="3F3F3F"/>
              </a:solidFill>
              <a:latin typeface="Roboto" panose="02000000000000000000" pitchFamily="2" charset="0"/>
              <a:ea typeface="Roboto" panose="02000000000000000000" pitchFamily="2" charset="0"/>
              <a:cs typeface="Arial"/>
            </a:rPr>
            <a:pPr/>
            <a:t>Ø'14/16..2021</a:t>
          </a:fld>
          <a:endParaRPr lang="de-CH" sz="1150" b="0" u="none">
            <a:solidFill>
              <a:srgbClr val="3F3F3F"/>
            </a:solidFill>
            <a:latin typeface="Roboto" panose="02000000000000000000" pitchFamily="2" charset="0"/>
            <a:ea typeface="Roboto" panose="02000000000000000000" pitchFamily="2"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0.10993</cdr:x>
      <cdr:y>0.12974</cdr:y>
    </cdr:from>
    <cdr:to>
      <cdr:x>0.83466</cdr:x>
      <cdr:y>0.24014</cdr:y>
    </cdr:to>
    <cdr:sp macro="" textlink="">
      <cdr:nvSpPr>
        <cdr:cNvPr id="3"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4"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5"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7"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9"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0.05354</cdr:y>
    </cdr:from>
    <cdr:to>
      <cdr:x>0.99627</cdr:x>
      <cdr:y>0.26823</cdr:y>
    </cdr:to>
    <cdr:grpSp>
      <cdr:nvGrpSpPr>
        <cdr:cNvPr id="20" name="Gruppieren 19"/>
        <cdr:cNvGrpSpPr/>
      </cdr:nvGrpSpPr>
      <cdr:grpSpPr>
        <a:xfrm xmlns:a="http://schemas.openxmlformats.org/drawingml/2006/main">
          <a:off x="0" y="183102"/>
          <a:ext cx="6821534" cy="734222"/>
          <a:chOff x="0" y="1796806"/>
          <a:chExt cx="9731940" cy="1142581"/>
        </a:xfrm>
      </cdr:grpSpPr>
      <cdr:sp macro="" textlink="Codierung!$I$3">
        <cdr:nvSpPr>
          <cdr:cNvPr id="17" name="Textfeld 1"/>
          <cdr:cNvSpPr txBox="1"/>
        </cdr:nvSpPr>
        <cdr:spPr>
          <a:xfrm xmlns:a="http://schemas.openxmlformats.org/drawingml/2006/main">
            <a:off x="0" y="1796806"/>
            <a:ext cx="9731940" cy="740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150" b="1" i="0" u="none" strike="noStrike">
                <a:solidFill>
                  <a:srgbClr val="61775E"/>
                </a:solidFill>
                <a:latin typeface="Roboto" panose="02000000000000000000" pitchFamily="2" charset="0"/>
                <a:ea typeface="Roboto" panose="02000000000000000000" pitchFamily="2" charset="0"/>
                <a:cs typeface="Arial"/>
              </a:rPr>
              <a:pPr/>
              <a:t>Ausgaben für einen Warenkorb anhand der monatlichen Detailhandelseinkäufe eines Familienhaushalts mit 2 Kindern*</a:t>
            </a:fld>
            <a:endParaRPr lang="de-CH" sz="1150" b="1" baseline="0">
              <a:solidFill>
                <a:srgbClr val="61775E"/>
              </a:solidFill>
              <a:latin typeface="Roboto" panose="02000000000000000000" pitchFamily="2" charset="0"/>
              <a:ea typeface="Roboto" panose="02000000000000000000" pitchFamily="2" charset="0"/>
              <a:cs typeface="Arial" panose="020B0604020202020204" pitchFamily="34" charset="0"/>
            </a:endParaRPr>
          </a:p>
        </cdr:txBody>
      </cdr:sp>
      <cdr:sp macro="" textlink="Codierung!$I$110">
        <cdr:nvSpPr>
          <cdr:cNvPr id="18" name="Textfeld 1"/>
          <cdr:cNvSpPr txBox="1"/>
        </cdr:nvSpPr>
        <cdr:spPr>
          <a:xfrm xmlns:a="http://schemas.openxmlformats.org/drawingml/2006/main">
            <a:off x="0" y="2471381"/>
            <a:ext cx="7818640" cy="4680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150" b="0" i="0" u="none" strike="noStrike">
                <a:solidFill>
                  <a:srgbClr val="3F3F3F"/>
                </a:solidFill>
                <a:latin typeface="Roboto" panose="02000000000000000000" pitchFamily="2" charset="0"/>
                <a:ea typeface="Roboto" panose="02000000000000000000" pitchFamily="2" charset="0"/>
                <a:cs typeface="Arial"/>
              </a:rPr>
              <a:pPr/>
              <a:t>In CHF</a:t>
            </a:fld>
            <a:endParaRPr lang="de-CH" sz="1150" b="0" baseline="0">
              <a:solidFill>
                <a:srgbClr val="3F3F3F"/>
              </a:solidFill>
              <a:latin typeface="Roboto" panose="02000000000000000000" pitchFamily="2" charset="0"/>
              <a:ea typeface="Roboto" panose="02000000000000000000" pitchFamily="2" charset="0"/>
              <a:cs typeface="Arial" panose="020B0604020202020204" pitchFamily="34" charset="0"/>
            </a:endParaRPr>
          </a:p>
        </cdr:txBody>
      </cdr:sp>
      <cdr:sp macro="" textlink="'Tabelle und Graphen'!#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0.22765</cdr:y>
    </cdr:from>
    <cdr:to>
      <cdr:x>0.15496</cdr:x>
      <cdr:y>0.28071</cdr:y>
    </cdr:to>
    <cdr:sp macro="" textlink="'Nur für MB Bio + HP konv. WK'!$H$4">
      <cdr:nvSpPr>
        <cdr:cNvPr id="3" name="Textfeld 2"/>
        <cdr:cNvSpPr txBox="1"/>
      </cdr:nvSpPr>
      <cdr:spPr>
        <a:xfrm xmlns:a="http://schemas.openxmlformats.org/drawingml/2006/main">
          <a:off x="0" y="817328"/>
          <a:ext cx="947513" cy="190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150" b="0" i="0" u="none" strike="noStrike">
              <a:solidFill>
                <a:srgbClr val="3F3F3F"/>
              </a:solidFill>
              <a:latin typeface="Roboto" panose="02000000000000000000" pitchFamily="2" charset="0"/>
              <a:ea typeface="Roboto" panose="02000000000000000000" pitchFamily="2" charset="0"/>
              <a:cs typeface="Arial"/>
            </a:rPr>
            <a:pPr/>
            <a:t>12 2021</a:t>
          </a:fld>
          <a:endParaRPr lang="de-CH" sz="1150" b="0">
            <a:solidFill>
              <a:srgbClr val="3F3F3F"/>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0.10993</cdr:x>
      <cdr:y>0.12974</cdr:y>
    </cdr:from>
    <cdr:to>
      <cdr:x>0.83466</cdr:x>
      <cdr:y>0.24014</cdr:y>
    </cdr:to>
    <cdr:sp macro="" textlink="">
      <cdr:nvSpPr>
        <cdr:cNvPr id="4"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5"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7"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9"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0.44326</cdr:y>
    </cdr:from>
    <cdr:to>
      <cdr:x>0.01942</cdr:x>
      <cdr:y>0.87283</cdr:y>
    </cdr:to>
    <cdr:sp macro="" textlink="">
      <cdr:nvSpPr>
        <cdr:cNvPr id="21" name="Rechteck 20"/>
        <cdr:cNvSpPr/>
      </cdr:nvSpPr>
      <cdr:spPr>
        <a:xfrm xmlns:a="http://schemas.openxmlformats.org/drawingml/2006/main">
          <a:off x="0" y="1826037"/>
          <a:ext cx="119062" cy="1769651"/>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e-CH" sz="1100">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0.98073</cdr:x>
      <cdr:y>0.41696</cdr:y>
    </cdr:from>
    <cdr:to>
      <cdr:x>1</cdr:x>
      <cdr:y>0.86994</cdr:y>
    </cdr:to>
    <cdr:sp macro="" textlink="">
      <cdr:nvSpPr>
        <cdr:cNvPr id="22" name="Rechteck 21"/>
        <cdr:cNvSpPr/>
      </cdr:nvSpPr>
      <cdr:spPr>
        <a:xfrm xmlns:a="http://schemas.openxmlformats.org/drawingml/2006/main">
          <a:off x="6012656" y="1717675"/>
          <a:ext cx="118143" cy="1866107"/>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e-CH" sz="1100">
            <a:latin typeface="Roboto" panose="02000000000000000000" pitchFamily="2" charset="0"/>
            <a:ea typeface="Roboto" panose="02000000000000000000" pitchFamily="2"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1156607</xdr:colOff>
      <xdr:row>65</xdr:row>
      <xdr:rowOff>122463</xdr:rowOff>
    </xdr:from>
    <xdr:to>
      <xdr:col>19</xdr:col>
      <xdr:colOff>370877</xdr:colOff>
      <xdr:row>90</xdr:row>
      <xdr:rowOff>80330</xdr:rowOff>
    </xdr:to>
    <xdr:grpSp>
      <xdr:nvGrpSpPr>
        <xdr:cNvPr id="32" name="Gruppieren 31"/>
        <xdr:cNvGrpSpPr/>
      </xdr:nvGrpSpPr>
      <xdr:grpSpPr>
        <a:xfrm>
          <a:off x="3660321" y="12722677"/>
          <a:ext cx="14114092" cy="4380189"/>
          <a:chOff x="3690256" y="9105899"/>
          <a:chExt cx="14033810" cy="4482243"/>
        </a:xfrm>
      </xdr:grpSpPr>
      <xdr:grpSp>
        <xdr:nvGrpSpPr>
          <xdr:cNvPr id="31" name="Gruppieren 30"/>
          <xdr:cNvGrpSpPr/>
        </xdr:nvGrpSpPr>
        <xdr:grpSpPr>
          <a:xfrm>
            <a:off x="3690256" y="9105899"/>
            <a:ext cx="14033810" cy="4482243"/>
            <a:chOff x="3690256" y="9105899"/>
            <a:chExt cx="14033810" cy="4482243"/>
          </a:xfrm>
        </xdr:grpSpPr>
        <xdr:grpSp>
          <xdr:nvGrpSpPr>
            <xdr:cNvPr id="102" name="Gruppieren 101"/>
            <xdr:cNvGrpSpPr/>
          </xdr:nvGrpSpPr>
          <xdr:grpSpPr>
            <a:xfrm>
              <a:off x="3690256" y="9105899"/>
              <a:ext cx="14033810" cy="4482243"/>
              <a:chOff x="4920642" y="6018341"/>
              <a:chExt cx="12603181" cy="4604209"/>
            </a:xfrm>
          </xdr:grpSpPr>
          <xdr:grpSp>
            <xdr:nvGrpSpPr>
              <xdr:cNvPr id="103" name="Gruppieren 102"/>
              <xdr:cNvGrpSpPr/>
            </xdr:nvGrpSpPr>
            <xdr:grpSpPr>
              <a:xfrm>
                <a:off x="4920642" y="6018341"/>
                <a:ext cx="12603181" cy="4604209"/>
                <a:chOff x="4940905" y="3063118"/>
                <a:chExt cx="12700091" cy="4383012"/>
              </a:xfrm>
            </xdr:grpSpPr>
            <xdr:grpSp>
              <xdr:nvGrpSpPr>
                <xdr:cNvPr id="105" name="Gruppieren 104"/>
                <xdr:cNvGrpSpPr/>
              </xdr:nvGrpSpPr>
              <xdr:grpSpPr>
                <a:xfrm>
                  <a:off x="4940905" y="3063118"/>
                  <a:ext cx="12700091" cy="4383012"/>
                  <a:chOff x="2010833" y="3206749"/>
                  <a:chExt cx="12616937" cy="4455584"/>
                </a:xfrm>
              </xdr:grpSpPr>
              <xdr:grpSp>
                <xdr:nvGrpSpPr>
                  <xdr:cNvPr id="121" name="Gruppieren 120"/>
                  <xdr:cNvGrpSpPr/>
                </xdr:nvGrpSpPr>
                <xdr:grpSpPr>
                  <a:xfrm>
                    <a:off x="2010833" y="3206749"/>
                    <a:ext cx="12616937" cy="4455584"/>
                    <a:chOff x="55803240" y="5011888"/>
                    <a:chExt cx="12640690" cy="3627365"/>
                  </a:xfrm>
                  <a:noFill/>
                </xdr:grpSpPr>
                <xdr:grpSp>
                  <xdr:nvGrpSpPr>
                    <xdr:cNvPr id="126" name="Gruppieren 125"/>
                    <xdr:cNvGrpSpPr/>
                  </xdr:nvGrpSpPr>
                  <xdr:grpSpPr>
                    <a:xfrm>
                      <a:off x="55803240" y="5011888"/>
                      <a:ext cx="12640690" cy="3627365"/>
                      <a:chOff x="55803240" y="5011888"/>
                      <a:chExt cx="12640690" cy="3627365"/>
                    </a:xfrm>
                    <a:grpFill/>
                  </xdr:grpSpPr>
                  <xdr:graphicFrame macro="">
                    <xdr:nvGraphicFramePr>
                      <xdr:cNvPr id="130" name="Diagramm 129"/>
                      <xdr:cNvGraphicFramePr>
                        <a:graphicFrameLocks/>
                      </xdr:cNvGraphicFramePr>
                    </xdr:nvGraphicFramePr>
                    <xdr:xfrm>
                      <a:off x="55803240" y="5011888"/>
                      <a:ext cx="12640690" cy="362736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31" name="Diagramm 130"/>
                      <xdr:cNvGraphicFramePr>
                        <a:graphicFrameLocks/>
                      </xdr:cNvGraphicFramePr>
                    </xdr:nvGraphicFramePr>
                    <xdr:xfrm>
                      <a:off x="55989444" y="5824207"/>
                      <a:ext cx="3953359" cy="257947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2" name="Diagramm 131"/>
                      <xdr:cNvGraphicFramePr>
                        <a:graphicFrameLocks/>
                      </xdr:cNvGraphicFramePr>
                    </xdr:nvGraphicFramePr>
                    <xdr:xfrm>
                      <a:off x="60173724" y="5816791"/>
                      <a:ext cx="3953358" cy="2579476"/>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33" name="Diagramm 132"/>
                      <xdr:cNvGraphicFramePr>
                        <a:graphicFrameLocks/>
                      </xdr:cNvGraphicFramePr>
                    </xdr:nvGraphicFramePr>
                    <xdr:xfrm>
                      <a:off x="64375298" y="5835318"/>
                      <a:ext cx="3958271" cy="2579476"/>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Codierung!I6">
                  <xdr:nvSpPr>
                    <xdr:cNvPr id="127" name="Textfeld 1"/>
                    <xdr:cNvSpPr txBox="1"/>
                  </xdr:nvSpPr>
                  <xdr:spPr>
                    <a:xfrm>
                      <a:off x="55986411" y="5746051"/>
                      <a:ext cx="2854364" cy="229927"/>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150910D9-2EC1-4283-BF41-ED7FE058E6D3}" type="TxLink">
                        <a:rPr lang="en-US" sz="1400" b="1" i="0" u="none" strike="noStrike">
                          <a:solidFill>
                            <a:srgbClr val="000000"/>
                          </a:solidFill>
                          <a:latin typeface="Arial"/>
                          <a:cs typeface="Arial"/>
                        </a:rPr>
                        <a:pPr/>
                        <a:t>Warenkorb Bio</a:t>
                      </a:fld>
                      <a:endParaRPr lang="de-CH" sz="16600" b="1" u="none"/>
                    </a:p>
                  </xdr:txBody>
                </xdr:sp>
                <xdr:sp macro="" textlink="Codierung!I7">
                  <xdr:nvSpPr>
                    <xdr:cNvPr id="128" name="Textfeld 1"/>
                    <xdr:cNvSpPr txBox="1"/>
                  </xdr:nvSpPr>
                  <xdr:spPr>
                    <a:xfrm>
                      <a:off x="60161014" y="5743516"/>
                      <a:ext cx="3973048" cy="232462"/>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288D461C-CD60-464C-8C4A-7759D3F380FC}" type="TxLink">
                        <a:rPr lang="en-US" sz="1400" b="1" i="0" u="none" strike="noStrike">
                          <a:solidFill>
                            <a:srgbClr val="000000"/>
                          </a:solidFill>
                          <a:latin typeface="Arial"/>
                          <a:cs typeface="Arial"/>
                        </a:rPr>
                        <a:pPr/>
                        <a:t>Warenkorb nicht-Bio</a:t>
                      </a:fld>
                      <a:endParaRPr lang="de-CH" sz="7200" b="1" u="none"/>
                    </a:p>
                  </xdr:txBody>
                </xdr:sp>
                <xdr:sp macro="" textlink="Codierung!I11">
                  <xdr:nvSpPr>
                    <xdr:cNvPr id="129" name="Textfeld 1"/>
                    <xdr:cNvSpPr txBox="1"/>
                  </xdr:nvSpPr>
                  <xdr:spPr>
                    <a:xfrm>
                      <a:off x="64361784" y="5742214"/>
                      <a:ext cx="4000502" cy="231593"/>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DC641573-D019-44D8-8F0E-B522177D6775}" type="TxLink">
                        <a:rPr lang="en-US" sz="1400" b="1" i="0" u="none" strike="noStrike">
                          <a:solidFill>
                            <a:srgbClr val="000000"/>
                          </a:solidFill>
                          <a:latin typeface="Arial"/>
                          <a:cs typeface="Arial"/>
                        </a:rPr>
                        <a:pPr/>
                        <a:t>Differenz Bio / nicht-Bio</a:t>
                      </a:fld>
                      <a:endParaRPr lang="de-CH" sz="4000" b="1" u="none"/>
                    </a:p>
                  </xdr:txBody>
                </xdr:sp>
              </xdr:grpSp>
              <xdr:sp macro="" textlink="Codierung!$I$110">
                <xdr:nvSpPr>
                  <xdr:cNvPr id="108" name="Textfeld 107"/>
                  <xdr:cNvSpPr txBox="1"/>
                </xdr:nvSpPr>
                <xdr:spPr>
                  <a:xfrm>
                    <a:off x="2042583" y="3693582"/>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106" name="Textfeld 105"/>
                <xdr:cNvSpPr txBox="1"/>
              </xdr:nvSpPr>
              <xdr:spPr>
                <a:xfrm>
                  <a:off x="5036155" y="7184570"/>
                  <a:ext cx="8475738" cy="191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 Schweiz, BLW Retail-/Konsumentenpanel</a:t>
                  </a:fld>
                  <a:endParaRPr lang="de-CH" sz="2400">
                    <a:latin typeface="Arial" panose="020B0604020202020204" pitchFamily="34" charset="0"/>
                    <a:cs typeface="Arial" panose="020B0604020202020204" pitchFamily="34" charset="0"/>
                  </a:endParaRPr>
                </a:p>
              </xdr:txBody>
            </xdr:sp>
          </xdr:grpSp>
          <xdr:pic>
            <xdr:nvPicPr>
              <xdr:cNvPr id="104" name="Grafik 103" descr="Gemüse, Gemüsekorb, Ernte, Garten, Salat, Essen, Gesund"/>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542" t="8334" r="4393" b="4000"/>
              <a:stretch/>
            </xdr:blipFill>
            <xdr:spPr bwMode="auto">
              <a:xfrm>
                <a:off x="16393827" y="6173511"/>
                <a:ext cx="979977" cy="837154"/>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 name="Rechteck 1"/>
            <xdr:cNvSpPr/>
          </xdr:nvSpPr>
          <xdr:spPr>
            <a:xfrm>
              <a:off x="17521449" y="10164743"/>
              <a:ext cx="45853" cy="295317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134" name="Rechteck 133"/>
          <xdr:cNvSpPr/>
        </xdr:nvSpPr>
        <xdr:spPr>
          <a:xfrm>
            <a:off x="13244513" y="1021556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3</xdr:col>
      <xdr:colOff>0</xdr:colOff>
      <xdr:row>95</xdr:row>
      <xdr:rowOff>0</xdr:rowOff>
    </xdr:from>
    <xdr:to>
      <xdr:col>19</xdr:col>
      <xdr:colOff>306245</xdr:colOff>
      <xdr:row>126</xdr:row>
      <xdr:rowOff>100353</xdr:rowOff>
    </xdr:to>
    <xdr:grpSp>
      <xdr:nvGrpSpPr>
        <xdr:cNvPr id="21" name="Gruppieren 20"/>
        <xdr:cNvGrpSpPr/>
      </xdr:nvGrpSpPr>
      <xdr:grpSpPr>
        <a:xfrm>
          <a:off x="3673929" y="17907000"/>
          <a:ext cx="14035852" cy="5584032"/>
          <a:chOff x="4592410" y="2428873"/>
          <a:chExt cx="14035852" cy="5584032"/>
        </a:xfrm>
      </xdr:grpSpPr>
      <xdr:grpSp>
        <xdr:nvGrpSpPr>
          <xdr:cNvPr id="22" name="Gruppieren 21"/>
          <xdr:cNvGrpSpPr/>
        </xdr:nvGrpSpPr>
        <xdr:grpSpPr>
          <a:xfrm>
            <a:off x="4592410" y="2428873"/>
            <a:ext cx="14035852" cy="5584032"/>
            <a:chOff x="3690256" y="9105900"/>
            <a:chExt cx="14033810" cy="5302339"/>
          </a:xfrm>
        </xdr:grpSpPr>
        <xdr:grpSp>
          <xdr:nvGrpSpPr>
            <xdr:cNvPr id="26" name="Gruppieren 25"/>
            <xdr:cNvGrpSpPr/>
          </xdr:nvGrpSpPr>
          <xdr:grpSpPr>
            <a:xfrm>
              <a:off x="3690256" y="9105900"/>
              <a:ext cx="14033810" cy="5302339"/>
              <a:chOff x="3690256" y="9105900"/>
              <a:chExt cx="14033810" cy="5302339"/>
            </a:xfrm>
          </xdr:grpSpPr>
          <xdr:grpSp>
            <xdr:nvGrpSpPr>
              <xdr:cNvPr id="28" name="Gruppieren 27"/>
              <xdr:cNvGrpSpPr/>
            </xdr:nvGrpSpPr>
            <xdr:grpSpPr>
              <a:xfrm>
                <a:off x="3690256" y="9105900"/>
                <a:ext cx="14033810" cy="5302339"/>
                <a:chOff x="4920642" y="6018342"/>
                <a:chExt cx="12603181" cy="5446621"/>
              </a:xfrm>
            </xdr:grpSpPr>
            <xdr:grpSp>
              <xdr:nvGrpSpPr>
                <xdr:cNvPr id="30" name="Gruppieren 29"/>
                <xdr:cNvGrpSpPr/>
              </xdr:nvGrpSpPr>
              <xdr:grpSpPr>
                <a:xfrm>
                  <a:off x="4920642" y="6018342"/>
                  <a:ext cx="12603181" cy="5446621"/>
                  <a:chOff x="4940905" y="3063119"/>
                  <a:chExt cx="12700091" cy="5184953"/>
                </a:xfrm>
              </xdr:grpSpPr>
              <xdr:grpSp>
                <xdr:nvGrpSpPr>
                  <xdr:cNvPr id="34" name="Gruppieren 33"/>
                  <xdr:cNvGrpSpPr/>
                </xdr:nvGrpSpPr>
                <xdr:grpSpPr>
                  <a:xfrm>
                    <a:off x="4940905" y="3063119"/>
                    <a:ext cx="12700091" cy="5184953"/>
                    <a:chOff x="2010833" y="3206750"/>
                    <a:chExt cx="12616937" cy="5270804"/>
                  </a:xfrm>
                </xdr:grpSpPr>
                <xdr:grpSp>
                  <xdr:nvGrpSpPr>
                    <xdr:cNvPr id="36" name="Gruppieren 35"/>
                    <xdr:cNvGrpSpPr/>
                  </xdr:nvGrpSpPr>
                  <xdr:grpSpPr>
                    <a:xfrm>
                      <a:off x="2010833" y="3206750"/>
                      <a:ext cx="12616937" cy="5270804"/>
                      <a:chOff x="55803240" y="5011888"/>
                      <a:chExt cx="12640690" cy="4291049"/>
                    </a:xfrm>
                    <a:noFill/>
                  </xdr:grpSpPr>
                  <xdr:grpSp>
                    <xdr:nvGrpSpPr>
                      <xdr:cNvPr id="38" name="Gruppieren 37"/>
                      <xdr:cNvGrpSpPr/>
                    </xdr:nvGrpSpPr>
                    <xdr:grpSpPr>
                      <a:xfrm>
                        <a:off x="55803240" y="5011888"/>
                        <a:ext cx="12640690" cy="4291049"/>
                        <a:chOff x="55803240" y="5011888"/>
                        <a:chExt cx="12640690" cy="4291049"/>
                      </a:xfrm>
                      <a:grpFill/>
                    </xdr:grpSpPr>
                    <xdr:graphicFrame macro="">
                      <xdr:nvGraphicFramePr>
                        <xdr:cNvPr id="42" name="Diagramm 41"/>
                        <xdr:cNvGraphicFramePr>
                          <a:graphicFrameLocks/>
                        </xdr:cNvGraphicFramePr>
                      </xdr:nvGraphicFramePr>
                      <xdr:xfrm>
                        <a:off x="55803240" y="5011888"/>
                        <a:ext cx="12640690" cy="429104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43" name="Diagramm 42"/>
                        <xdr:cNvGraphicFramePr>
                          <a:graphicFrameLocks/>
                        </xdr:cNvGraphicFramePr>
                      </xdr:nvGraphicFramePr>
                      <xdr:xfrm>
                        <a:off x="55989444" y="5824207"/>
                        <a:ext cx="3953359" cy="2579476"/>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4" name="Diagramm 43"/>
                        <xdr:cNvGraphicFramePr>
                          <a:graphicFrameLocks/>
                        </xdr:cNvGraphicFramePr>
                      </xdr:nvGraphicFramePr>
                      <xdr:xfrm>
                        <a:off x="60173724" y="5816791"/>
                        <a:ext cx="3953358" cy="257947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5" name="Diagramm 44"/>
                        <xdr:cNvGraphicFramePr>
                          <a:graphicFrameLocks/>
                        </xdr:cNvGraphicFramePr>
                      </xdr:nvGraphicFramePr>
                      <xdr:xfrm>
                        <a:off x="64375298" y="5835318"/>
                        <a:ext cx="3958271" cy="2579476"/>
                      </xdr:xfrm>
                      <a:graphic>
                        <a:graphicData uri="http://schemas.openxmlformats.org/drawingml/2006/chart">
                          <c:chart xmlns:c="http://schemas.openxmlformats.org/drawingml/2006/chart" xmlns:r="http://schemas.openxmlformats.org/officeDocument/2006/relationships" r:id="rId9"/>
                        </a:graphicData>
                      </a:graphic>
                    </xdr:graphicFrame>
                  </xdr:grpSp>
                  <xdr:sp macro="" textlink="Codierung!I6">
                    <xdr:nvSpPr>
                      <xdr:cNvPr id="39" name="Textfeld 1"/>
                      <xdr:cNvSpPr txBox="1"/>
                    </xdr:nvSpPr>
                    <xdr:spPr>
                      <a:xfrm>
                        <a:off x="55986411" y="5746051"/>
                        <a:ext cx="2854364" cy="229927"/>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150910D9-2EC1-4283-BF41-ED7FE058E6D3}" type="TxLink">
                          <a:rPr lang="en-US" sz="1400" b="1" i="0" u="none" strike="noStrike">
                            <a:solidFill>
                              <a:srgbClr val="000000"/>
                            </a:solidFill>
                            <a:latin typeface="Arial"/>
                            <a:cs typeface="Arial"/>
                          </a:rPr>
                          <a:pPr/>
                          <a:t>Warenkorb Bio</a:t>
                        </a:fld>
                        <a:endParaRPr lang="de-CH" sz="16600" b="1" u="none"/>
                      </a:p>
                    </xdr:txBody>
                  </xdr:sp>
                  <xdr:sp macro="" textlink="Codierung!I7">
                    <xdr:nvSpPr>
                      <xdr:cNvPr id="40" name="Textfeld 1"/>
                      <xdr:cNvSpPr txBox="1"/>
                    </xdr:nvSpPr>
                    <xdr:spPr>
                      <a:xfrm>
                        <a:off x="60161014" y="5743516"/>
                        <a:ext cx="3973048" cy="232462"/>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288D461C-CD60-464C-8C4A-7759D3F380FC}" type="TxLink">
                          <a:rPr lang="en-US" sz="1400" b="1" i="0" u="none" strike="noStrike">
                            <a:solidFill>
                              <a:srgbClr val="000000"/>
                            </a:solidFill>
                            <a:latin typeface="Arial"/>
                            <a:cs typeface="Arial"/>
                          </a:rPr>
                          <a:pPr/>
                          <a:t>Warenkorb nicht-Bio</a:t>
                        </a:fld>
                        <a:endParaRPr lang="de-CH" sz="7200" b="1" u="none"/>
                      </a:p>
                    </xdr:txBody>
                  </xdr:sp>
                  <xdr:sp macro="" textlink="Codierung!I11">
                    <xdr:nvSpPr>
                      <xdr:cNvPr id="41" name="Textfeld 1"/>
                      <xdr:cNvSpPr txBox="1"/>
                    </xdr:nvSpPr>
                    <xdr:spPr>
                      <a:xfrm>
                        <a:off x="64361784" y="5742214"/>
                        <a:ext cx="4000502" cy="231593"/>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DC641573-D019-44D8-8F0E-B522177D6775}" type="TxLink">
                          <a:rPr lang="en-US" sz="1400" b="1" i="0" u="none" strike="noStrike">
                            <a:solidFill>
                              <a:srgbClr val="000000"/>
                            </a:solidFill>
                            <a:latin typeface="Arial"/>
                            <a:cs typeface="Arial"/>
                          </a:rPr>
                          <a:pPr/>
                          <a:t>Differenz Bio / nicht-Bio</a:t>
                        </a:fld>
                        <a:endParaRPr lang="de-CH" sz="4000" b="1" u="none"/>
                      </a:p>
                    </xdr:txBody>
                  </xdr:sp>
                </xdr:grpSp>
                <xdr:sp macro="" textlink="Codierung!$I$110">
                  <xdr:nvSpPr>
                    <xdr:cNvPr id="37" name="Textfeld 36"/>
                    <xdr:cNvSpPr txBox="1"/>
                  </xdr:nvSpPr>
                  <xdr:spPr>
                    <a:xfrm>
                      <a:off x="2042583" y="3693582"/>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35" name="Textfeld 34"/>
                  <xdr:cNvSpPr txBox="1"/>
                </xdr:nvSpPr>
                <xdr:spPr>
                  <a:xfrm>
                    <a:off x="5059409" y="7978560"/>
                    <a:ext cx="7562756" cy="258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 Schweiz, BLW Retail-/Konsumentenpanel</a:t>
                    </a:fld>
                    <a:endParaRPr lang="de-CH" sz="2400">
                      <a:latin typeface="Arial" panose="020B0604020202020204" pitchFamily="34" charset="0"/>
                      <a:cs typeface="Arial" panose="020B0604020202020204" pitchFamily="34" charset="0"/>
                    </a:endParaRPr>
                  </a:p>
                </xdr:txBody>
              </xdr:sp>
            </xdr:grpSp>
            <xdr:pic>
              <xdr:nvPicPr>
                <xdr:cNvPr id="33" name="Grafik 32" descr="Gemüse, Gemüsekorb, Ernte, Garten, Salat, Essen, Gesund"/>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542" t="8334" r="4393" b="4000"/>
                <a:stretch/>
              </xdr:blipFill>
              <xdr:spPr bwMode="auto">
                <a:xfrm>
                  <a:off x="16249739" y="6173512"/>
                  <a:ext cx="1067239" cy="9116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9" name="Rechteck 28"/>
              <xdr:cNvSpPr/>
            </xdr:nvSpPr>
            <xdr:spPr>
              <a:xfrm>
                <a:off x="17521449" y="10117804"/>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27" name="Rechteck 26"/>
            <xdr:cNvSpPr/>
          </xdr:nvSpPr>
          <xdr:spPr>
            <a:xfrm>
              <a:off x="13244513" y="1021556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2">
        <xdr:nvSpPr>
          <xdr:cNvPr id="23" name="Textfeld 1"/>
          <xdr:cNvSpPr txBox="1"/>
        </xdr:nvSpPr>
        <xdr:spPr>
          <a:xfrm>
            <a:off x="4747601" y="7316708"/>
            <a:ext cx="9675593" cy="23019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1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200">
              <a:latin typeface="Arial" panose="020B0604020202020204" pitchFamily="34" charset="0"/>
              <a:cs typeface="Arial" panose="020B0604020202020204" pitchFamily="34" charset="0"/>
            </a:endParaRPr>
          </a:p>
        </xdr:txBody>
      </xdr:sp>
      <xdr:sp macro="" textlink="Codierung!$I$20">
        <xdr:nvSpPr>
          <xdr:cNvPr id="24" name="Textfeld 1"/>
          <xdr:cNvSpPr txBox="1"/>
        </xdr:nvSpPr>
        <xdr:spPr>
          <a:xfrm>
            <a:off x="4711473" y="6965155"/>
            <a:ext cx="9675593" cy="25119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100" b="0" i="0" u="none" strike="noStrike">
                <a:solidFill>
                  <a:srgbClr val="000000"/>
                </a:solidFill>
                <a:latin typeface="Arial"/>
                <a:cs typeface="Arial"/>
              </a:rPr>
              <a:pPr/>
              <a:t>* Es wird nicht der Gesamtkonsum angeschaut, sondern eine spezifische Auswahl von (vorwiegend Frische-)Produkten, bei welchen die</a:t>
            </a:fld>
            <a:endParaRPr lang="de-CH" sz="1200">
              <a:latin typeface="Arial" panose="020B0604020202020204" pitchFamily="34" charset="0"/>
              <a:cs typeface="Arial" panose="020B0604020202020204" pitchFamily="34" charset="0"/>
            </a:endParaRPr>
          </a:p>
        </xdr:txBody>
      </xdr:sp>
      <xdr:sp macro="" textlink="Codierung!$I$21">
        <xdr:nvSpPr>
          <xdr:cNvPr id="25" name="Textfeld 1"/>
          <xdr:cNvSpPr txBox="1"/>
        </xdr:nvSpPr>
        <xdr:spPr>
          <a:xfrm>
            <a:off x="4747601" y="7136513"/>
            <a:ext cx="9675593" cy="20228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10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200">
              <a:effectLst/>
              <a:latin typeface="Arial" panose="020B0604020202020204" pitchFamily="34" charset="0"/>
              <a:ea typeface="+mn-ea"/>
              <a:cs typeface="Arial" panose="020B0604020202020204" pitchFamily="34" charset="0"/>
            </a:endParaRPr>
          </a:p>
        </xdr:txBody>
      </xdr:sp>
    </xdr:grpSp>
    <xdr:clientData/>
  </xdr:twoCellAnchor>
  <xdr:twoCellAnchor>
    <xdr:from>
      <xdr:col>20</xdr:col>
      <xdr:colOff>176892</xdr:colOff>
      <xdr:row>65</xdr:row>
      <xdr:rowOff>54429</xdr:rowOff>
    </xdr:from>
    <xdr:to>
      <xdr:col>30</xdr:col>
      <xdr:colOff>455837</xdr:colOff>
      <xdr:row>95</xdr:row>
      <xdr:rowOff>93550</xdr:rowOff>
    </xdr:to>
    <xdr:grpSp>
      <xdr:nvGrpSpPr>
        <xdr:cNvPr id="46" name="Gruppieren 45"/>
        <xdr:cNvGrpSpPr/>
      </xdr:nvGrpSpPr>
      <xdr:grpSpPr>
        <a:xfrm>
          <a:off x="18424071" y="12654643"/>
          <a:ext cx="8715373" cy="5345907"/>
          <a:chOff x="4592411" y="2500309"/>
          <a:chExt cx="8715373" cy="5417344"/>
        </a:xfrm>
      </xdr:grpSpPr>
      <xdr:grpSp>
        <xdr:nvGrpSpPr>
          <xdr:cNvPr id="47" name="Gruppieren 46"/>
          <xdr:cNvGrpSpPr/>
        </xdr:nvGrpSpPr>
        <xdr:grpSpPr>
          <a:xfrm>
            <a:off x="4592411" y="2500309"/>
            <a:ext cx="8703468" cy="5417344"/>
            <a:chOff x="3690257" y="9173733"/>
            <a:chExt cx="8702202" cy="5144060"/>
          </a:xfrm>
        </xdr:grpSpPr>
        <xdr:grpSp>
          <xdr:nvGrpSpPr>
            <xdr:cNvPr id="51" name="Gruppieren 50"/>
            <xdr:cNvGrpSpPr/>
          </xdr:nvGrpSpPr>
          <xdr:grpSpPr>
            <a:xfrm>
              <a:off x="3690257" y="9173733"/>
              <a:ext cx="8702202" cy="5144060"/>
              <a:chOff x="3690257" y="9173733"/>
              <a:chExt cx="8702202" cy="5144060"/>
            </a:xfrm>
          </xdr:grpSpPr>
          <xdr:grpSp>
            <xdr:nvGrpSpPr>
              <xdr:cNvPr id="53" name="Gruppieren 52"/>
              <xdr:cNvGrpSpPr/>
            </xdr:nvGrpSpPr>
            <xdr:grpSpPr>
              <a:xfrm>
                <a:off x="3690257" y="9173733"/>
                <a:ext cx="8702202" cy="5144060"/>
                <a:chOff x="4940906" y="3129450"/>
                <a:chExt cx="7875178" cy="5030178"/>
              </a:xfrm>
            </xdr:grpSpPr>
            <xdr:grpSp>
              <xdr:nvGrpSpPr>
                <xdr:cNvPr id="55" name="Gruppieren 54"/>
                <xdr:cNvGrpSpPr/>
              </xdr:nvGrpSpPr>
              <xdr:grpSpPr>
                <a:xfrm>
                  <a:off x="4940906" y="3129450"/>
                  <a:ext cx="7875178" cy="5030178"/>
                  <a:chOff x="2010834" y="3274179"/>
                  <a:chExt cx="7823615" cy="5113467"/>
                </a:xfrm>
              </xdr:grpSpPr>
              <xdr:grpSp>
                <xdr:nvGrpSpPr>
                  <xdr:cNvPr id="57" name="Gruppieren 56"/>
                  <xdr:cNvGrpSpPr/>
                </xdr:nvGrpSpPr>
                <xdr:grpSpPr>
                  <a:xfrm>
                    <a:off x="2010834" y="3274179"/>
                    <a:ext cx="7823615" cy="5113467"/>
                    <a:chOff x="55803241" y="5066782"/>
                    <a:chExt cx="7838344" cy="4162958"/>
                  </a:xfrm>
                  <a:noFill/>
                </xdr:grpSpPr>
                <xdr:graphicFrame macro="">
                  <xdr:nvGraphicFramePr>
                    <xdr:cNvPr id="59" name="Diagramm 58"/>
                    <xdr:cNvGraphicFramePr>
                      <a:graphicFrameLocks/>
                    </xdr:cNvGraphicFramePr>
                  </xdr:nvGraphicFramePr>
                  <xdr:xfrm>
                    <a:off x="55803241" y="5066782"/>
                    <a:ext cx="7838344" cy="4162958"/>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60" name="Diagramm 59"/>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11"/>
                    </a:graphicData>
                  </a:graphic>
                </xdr:graphicFrame>
              </xdr:grpSp>
              <xdr:sp macro="" textlink="Codierung!$I$110">
                <xdr:nvSpPr>
                  <xdr:cNvPr id="58" name="Textfeld 57"/>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56" name="Textfeld 55"/>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 Schweiz, BLW Retail-/Konsumentenpanel</a:t>
                  </a:fld>
                  <a:endParaRPr lang="de-CH" sz="2400">
                    <a:latin typeface="Arial" panose="020B0604020202020204" pitchFamily="34" charset="0"/>
                    <a:cs typeface="Arial" panose="020B0604020202020204" pitchFamily="34" charset="0"/>
                  </a:endParaRPr>
                </a:p>
              </xdr:txBody>
            </xdr:sp>
          </xdr:grpSp>
          <xdr:sp macro="" textlink="">
            <xdr:nvSpPr>
              <xdr:cNvPr id="54" name="Rechteck 53"/>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52" name="Rechteck 51"/>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2">
        <xdr:nvSpPr>
          <xdr:cNvPr id="48" name="Textfeld 1"/>
          <xdr:cNvSpPr txBox="1"/>
        </xdr:nvSpPr>
        <xdr:spPr>
          <a:xfrm>
            <a:off x="4747601" y="733424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1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200">
              <a:latin typeface="Arial" panose="020B0604020202020204" pitchFamily="34" charset="0"/>
              <a:cs typeface="Arial" panose="020B0604020202020204" pitchFamily="34" charset="0"/>
            </a:endParaRPr>
          </a:p>
        </xdr:txBody>
      </xdr:sp>
      <xdr:sp macro="" textlink="Codierung!$I$20">
        <xdr:nvSpPr>
          <xdr:cNvPr id="49" name="Textfeld 1"/>
          <xdr:cNvSpPr txBox="1"/>
        </xdr:nvSpPr>
        <xdr:spPr>
          <a:xfrm>
            <a:off x="4711474" y="6941342"/>
            <a:ext cx="8596310"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100" b="0" i="0" u="none" strike="noStrike">
                <a:solidFill>
                  <a:srgbClr val="000000"/>
                </a:solidFill>
                <a:latin typeface="Arial"/>
                <a:cs typeface="Arial"/>
              </a:rPr>
              <a:pPr/>
              <a:t>* Es wird nicht der Gesamtkonsum angeschaut, sondern eine spezifische Auswahl von (vorwiegend Frische-)Produkten, bei welchen die</a:t>
            </a:fld>
            <a:endParaRPr lang="de-CH" sz="1200">
              <a:latin typeface="Arial" panose="020B0604020202020204" pitchFamily="34" charset="0"/>
              <a:cs typeface="Arial" panose="020B0604020202020204" pitchFamily="34" charset="0"/>
            </a:endParaRPr>
          </a:p>
        </xdr:txBody>
      </xdr:sp>
      <xdr:sp macro="" textlink="Codierung!$I$21">
        <xdr:nvSpPr>
          <xdr:cNvPr id="50" name="Textfeld 1"/>
          <xdr:cNvSpPr txBox="1"/>
        </xdr:nvSpPr>
        <xdr:spPr>
          <a:xfrm>
            <a:off x="4747602" y="7136512"/>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10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200">
              <a:effectLst/>
              <a:latin typeface="Arial" panose="020B0604020202020204" pitchFamily="34" charset="0"/>
              <a:ea typeface="+mn-ea"/>
              <a:cs typeface="Arial" panose="020B0604020202020204" pitchFamily="34" charset="0"/>
            </a:endParaRPr>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0.05463</cdr:y>
    </cdr:from>
    <cdr:to>
      <cdr:x>0.7177</cdr:x>
      <cdr:y>0.12352</cdr:y>
    </cdr:to>
    <cdr:sp macro="" textlink="Codierung!$I$3">
      <cdr:nvSpPr>
        <cdr:cNvPr id="10" name="Textfeld 9"/>
        <cdr:cNvSpPr txBox="1"/>
      </cdr:nvSpPr>
      <cdr:spPr>
        <a:xfrm xmlns:a="http://schemas.openxmlformats.org/drawingml/2006/main">
          <a:off x="0" y="243418"/>
          <a:ext cx="9055176" cy="30691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D025F4B-7F0A-40B8-A8D2-783088058CA6}"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adb.intra.admin.ch\BLW$\Org\BLW_1140_MARKTB\036_Weitere%20Bereiche\036.3%20Kartoffeln\3%20Datenauswertung\5%20Warenkorb\Kartoffelpreise_DH-Eigenerhebung_Kochtyp_Bio-NB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BLW$\Org\BLW_1140_MARKTB\031_Eier\031.1%20Preise%20Mengen\Konsumentenpreise\Preise%20gewichtet\Konsumentenpreis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b.intra.admin.ch\BLW$\Org\BLW_1140_MARKTB\034_Milch\034.3%20Erhebungen%20Dok\Konsumentenpreise\Auswertung_KP\Warenkorb%20Bio%20Konv%20f&#252;r%20Link%20FAB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b.intra.admin.ch\BLW$\Org\BLW_1140_MARKTB\032_Fleisch\032.2%20Margen\marges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b.intra.admin.ch\BLW$\Org\BLW_1140_MARKTB\032_Fleisch\032.06.3%20Biobericht\Front%20Storys\2016\2016%2007\Vergleich%20Bio%20Zuschlag%20Schweiz%20-%20Deutschlan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Org\BLW_1140_MARKTB\035_Ackerkulturen\035.1%20Getreide_Backwaren\03%20Datenauswertung\Detailhandel\Konsumentenpreise\Bio%20Warenkorb\Preiszusammenstellung%20Mehl%20Bio-nBi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b.intra.admin.ch\BLW$\Org\BLW_1140_MARKTB\332.000%20Spezialkulturen\332.043Datenauswertung\3.%20Detailhandel\Warenkorb\Konsumentenpreise_FG_Warenkorbvergleich_Bio-Nb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umentenpreise"/>
      <sheetName val="Kochtypberechnung_Bio"/>
      <sheetName val="KochtypBerechnung_nichtBio"/>
      <sheetName val="Frühkartoffeln"/>
      <sheetName val="Vergleich_MiWe_vs_andereFKMK"/>
      <sheetName val="Tabelle1"/>
    </sheetNames>
    <sheetDataSet>
      <sheetData sheetId="0"/>
      <sheetData sheetId="1">
        <row r="4">
          <cell r="V4" t="e">
            <v>#DIV/0!</v>
          </cell>
        </row>
        <row r="5">
          <cell r="V5" t="e">
            <v>#DIV/0!</v>
          </cell>
        </row>
        <row r="6">
          <cell r="V6" t="e">
            <v>#DIV/0!</v>
          </cell>
        </row>
        <row r="7">
          <cell r="V7" t="e">
            <v>#DIV/0!</v>
          </cell>
        </row>
        <row r="8">
          <cell r="V8" t="e">
            <v>#DIV/0!</v>
          </cell>
        </row>
        <row r="9">
          <cell r="V9" t="e">
            <v>#DIV/0!</v>
          </cell>
        </row>
        <row r="10">
          <cell r="T10" t="str">
            <v/>
          </cell>
          <cell r="V10">
            <v>3.4542186488320419</v>
          </cell>
        </row>
        <row r="11">
          <cell r="T11" t="str">
            <v/>
          </cell>
          <cell r="V11">
            <v>3.2917611716349309</v>
          </cell>
        </row>
        <row r="12">
          <cell r="T12">
            <v>2.9421507743327502</v>
          </cell>
          <cell r="V12">
            <v>3.8311490526174499</v>
          </cell>
        </row>
        <row r="13">
          <cell r="T13">
            <v>3.2932872333545302</v>
          </cell>
          <cell r="V13">
            <v>3.4379377662768165</v>
          </cell>
        </row>
        <row r="14">
          <cell r="T14">
            <v>3.2029583621839599</v>
          </cell>
          <cell r="V14">
            <v>3.4267231049446183</v>
          </cell>
        </row>
        <row r="15">
          <cell r="T15">
            <v>3.4485831231333401</v>
          </cell>
          <cell r="V15">
            <v>3.603487620075315</v>
          </cell>
        </row>
        <row r="16">
          <cell r="T16">
            <v>3.51563442529583</v>
          </cell>
          <cell r="V16">
            <v>3.6569959288560954</v>
          </cell>
        </row>
        <row r="17">
          <cell r="T17">
            <v>3.5584761271311902</v>
          </cell>
          <cell r="V17">
            <v>3.6281014434592618</v>
          </cell>
        </row>
        <row r="18">
          <cell r="T18">
            <v>3.5231907517569501</v>
          </cell>
          <cell r="V18">
            <v>3.6295283307968909</v>
          </cell>
        </row>
        <row r="19">
          <cell r="T19">
            <v>3.5130768136853301</v>
          </cell>
          <cell r="V19">
            <v>3.638208567704083</v>
          </cell>
        </row>
        <row r="20">
          <cell r="T20">
            <v>3.5709014343951102</v>
          </cell>
          <cell r="V20">
            <v>3.6319461139867451</v>
          </cell>
        </row>
        <row r="21">
          <cell r="T21">
            <v>3.3143034984761801</v>
          </cell>
          <cell r="V21">
            <v>3.0137889919479863</v>
          </cell>
        </row>
        <row r="22">
          <cell r="T22" t="str">
            <v/>
          </cell>
          <cell r="V22">
            <v>3.0122730394112178</v>
          </cell>
        </row>
        <row r="23">
          <cell r="T23" t="str">
            <v/>
          </cell>
          <cell r="V23">
            <v>2.9481171236624562</v>
          </cell>
        </row>
        <row r="24">
          <cell r="T24" t="str">
            <v/>
          </cell>
          <cell r="V24">
            <v>2.9913930516738869</v>
          </cell>
        </row>
        <row r="25">
          <cell r="T25">
            <v>2.8137066661713601</v>
          </cell>
          <cell r="V25">
            <v>2.9839277382491871</v>
          </cell>
        </row>
        <row r="26">
          <cell r="T26">
            <v>2.90000640705503</v>
          </cell>
          <cell r="V26">
            <v>3.1985769117415734</v>
          </cell>
        </row>
        <row r="27">
          <cell r="T27">
            <v>2.6744993395969998</v>
          </cell>
          <cell r="V27">
            <v>2.9339067253970801</v>
          </cell>
        </row>
        <row r="28">
          <cell r="T28">
            <v>2.9200616485378998</v>
          </cell>
          <cell r="V28">
            <v>3.0995518398982611</v>
          </cell>
        </row>
        <row r="29">
          <cell r="T29">
            <v>2.9475316734838302</v>
          </cell>
          <cell r="V29">
            <v>3.2403543787121749</v>
          </cell>
        </row>
        <row r="30">
          <cell r="T30">
            <v>2.9662846043629401</v>
          </cell>
          <cell r="V30">
            <v>3.1682617174776246</v>
          </cell>
        </row>
        <row r="31">
          <cell r="T31">
            <v>2.9410799759283401</v>
          </cell>
          <cell r="V31">
            <v>3.1693893120293537</v>
          </cell>
        </row>
        <row r="32">
          <cell r="T32">
            <v>2.93397042542209</v>
          </cell>
          <cell r="V32">
            <v>3.1926684694063847</v>
          </cell>
        </row>
        <row r="33">
          <cell r="T33">
            <v>2.8440346148329798</v>
          </cell>
          <cell r="V33">
            <v>3.4654711222236605</v>
          </cell>
        </row>
        <row r="34">
          <cell r="T34" t="str">
            <v/>
          </cell>
          <cell r="V34">
            <v>3.4310724781381001</v>
          </cell>
        </row>
        <row r="35">
          <cell r="T35" t="str">
            <v/>
          </cell>
          <cell r="V35">
            <v>3.3094272854851701</v>
          </cell>
        </row>
        <row r="36">
          <cell r="T36">
            <v>2.6846005393701899</v>
          </cell>
          <cell r="V36">
            <v>3.3139210136469699</v>
          </cell>
        </row>
        <row r="37">
          <cell r="T37">
            <v>2.8195952655259102</v>
          </cell>
          <cell r="V37">
            <v>3.3434378482600402</v>
          </cell>
        </row>
        <row r="38">
          <cell r="T38">
            <v>2.87616732435627</v>
          </cell>
          <cell r="V38">
            <v>3.1176577552503497</v>
          </cell>
        </row>
        <row r="39">
          <cell r="T39">
            <v>2.8823951330328899</v>
          </cell>
          <cell r="V39">
            <v>3.40669258600879</v>
          </cell>
        </row>
        <row r="40">
          <cell r="T40">
            <v>2.8837240680954999</v>
          </cell>
          <cell r="V40">
            <v>3.45959361665901</v>
          </cell>
        </row>
        <row r="41">
          <cell r="T41">
            <v>3.0497877587681699</v>
          </cell>
          <cell r="V41">
            <v>3.2318531471244438</v>
          </cell>
        </row>
        <row r="42">
          <cell r="T42">
            <v>2.97974125450046</v>
          </cell>
          <cell r="V42">
            <v>3.2801224695187199</v>
          </cell>
        </row>
        <row r="43">
          <cell r="T43">
            <v>2.98490930725823</v>
          </cell>
          <cell r="V43">
            <v>3.3238564111007243</v>
          </cell>
        </row>
        <row r="44">
          <cell r="T44">
            <v>3.0049250155350098</v>
          </cell>
          <cell r="V44">
            <v>3.3870032477313954</v>
          </cell>
        </row>
        <row r="45">
          <cell r="T45" t="str">
            <v/>
          </cell>
          <cell r="V45">
            <v>2.9238466130490228</v>
          </cell>
        </row>
        <row r="46">
          <cell r="T46" t="str">
            <v/>
          </cell>
          <cell r="V46">
            <v>2.8266419415705366</v>
          </cell>
        </row>
        <row r="47">
          <cell r="T47">
            <v>2.5301697036247801</v>
          </cell>
          <cell r="V47">
            <v>2.876953067585696</v>
          </cell>
        </row>
        <row r="48">
          <cell r="T48" t="str">
            <v/>
          </cell>
          <cell r="V48">
            <v>2.84292450888967</v>
          </cell>
        </row>
        <row r="49">
          <cell r="T49">
            <v>2.6913325237033501</v>
          </cell>
          <cell r="V49">
            <v>3.0684199132357999</v>
          </cell>
        </row>
        <row r="50">
          <cell r="T50">
            <v>2.7003229503086601</v>
          </cell>
          <cell r="V50">
            <v>3.1323433213234102</v>
          </cell>
        </row>
        <row r="51">
          <cell r="T51">
            <v>2.6977000819441099</v>
          </cell>
          <cell r="V51">
            <v>3.0145625811496273</v>
          </cell>
        </row>
        <row r="52">
          <cell r="T52">
            <v>2.6704604555000002</v>
          </cell>
          <cell r="V52">
            <v>3.24550924014871</v>
          </cell>
        </row>
        <row r="53">
          <cell r="T53">
            <v>2.77057020991667</v>
          </cell>
          <cell r="V53">
            <v>3.0405996623002003</v>
          </cell>
        </row>
        <row r="54">
          <cell r="T54">
            <v>2.7756211428097899</v>
          </cell>
          <cell r="V54">
            <v>2.9146927166380561</v>
          </cell>
        </row>
        <row r="55">
          <cell r="T55">
            <v>2.9406975476777699</v>
          </cell>
          <cell r="V55">
            <v>3.0427040804988401</v>
          </cell>
        </row>
        <row r="56">
          <cell r="T56" t="str">
            <v/>
          </cell>
          <cell r="V56">
            <v>3.1897637994891292</v>
          </cell>
        </row>
        <row r="57">
          <cell r="T57" t="str">
            <v/>
          </cell>
          <cell r="V57">
            <v>3.1901363937435954</v>
          </cell>
        </row>
        <row r="58">
          <cell r="T58" t="str">
            <v/>
          </cell>
          <cell r="V58">
            <v>2.9161888910105924</v>
          </cell>
        </row>
        <row r="59">
          <cell r="T59">
            <v>2.5598955531613901</v>
          </cell>
          <cell r="V59">
            <v>2.6528642926146446</v>
          </cell>
        </row>
        <row r="60">
          <cell r="T60">
            <v>2.5599463451073898</v>
          </cell>
          <cell r="V60">
            <v>3.11134449041846</v>
          </cell>
        </row>
        <row r="61">
          <cell r="T61">
            <v>2.7940230781854201</v>
          </cell>
          <cell r="V61">
            <v>3.18281999398046</v>
          </cell>
        </row>
        <row r="62">
          <cell r="T62">
            <v>2.8137368489696502</v>
          </cell>
          <cell r="V62">
            <v>3.2220658818252099</v>
          </cell>
        </row>
        <row r="63">
          <cell r="T63">
            <v>2.7542534179824099</v>
          </cell>
          <cell r="V63">
            <v>3.3372522523241099</v>
          </cell>
        </row>
        <row r="64">
          <cell r="T64">
            <v>2.9116027780219902</v>
          </cell>
          <cell r="V64">
            <v>3.4022843757050198</v>
          </cell>
        </row>
        <row r="65">
          <cell r="T65">
            <v>2.9349204386648302</v>
          </cell>
          <cell r="V65">
            <v>3.320534169951447</v>
          </cell>
        </row>
        <row r="66">
          <cell r="T66">
            <v>2.87067242527336</v>
          </cell>
          <cell r="V66">
            <v>3.3533569326601924</v>
          </cell>
        </row>
        <row r="67">
          <cell r="T67">
            <v>2.9634940602733599</v>
          </cell>
          <cell r="V67">
            <v>3.3587251594388867</v>
          </cell>
        </row>
        <row r="68">
          <cell r="T68">
            <v>3.3294263534008501</v>
          </cell>
          <cell r="V68">
            <v>3.658530187390669</v>
          </cell>
        </row>
        <row r="69">
          <cell r="T69" t="str">
            <v/>
          </cell>
          <cell r="V69">
            <v>3.4581996922798255</v>
          </cell>
        </row>
        <row r="70">
          <cell r="T70" t="str">
            <v/>
          </cell>
          <cell r="V70">
            <v>3.1985488565535403</v>
          </cell>
        </row>
        <row r="71">
          <cell r="T71" t="str">
            <v/>
          </cell>
          <cell r="V71">
            <v>2.9803483833517199</v>
          </cell>
        </row>
        <row r="72">
          <cell r="T72">
            <v>2.98266785099448</v>
          </cell>
          <cell r="V72">
            <v>3.0490958965461608</v>
          </cell>
        </row>
        <row r="73">
          <cell r="T73">
            <v>3.01208352180854</v>
          </cell>
          <cell r="V73">
            <v>3.2332268800739214</v>
          </cell>
        </row>
        <row r="74">
          <cell r="T74">
            <v>3.1385192212848798</v>
          </cell>
          <cell r="V74">
            <v>3.087557053323934</v>
          </cell>
        </row>
        <row r="75">
          <cell r="T75">
            <v>3.1342069305645701</v>
          </cell>
          <cell r="V75">
            <v>3.1232932766480057</v>
          </cell>
        </row>
        <row r="76">
          <cell r="T76">
            <v>3.18959304347826</v>
          </cell>
          <cell r="V76">
            <v>3.1480257366819537</v>
          </cell>
        </row>
        <row r="77">
          <cell r="T77">
            <v>3.20205861129137</v>
          </cell>
          <cell r="V77">
            <v>3.3414967154913691</v>
          </cell>
        </row>
        <row r="78">
          <cell r="T78">
            <v>3.3003652693056398</v>
          </cell>
          <cell r="V78">
            <v>3.2042719096071095</v>
          </cell>
        </row>
        <row r="79">
          <cell r="T79" t="str">
            <v/>
          </cell>
          <cell r="V79">
            <v>3.737977429724705</v>
          </cell>
        </row>
        <row r="80">
          <cell r="T80" t="str">
            <v/>
          </cell>
          <cell r="V80">
            <v>3.4279153516077279</v>
          </cell>
        </row>
        <row r="81">
          <cell r="T81" t="str">
            <v/>
          </cell>
          <cell r="V81">
            <v>3.4898474343308612</v>
          </cell>
        </row>
        <row r="82">
          <cell r="T82"/>
          <cell r="V82">
            <v>3.0358730934005971</v>
          </cell>
        </row>
        <row r="83">
          <cell r="T83" t="str">
            <v/>
          </cell>
          <cell r="V83">
            <v>2.9662970779090494</v>
          </cell>
        </row>
        <row r="84">
          <cell r="T84">
            <v>2.8632387099735999</v>
          </cell>
          <cell r="V84">
            <v>3.1640058685468357</v>
          </cell>
        </row>
        <row r="85">
          <cell r="T85">
            <v>3.0338529290053899</v>
          </cell>
          <cell r="V85">
            <v>3.1828741742623956</v>
          </cell>
        </row>
        <row r="86">
          <cell r="T86">
            <v>2.98182611315488</v>
          </cell>
          <cell r="V86">
            <v>3.1043923735727597</v>
          </cell>
        </row>
        <row r="87">
          <cell r="T87">
            <v>2.9968929396495798</v>
          </cell>
          <cell r="V87">
            <v>3.2047448879822542</v>
          </cell>
        </row>
        <row r="88">
          <cell r="T88">
            <v>3.0733435431538001</v>
          </cell>
          <cell r="V88">
            <v>3.2111215833875506</v>
          </cell>
        </row>
        <row r="89">
          <cell r="T89">
            <v>3.0884916157964502</v>
          </cell>
          <cell r="V89">
            <v>3.2822299663486074</v>
          </cell>
        </row>
        <row r="90">
          <cell r="T90">
            <v>2.9979003529864698</v>
          </cell>
          <cell r="V90">
            <v>3.2326988125728042</v>
          </cell>
        </row>
        <row r="91">
          <cell r="T91">
            <v>3.1230284490590501</v>
          </cell>
          <cell r="V91">
            <v>3.2420167874363206</v>
          </cell>
        </row>
        <row r="92">
          <cell r="T92" t="str">
            <v/>
          </cell>
          <cell r="V92">
            <v>3.2523151887859107</v>
          </cell>
        </row>
        <row r="93">
          <cell r="T93" t="str">
            <v/>
          </cell>
          <cell r="V93">
            <v>3.3933581012746008</v>
          </cell>
        </row>
        <row r="94">
          <cell r="T94" t="str">
            <v/>
          </cell>
          <cell r="V94">
            <v>3.1701147649575141</v>
          </cell>
        </row>
        <row r="95">
          <cell r="T95" t="str">
            <v/>
          </cell>
          <cell r="V95">
            <v>3.0115439908755</v>
          </cell>
        </row>
        <row r="96">
          <cell r="T96" t="str">
            <v/>
          </cell>
          <cell r="V96">
            <v>3.1963785995384528</v>
          </cell>
        </row>
        <row r="97">
          <cell r="T97">
            <v>2.9722857754704699</v>
          </cell>
          <cell r="V97">
            <v>3.1288556921304282</v>
          </cell>
        </row>
        <row r="98">
          <cell r="T98">
            <v>2.9722857754704699</v>
          </cell>
          <cell r="V98">
            <v>3.1288556921304282</v>
          </cell>
        </row>
        <row r="99">
          <cell r="T99">
            <v>2.9417349513303099</v>
          </cell>
          <cell r="V99">
            <v>3.1513633279331033</v>
          </cell>
        </row>
        <row r="100">
          <cell r="T100">
            <v>2.9904158987670399</v>
          </cell>
          <cell r="V100">
            <v>3.194152408145738</v>
          </cell>
        </row>
        <row r="101">
          <cell r="T101">
            <v>3.0756095668397099</v>
          </cell>
          <cell r="V101">
            <v>3.2099447829561454</v>
          </cell>
        </row>
        <row r="102">
          <cell r="T102">
            <v>3.0967823085658699</v>
          </cell>
          <cell r="V102">
            <v>3.2343088629371843</v>
          </cell>
        </row>
        <row r="103">
          <cell r="T103">
            <v>2.93836687843267</v>
          </cell>
          <cell r="V103">
            <v>3.2368788942676234</v>
          </cell>
        </row>
        <row r="104">
          <cell r="T104" t="str">
            <v/>
          </cell>
          <cell r="V104">
            <v>3.2270441800536509</v>
          </cell>
        </row>
        <row r="105">
          <cell r="T105" t="str">
            <v/>
          </cell>
          <cell r="V105">
            <v>3.2998772719303728</v>
          </cell>
        </row>
        <row r="106">
          <cell r="T106" t="str">
            <v/>
          </cell>
          <cell r="V106">
            <v>2.8761868607923651</v>
          </cell>
        </row>
        <row r="107">
          <cell r="T107"/>
          <cell r="V107">
            <v>2.9832338516373174</v>
          </cell>
        </row>
        <row r="108">
          <cell r="T108"/>
          <cell r="V108">
            <v>3.064841255722051</v>
          </cell>
        </row>
        <row r="109">
          <cell r="T109" t="str">
            <v/>
          </cell>
          <cell r="V109">
            <v>3.1535477354583161</v>
          </cell>
        </row>
        <row r="110">
          <cell r="T110"/>
          <cell r="V110">
            <v>3.0672076142725615</v>
          </cell>
        </row>
        <row r="111">
          <cell r="T111" t="str">
            <v/>
          </cell>
          <cell r="V111">
            <v>2.8434649398174039</v>
          </cell>
        </row>
        <row r="112">
          <cell r="T112">
            <v>2.7933414548236302</v>
          </cell>
          <cell r="V112">
            <v>2.7589431038938015</v>
          </cell>
        </row>
        <row r="113">
          <cell r="T113" t="str">
            <v/>
          </cell>
          <cell r="V113">
            <v>3.0344135199120044</v>
          </cell>
        </row>
        <row r="114">
          <cell r="T114" t="str">
            <v/>
          </cell>
          <cell r="V114">
            <v>2.8358952246689029</v>
          </cell>
        </row>
        <row r="115">
          <cell r="T115">
            <v>2.68676825438027</v>
          </cell>
          <cell r="V115">
            <v>2.8764172828249031</v>
          </cell>
        </row>
        <row r="116">
          <cell r="T116" t="str">
            <v/>
          </cell>
          <cell r="V116">
            <v>3.2215122939630283</v>
          </cell>
        </row>
        <row r="117">
          <cell r="T117" t="str">
            <v/>
          </cell>
          <cell r="V117">
            <v>3.2714313954167804</v>
          </cell>
        </row>
        <row r="118">
          <cell r="T118" t="str">
            <v/>
          </cell>
          <cell r="V118">
            <v>2.9474313109360155</v>
          </cell>
        </row>
        <row r="119">
          <cell r="T119" t="str">
            <v/>
          </cell>
          <cell r="V119">
            <v>2.9446411497608005</v>
          </cell>
        </row>
        <row r="120">
          <cell r="T120" t="str">
            <v/>
          </cell>
          <cell r="V120">
            <v>3.0545012853711988</v>
          </cell>
        </row>
        <row r="121">
          <cell r="T121"/>
          <cell r="V121">
            <v>2.9821912486893383</v>
          </cell>
        </row>
        <row r="122">
          <cell r="T122">
            <v>2.5212445879299201</v>
          </cell>
          <cell r="V122">
            <v>2.7881799122026356</v>
          </cell>
        </row>
        <row r="123">
          <cell r="T123">
            <v>2.4229082997704601</v>
          </cell>
          <cell r="V123">
            <v>2.9416241487543906</v>
          </cell>
        </row>
        <row r="124">
          <cell r="T124">
            <v>2.5992159101232999</v>
          </cell>
          <cell r="V124">
            <v>2.8152608441248335</v>
          </cell>
        </row>
        <row r="125">
          <cell r="T125" t="str">
            <v/>
          </cell>
          <cell r="V125">
            <v>2.8948574256582589</v>
          </cell>
        </row>
        <row r="126">
          <cell r="T126" t="str">
            <v/>
          </cell>
          <cell r="V126">
            <v>2.9353667535609604</v>
          </cell>
        </row>
        <row r="127">
          <cell r="T127"/>
          <cell r="V127">
            <v>3.5567143780519226</v>
          </cell>
        </row>
        <row r="128">
          <cell r="T128" t="str">
            <v/>
          </cell>
          <cell r="V128">
            <v>3.564404039303247</v>
          </cell>
        </row>
        <row r="129">
          <cell r="T129" t="str">
            <v/>
          </cell>
          <cell r="V129">
            <v>3.3542846900272139</v>
          </cell>
        </row>
        <row r="130">
          <cell r="T130"/>
          <cell r="V130">
            <v>3.007563395815005</v>
          </cell>
        </row>
        <row r="131">
          <cell r="T131" t="str">
            <v/>
          </cell>
          <cell r="V131">
            <v>2.7369722582627363</v>
          </cell>
        </row>
        <row r="132">
          <cell r="T132" t="str">
            <v/>
          </cell>
          <cell r="V132">
            <v>2.5647727420029636</v>
          </cell>
        </row>
        <row r="133">
          <cell r="T133"/>
          <cell r="V133">
            <v>3.0397863097090885</v>
          </cell>
        </row>
        <row r="134">
          <cell r="T134"/>
          <cell r="V134">
            <v>2.7805104366582629</v>
          </cell>
        </row>
        <row r="135">
          <cell r="T135" t="str">
            <v/>
          </cell>
          <cell r="V135">
            <v>3.0200245820944756</v>
          </cell>
        </row>
        <row r="136">
          <cell r="T136"/>
          <cell r="V136">
            <v>2.9467737761539419</v>
          </cell>
        </row>
        <row r="137">
          <cell r="T137"/>
          <cell r="V137">
            <v>3.0928397633615687</v>
          </cell>
        </row>
        <row r="138">
          <cell r="T138" t="str">
            <v/>
          </cell>
          <cell r="V138">
            <v>3.0037147595757681</v>
          </cell>
        </row>
        <row r="139">
          <cell r="T139"/>
          <cell r="V139">
            <v>3.3955805331594568</v>
          </cell>
        </row>
        <row r="140">
          <cell r="T140"/>
          <cell r="V140">
            <v>3.2894804723621855</v>
          </cell>
        </row>
        <row r="141">
          <cell r="T141"/>
          <cell r="V141">
            <v>3.0400726341463544</v>
          </cell>
        </row>
        <row r="142">
          <cell r="T142" t="str">
            <v/>
          </cell>
          <cell r="V142">
            <v>2.9869326756954733</v>
          </cell>
        </row>
        <row r="143">
          <cell r="T143"/>
          <cell r="V143">
            <v>2.7165456731370399</v>
          </cell>
        </row>
        <row r="144">
          <cell r="T144" t="str">
            <v/>
          </cell>
          <cell r="V144">
            <v>3.1406396550823734</v>
          </cell>
        </row>
        <row r="145">
          <cell r="T145" t="str">
            <v/>
          </cell>
          <cell r="V145">
            <v>2.7603209449906498</v>
          </cell>
        </row>
        <row r="146">
          <cell r="T146" t="str">
            <v/>
          </cell>
          <cell r="V146">
            <v>2.9184620376378998</v>
          </cell>
        </row>
        <row r="147">
          <cell r="T147"/>
          <cell r="V147">
            <v>2.8008841967998501</v>
          </cell>
        </row>
        <row r="148">
          <cell r="T148"/>
          <cell r="V148">
            <v>2.8582998357700902</v>
          </cell>
        </row>
        <row r="149">
          <cell r="T149"/>
          <cell r="V149">
            <v>2.9413733987175701</v>
          </cell>
        </row>
        <row r="150">
          <cell r="T150" t="str">
            <v/>
          </cell>
          <cell r="V150">
            <v>2.8668524770958368</v>
          </cell>
        </row>
        <row r="151">
          <cell r="T151"/>
          <cell r="V151">
            <v>2.8888419038611652</v>
          </cell>
        </row>
        <row r="152">
          <cell r="T152"/>
          <cell r="V152">
            <v>2.8990225932248577</v>
          </cell>
        </row>
        <row r="153">
          <cell r="T153"/>
          <cell r="V153">
            <v>4.0080358906968812</v>
          </cell>
        </row>
        <row r="154">
          <cell r="T154"/>
          <cell r="V154">
            <v>3.265300129260968</v>
          </cell>
        </row>
        <row r="155">
          <cell r="T155" t="str">
            <v/>
          </cell>
          <cell r="V155">
            <v>2.9327726159351499</v>
          </cell>
        </row>
        <row r="156">
          <cell r="T156" t="str">
            <v/>
          </cell>
          <cell r="V156">
            <v>3.0818987712908901</v>
          </cell>
        </row>
        <row r="157">
          <cell r="T157"/>
          <cell r="V157">
            <v>3.27545645061371</v>
          </cell>
        </row>
        <row r="158">
          <cell r="T158" t="str">
            <v/>
          </cell>
          <cell r="V158">
            <v>3.2703740293942198</v>
          </cell>
        </row>
        <row r="159">
          <cell r="T159" t="str">
            <v/>
          </cell>
          <cell r="V159">
            <v>3.2119297319721301</v>
          </cell>
        </row>
        <row r="160">
          <cell r="T160"/>
          <cell r="V160">
            <v>3.1798159307738598</v>
          </cell>
        </row>
        <row r="161">
          <cell r="T161" t="str">
            <v/>
          </cell>
          <cell r="V161">
            <v>3.21761683433885</v>
          </cell>
        </row>
        <row r="162">
          <cell r="T162" t="str">
            <v/>
          </cell>
          <cell r="V162">
            <v>3.2956567174879581</v>
          </cell>
        </row>
        <row r="163">
          <cell r="T163"/>
          <cell r="V163">
            <v>3.2479341660906029</v>
          </cell>
        </row>
        <row r="164">
          <cell r="T164"/>
          <cell r="V164">
            <v>3.2653498305598641</v>
          </cell>
        </row>
        <row r="165">
          <cell r="T165"/>
          <cell r="V165">
            <v>3.0383288430449813</v>
          </cell>
        </row>
        <row r="166">
          <cell r="T166"/>
          <cell r="V166">
            <v>2.8812014503587338</v>
          </cell>
        </row>
        <row r="167">
          <cell r="T167" t="str">
            <v/>
          </cell>
          <cell r="V167">
            <v>2.7043880208113702</v>
          </cell>
        </row>
        <row r="168">
          <cell r="T168" t="str">
            <v/>
          </cell>
          <cell r="V168">
            <v>2.9212956724199901</v>
          </cell>
        </row>
        <row r="169">
          <cell r="T169" t="str">
            <v/>
          </cell>
          <cell r="V169">
            <v>2.5026078785346701</v>
          </cell>
        </row>
        <row r="170">
          <cell r="T170" t="str">
            <v/>
          </cell>
          <cell r="V170">
            <v>3.0919306629884979</v>
          </cell>
        </row>
        <row r="171">
          <cell r="T171" t="str">
            <v/>
          </cell>
          <cell r="V171">
            <v>2.9007954202878601</v>
          </cell>
        </row>
        <row r="172">
          <cell r="T172"/>
          <cell r="V172">
            <v>2.8439096284390701</v>
          </cell>
        </row>
        <row r="173">
          <cell r="T173" t="str">
            <v/>
          </cell>
          <cell r="V173">
            <v>2.9429531649517302</v>
          </cell>
        </row>
        <row r="174">
          <cell r="T174" t="str">
            <v/>
          </cell>
          <cell r="V174">
            <v>3.1467610273219542</v>
          </cell>
        </row>
        <row r="175">
          <cell r="T175"/>
          <cell r="V175">
            <v>3.1371700099212316</v>
          </cell>
        </row>
        <row r="176">
          <cell r="T176" t="str">
            <v/>
          </cell>
          <cell r="V176">
            <v>3.0850892306733417</v>
          </cell>
        </row>
        <row r="177">
          <cell r="T177" t="str">
            <v/>
          </cell>
          <cell r="V177">
            <v>2.95338002422872</v>
          </cell>
        </row>
        <row r="178">
          <cell r="T178" t="str">
            <v/>
          </cell>
          <cell r="V178">
            <v>2.8685425011993999</v>
          </cell>
        </row>
        <row r="179">
          <cell r="T179" t="str">
            <v/>
          </cell>
          <cell r="V179">
            <v>2.88767528745257</v>
          </cell>
        </row>
        <row r="180">
          <cell r="T180" t="str">
            <v/>
          </cell>
          <cell r="V180">
            <v>2.8150510323283902</v>
          </cell>
        </row>
        <row r="181">
          <cell r="T181" t="str">
            <v/>
          </cell>
          <cell r="V181">
            <v>3.1728400182604495</v>
          </cell>
        </row>
        <row r="182">
          <cell r="T182" t="str">
            <v/>
          </cell>
          <cell r="V182">
            <v>3.1114702861466199</v>
          </cell>
        </row>
        <row r="183">
          <cell r="T183" t="str">
            <v/>
          </cell>
          <cell r="V183">
            <v>2.9778863792675399</v>
          </cell>
        </row>
        <row r="184">
          <cell r="T184" t="str">
            <v/>
          </cell>
          <cell r="V184">
            <v>2.9790889406093499</v>
          </cell>
        </row>
        <row r="185">
          <cell r="T185" t="str">
            <v/>
          </cell>
          <cell r="V185">
            <v>3.0235913328264701</v>
          </cell>
        </row>
        <row r="186">
          <cell r="T186" t="str">
            <v/>
          </cell>
          <cell r="V186">
            <v>3.136145406674832</v>
          </cell>
        </row>
        <row r="187">
          <cell r="T187" t="str">
            <v/>
          </cell>
          <cell r="V187">
            <v>3.0462752267035502</v>
          </cell>
        </row>
        <row r="188">
          <cell r="T188" t="str">
            <v/>
          </cell>
          <cell r="V188">
            <v>4.174625517142271</v>
          </cell>
        </row>
        <row r="189">
          <cell r="T189" t="str">
            <v/>
          </cell>
          <cell r="V189">
            <v>3.8496715343692727</v>
          </cell>
        </row>
        <row r="190">
          <cell r="T190" t="str">
            <v/>
          </cell>
          <cell r="V190">
            <v>3.7962660805291</v>
          </cell>
        </row>
        <row r="191">
          <cell r="T191" t="str">
            <v/>
          </cell>
          <cell r="V191">
            <v>3.2115194675231198</v>
          </cell>
        </row>
        <row r="192">
          <cell r="T192" t="str">
            <v/>
          </cell>
          <cell r="V192">
            <v>3.4723055802893001</v>
          </cell>
        </row>
        <row r="193">
          <cell r="T193" t="str">
            <v/>
          </cell>
          <cell r="V193">
            <v>3.5774458595151102</v>
          </cell>
        </row>
        <row r="194">
          <cell r="T194" t="str">
            <v/>
          </cell>
          <cell r="V194">
            <v>3.7314421844638299</v>
          </cell>
        </row>
        <row r="195">
          <cell r="T195" t="str">
            <v/>
          </cell>
          <cell r="V195">
            <v>3.6860173380232699</v>
          </cell>
        </row>
        <row r="196">
          <cell r="T196" t="str">
            <v/>
          </cell>
          <cell r="V196">
            <v>3.5486439558331115</v>
          </cell>
        </row>
        <row r="197">
          <cell r="T197" t="str">
            <v/>
          </cell>
          <cell r="V197">
            <v>3.8971612851890698</v>
          </cell>
        </row>
        <row r="198">
          <cell r="T198" t="str">
            <v/>
          </cell>
          <cell r="V198">
            <v>2.8749481137047912</v>
          </cell>
        </row>
        <row r="199">
          <cell r="T199" t="str">
            <v/>
          </cell>
          <cell r="V199">
            <v>3.4402511182423243</v>
          </cell>
        </row>
        <row r="200">
          <cell r="T200" t="str">
            <v/>
          </cell>
          <cell r="V200">
            <v>4.0017029833866875</v>
          </cell>
        </row>
        <row r="201">
          <cell r="T201" t="str">
            <v/>
          </cell>
          <cell r="V201">
            <v>3.39667521748318</v>
          </cell>
        </row>
        <row r="202">
          <cell r="T202" t="str">
            <v/>
          </cell>
          <cell r="V202">
            <v>3.2257497779944</v>
          </cell>
        </row>
        <row r="203">
          <cell r="T203" t="str">
            <v/>
          </cell>
          <cell r="V203">
            <v>3.1475706509877202</v>
          </cell>
        </row>
        <row r="204">
          <cell r="T204" t="str">
            <v/>
          </cell>
          <cell r="V204">
            <v>3.1578440082474901</v>
          </cell>
        </row>
        <row r="205">
          <cell r="T205" t="str">
            <v/>
          </cell>
          <cell r="V205">
            <v>3.1560986163939</v>
          </cell>
        </row>
        <row r="206">
          <cell r="T206" t="str">
            <v/>
          </cell>
          <cell r="V206">
            <v>3.2630542324571898</v>
          </cell>
        </row>
        <row r="207">
          <cell r="T207" t="str">
            <v/>
          </cell>
          <cell r="V207">
            <v>3.18079525097663</v>
          </cell>
        </row>
        <row r="208">
          <cell r="T208" t="str">
            <v/>
          </cell>
          <cell r="V208">
            <v>3.2825751045135299</v>
          </cell>
        </row>
        <row r="209">
          <cell r="T209" t="str">
            <v/>
          </cell>
          <cell r="V209">
            <v>3.2797567911252998</v>
          </cell>
        </row>
        <row r="210">
          <cell r="T210" t="str">
            <v/>
          </cell>
          <cell r="V210">
            <v>2.9349490900791668</v>
          </cell>
        </row>
        <row r="211">
          <cell r="T211" t="str">
            <v/>
          </cell>
          <cell r="V211">
            <v>3.3367042715970801</v>
          </cell>
        </row>
        <row r="212">
          <cell r="T212" t="str">
            <v/>
          </cell>
          <cell r="V212">
            <v>3.7215478156898918</v>
          </cell>
        </row>
        <row r="213">
          <cell r="T213" t="str">
            <v/>
          </cell>
          <cell r="V213">
            <v>3.3907112011688101</v>
          </cell>
        </row>
        <row r="214">
          <cell r="T214" t="str">
            <v/>
          </cell>
          <cell r="V214">
            <v>3.1378751061460299</v>
          </cell>
        </row>
        <row r="215">
          <cell r="T215" t="str">
            <v/>
          </cell>
          <cell r="V215">
            <v>3.0865657232016401</v>
          </cell>
        </row>
        <row r="216">
          <cell r="T216" t="str">
            <v/>
          </cell>
          <cell r="V216">
            <v>3.1990721492706</v>
          </cell>
        </row>
        <row r="217">
          <cell r="T217" t="str">
            <v/>
          </cell>
          <cell r="V217">
            <v>3.1797122014785999</v>
          </cell>
        </row>
        <row r="218">
          <cell r="T218" t="str">
            <v/>
          </cell>
          <cell r="V218">
            <v>3.2978849119686102</v>
          </cell>
        </row>
        <row r="219">
          <cell r="T219" t="str">
            <v/>
          </cell>
          <cell r="V219">
            <v>3.3074234532617499</v>
          </cell>
        </row>
        <row r="220">
          <cell r="T220" t="str">
            <v/>
          </cell>
          <cell r="V220">
            <v>3.2969233046839501</v>
          </cell>
        </row>
        <row r="221">
          <cell r="T221" t="str">
            <v/>
          </cell>
          <cell r="V221">
            <v>3.3074234532617499</v>
          </cell>
        </row>
        <row r="222">
          <cell r="T222" t="str">
            <v/>
          </cell>
          <cell r="V222">
            <v>3.31707884161293</v>
          </cell>
        </row>
        <row r="223">
          <cell r="T223" t="str">
            <v/>
          </cell>
          <cell r="V223">
            <v>3.3456124726343566</v>
          </cell>
        </row>
        <row r="224">
          <cell r="T224" t="str">
            <v/>
          </cell>
          <cell r="V224">
            <v>3.6744606517232961</v>
          </cell>
        </row>
        <row r="225">
          <cell r="T225" t="str">
            <v/>
          </cell>
          <cell r="V225">
            <v>3.6401261552818314</v>
          </cell>
        </row>
        <row r="226">
          <cell r="T226" t="str">
            <v/>
          </cell>
          <cell r="V226">
            <v>3.1478191852857198</v>
          </cell>
        </row>
        <row r="227">
          <cell r="T227" t="str">
            <v/>
          </cell>
          <cell r="V227">
            <v>3.15854107814119</v>
          </cell>
        </row>
        <row r="228">
          <cell r="T228" t="str">
            <v/>
          </cell>
          <cell r="V228">
            <v>3.2937679937559401</v>
          </cell>
        </row>
        <row r="229">
          <cell r="T229" t="str">
            <v/>
          </cell>
          <cell r="V229">
            <v>3.3052104409638301</v>
          </cell>
        </row>
        <row r="230">
          <cell r="T230" t="str">
            <v/>
          </cell>
          <cell r="V230">
            <v>3.30344692954082</v>
          </cell>
        </row>
        <row r="231">
          <cell r="T231" t="str">
            <v/>
          </cell>
          <cell r="V231">
            <v>3.3174646051534902</v>
          </cell>
        </row>
        <row r="232">
          <cell r="T232" t="str">
            <v/>
          </cell>
          <cell r="V232">
            <v>3.3943761888427399</v>
          </cell>
        </row>
        <row r="233">
          <cell r="T233" t="str">
            <v/>
          </cell>
          <cell r="V233">
            <v>3.4401838897585999</v>
          </cell>
        </row>
        <row r="234">
          <cell r="T234" t="str">
            <v/>
          </cell>
          <cell r="V234">
            <v>3.3840082279182764</v>
          </cell>
        </row>
        <row r="235">
          <cell r="T235" t="str">
            <v/>
          </cell>
          <cell r="V235">
            <v>3.4061894355065387</v>
          </cell>
        </row>
        <row r="236">
          <cell r="T236" t="str">
            <v/>
          </cell>
          <cell r="V236">
            <v>3.8022832906553417</v>
          </cell>
        </row>
        <row r="237">
          <cell r="T237" t="str">
            <v/>
          </cell>
          <cell r="V237">
            <v>3.5265557642773637</v>
          </cell>
        </row>
        <row r="238">
          <cell r="T238" t="str">
            <v/>
          </cell>
          <cell r="V238">
            <v>2.8273921126521202</v>
          </cell>
        </row>
        <row r="239">
          <cell r="T239" t="str">
            <v/>
          </cell>
          <cell r="V239">
            <v>2.5504711272952898</v>
          </cell>
        </row>
        <row r="240">
          <cell r="T240" t="str">
            <v/>
          </cell>
          <cell r="V240">
            <v>2.5957825245316499</v>
          </cell>
        </row>
        <row r="241">
          <cell r="T241" t="str">
            <v/>
          </cell>
          <cell r="V241">
            <v>2.7861363010409099</v>
          </cell>
        </row>
        <row r="242">
          <cell r="T242" t="str">
            <v/>
          </cell>
          <cell r="V242">
            <v>2.5874372844342299</v>
          </cell>
        </row>
        <row r="243">
          <cell r="T243" t="str">
            <v/>
          </cell>
          <cell r="V243">
            <v>2.65524839784177</v>
          </cell>
        </row>
        <row r="244">
          <cell r="T244" t="str">
            <v/>
          </cell>
          <cell r="V244">
            <v>2.6284926872481802</v>
          </cell>
        </row>
        <row r="245">
          <cell r="T245" t="str">
            <v/>
          </cell>
          <cell r="V245">
            <v>2.6193515194814601</v>
          </cell>
        </row>
        <row r="246">
          <cell r="T246" t="str">
            <v/>
          </cell>
          <cell r="V246">
            <v>3.0176033330423504</v>
          </cell>
        </row>
        <row r="247">
          <cell r="T247" t="str">
            <v/>
          </cell>
          <cell r="V247">
            <v>2.7551491799239969</v>
          </cell>
        </row>
        <row r="248">
          <cell r="T248" t="str">
            <v/>
          </cell>
          <cell r="V248">
            <v>3.4177772448261905</v>
          </cell>
        </row>
        <row r="249">
          <cell r="T249" t="str">
            <v/>
          </cell>
          <cell r="V249">
            <v>3.091745283490257</v>
          </cell>
        </row>
        <row r="250">
          <cell r="T250" t="str">
            <v/>
          </cell>
          <cell r="V250">
            <v>2.3934309137616099</v>
          </cell>
        </row>
        <row r="251">
          <cell r="T251" t="str">
            <v/>
          </cell>
          <cell r="V251">
            <v>2.7792445085119102</v>
          </cell>
        </row>
        <row r="252">
          <cell r="T252" t="str">
            <v/>
          </cell>
          <cell r="V252">
            <v>2.8338191012265699</v>
          </cell>
        </row>
        <row r="253">
          <cell r="T253" t="str">
            <v/>
          </cell>
          <cell r="V253">
            <v>2.5466054327145402</v>
          </cell>
        </row>
        <row r="254">
          <cell r="T254" t="str">
            <v/>
          </cell>
          <cell r="V254">
            <v>2.8716458784919281</v>
          </cell>
        </row>
        <row r="255">
          <cell r="T255" t="str">
            <v/>
          </cell>
          <cell r="V255">
            <v>2.7506901374776795</v>
          </cell>
        </row>
        <row r="256">
          <cell r="T256" t="str">
            <v/>
          </cell>
          <cell r="V256">
            <v>2.7229804828947159</v>
          </cell>
        </row>
        <row r="257">
          <cell r="T257" t="str">
            <v/>
          </cell>
          <cell r="V257">
            <v>2.7817721662881083</v>
          </cell>
        </row>
        <row r="258">
          <cell r="T258" t="str">
            <v/>
          </cell>
          <cell r="V258">
            <v>2.7518142622201682</v>
          </cell>
        </row>
        <row r="259">
          <cell r="T259" t="str">
            <v/>
          </cell>
          <cell r="V259">
            <v>2.7521889704676643</v>
          </cell>
        </row>
        <row r="260">
          <cell r="T260" t="str">
            <v/>
          </cell>
          <cell r="V260">
            <v>2.7619251329919803</v>
          </cell>
        </row>
        <row r="261">
          <cell r="T261" t="str">
            <v/>
          </cell>
          <cell r="V261">
            <v>2.755309455226604</v>
          </cell>
        </row>
        <row r="262">
          <cell r="T262" t="str">
            <v/>
          </cell>
          <cell r="V262">
            <v>2.756474519562083</v>
          </cell>
        </row>
        <row r="263">
          <cell r="T263" t="str">
            <v/>
          </cell>
          <cell r="V263">
            <v>2.7579030359268892</v>
          </cell>
        </row>
        <row r="264">
          <cell r="T264" t="str">
            <v/>
          </cell>
          <cell r="V264">
            <v>2.7565623369051919</v>
          </cell>
        </row>
        <row r="265">
          <cell r="T265" t="str">
            <v/>
          </cell>
          <cell r="V265">
            <v>2.7569799641313879</v>
          </cell>
        </row>
        <row r="266">
          <cell r="T266" t="str">
            <v/>
          </cell>
          <cell r="V266">
            <v>2.7571484456544897</v>
          </cell>
        </row>
        <row r="267">
          <cell r="T267" t="str">
            <v/>
          </cell>
          <cell r="V267">
            <v>2.75689691556369</v>
          </cell>
        </row>
        <row r="268">
          <cell r="T268" t="str">
            <v/>
          </cell>
          <cell r="V268">
            <v>2.757008441783189</v>
          </cell>
        </row>
        <row r="269">
          <cell r="T269" t="str">
            <v/>
          </cell>
          <cell r="V269">
            <v>2.7570179343337897</v>
          </cell>
        </row>
        <row r="270">
          <cell r="T270" t="str">
            <v/>
          </cell>
          <cell r="V270">
            <v>2.7569744305602231</v>
          </cell>
        </row>
        <row r="271">
          <cell r="T271" t="str">
            <v/>
          </cell>
          <cell r="V271">
            <v>2.7570002688924009</v>
          </cell>
        </row>
        <row r="272">
          <cell r="T272" t="str">
            <v/>
          </cell>
          <cell r="V272">
            <v>2.7569975445954711</v>
          </cell>
        </row>
        <row r="273">
          <cell r="T273" t="str">
            <v/>
          </cell>
          <cell r="V273">
            <v>2.7569907480160318</v>
          </cell>
        </row>
        <row r="274">
          <cell r="T274" t="str">
            <v/>
          </cell>
          <cell r="V274">
            <v>2.7569961871679678</v>
          </cell>
        </row>
        <row r="275">
          <cell r="T275" t="str">
            <v/>
          </cell>
          <cell r="V275">
            <v>2.7569948265931568</v>
          </cell>
        </row>
        <row r="276">
          <cell r="T276" t="str">
            <v/>
          </cell>
          <cell r="V276">
            <v>2.7569939205923855</v>
          </cell>
        </row>
        <row r="277">
          <cell r="T277" t="str">
            <v/>
          </cell>
          <cell r="V277">
            <v>2.7569949781178367</v>
          </cell>
        </row>
      </sheetData>
      <sheetData sheetId="2">
        <row r="7">
          <cell r="U7">
            <v>1.75</v>
          </cell>
          <cell r="W7">
            <v>1.8581536130995819</v>
          </cell>
        </row>
        <row r="8">
          <cell r="U8">
            <v>1.81</v>
          </cell>
          <cell r="W8">
            <v>1.8880445845520581</v>
          </cell>
        </row>
        <row r="9">
          <cell r="U9" t="str">
            <v/>
          </cell>
          <cell r="W9">
            <v>1.7068305701214215</v>
          </cell>
        </row>
        <row r="10">
          <cell r="U10" t="str">
            <v/>
          </cell>
          <cell r="W10">
            <v>1.6465815807875241</v>
          </cell>
        </row>
        <row r="11">
          <cell r="U11" t="str">
            <v/>
          </cell>
          <cell r="W11">
            <v>1.640670370720072</v>
          </cell>
        </row>
        <row r="12">
          <cell r="U12" t="str">
            <v/>
          </cell>
          <cell r="W12">
            <v>1.5096845866615125</v>
          </cell>
        </row>
        <row r="13">
          <cell r="U13" t="str">
            <v/>
          </cell>
          <cell r="W13">
            <v>1.82940738288467</v>
          </cell>
        </row>
        <row r="14">
          <cell r="U14" t="str">
            <v/>
          </cell>
          <cell r="W14">
            <v>1.7323201259351422</v>
          </cell>
        </row>
        <row r="15">
          <cell r="U15" t="str">
            <v/>
          </cell>
          <cell r="W15">
            <v>1.9289277334427553</v>
          </cell>
        </row>
        <row r="16">
          <cell r="U16" t="str">
            <v/>
          </cell>
          <cell r="W16">
            <v>2.02403449101796</v>
          </cell>
        </row>
        <row r="17">
          <cell r="U17">
            <v>1.7172009052807999</v>
          </cell>
          <cell r="W17">
            <v>2.0332999026191749</v>
          </cell>
        </row>
        <row r="18">
          <cell r="U18" t="str">
            <v/>
          </cell>
          <cell r="W18">
            <v>1.847741740053416</v>
          </cell>
        </row>
        <row r="19">
          <cell r="U19">
            <v>1.8298922140214251</v>
          </cell>
          <cell r="W19">
            <v>2.1132507385870576</v>
          </cell>
        </row>
        <row r="20">
          <cell r="U20">
            <v>1.80727418273261</v>
          </cell>
          <cell r="W20">
            <v>1.7390702755272796</v>
          </cell>
        </row>
        <row r="21">
          <cell r="U21" t="str">
            <v/>
          </cell>
          <cell r="W21">
            <v>1.5936721662091446</v>
          </cell>
        </row>
        <row r="22">
          <cell r="U22" t="str">
            <v/>
          </cell>
          <cell r="W22">
            <v>1.7301547700961699</v>
          </cell>
        </row>
        <row r="23">
          <cell r="U23" t="str">
            <v/>
          </cell>
          <cell r="W23">
            <v>1.837210292120832</v>
          </cell>
        </row>
        <row r="24">
          <cell r="U24" t="str">
            <v/>
          </cell>
          <cell r="W24">
            <v>1.797578078246385</v>
          </cell>
        </row>
        <row r="25">
          <cell r="U25" t="str">
            <v/>
          </cell>
          <cell r="W25">
            <v>1.842022846492035</v>
          </cell>
        </row>
        <row r="26">
          <cell r="U26" t="str">
            <v/>
          </cell>
          <cell r="W26">
            <v>1.892753245627802</v>
          </cell>
        </row>
        <row r="27">
          <cell r="U27" t="str">
            <v/>
          </cell>
          <cell r="W27">
            <v>1.9189152697332601</v>
          </cell>
        </row>
        <row r="28">
          <cell r="U28">
            <v>1.6460142170997503</v>
          </cell>
          <cell r="W28">
            <v>1.989609734349485</v>
          </cell>
        </row>
        <row r="29">
          <cell r="U29">
            <v>1.6841344186888199</v>
          </cell>
          <cell r="W29">
            <v>2.0621744493087419</v>
          </cell>
        </row>
        <row r="30">
          <cell r="U30">
            <v>1.6515971752313574</v>
          </cell>
          <cell r="W30">
            <v>2.1636070576407498</v>
          </cell>
        </row>
        <row r="31">
          <cell r="U31">
            <v>1.743634681546</v>
          </cell>
          <cell r="W31">
            <v>2.1492451231642975</v>
          </cell>
        </row>
        <row r="32">
          <cell r="U32" t="str">
            <v/>
          </cell>
          <cell r="W32">
            <v>1.8665163118367807</v>
          </cell>
        </row>
        <row r="33">
          <cell r="U33" t="str">
            <v/>
          </cell>
          <cell r="W33">
            <v>1.9792856940664101</v>
          </cell>
        </row>
        <row r="34">
          <cell r="U34" t="str">
            <v/>
          </cell>
          <cell r="W34">
            <v>1.8657503209036463</v>
          </cell>
        </row>
        <row r="35">
          <cell r="U35" t="str">
            <v/>
          </cell>
          <cell r="W35">
            <v>1.649341974172146</v>
          </cell>
        </row>
        <row r="36">
          <cell r="U36" t="str">
            <v/>
          </cell>
          <cell r="W36">
            <v>1.706727596077275</v>
          </cell>
        </row>
        <row r="37">
          <cell r="U37" t="str">
            <v/>
          </cell>
          <cell r="W37">
            <v>1.9449319858483851</v>
          </cell>
        </row>
        <row r="38">
          <cell r="U38" t="str">
            <v/>
          </cell>
          <cell r="W38">
            <v>1.9099579565635101</v>
          </cell>
        </row>
        <row r="39">
          <cell r="U39">
            <v>1.8903250405347749</v>
          </cell>
          <cell r="W39">
            <v>1.7508334771356751</v>
          </cell>
        </row>
        <row r="40">
          <cell r="U40">
            <v>1.7614641321575082</v>
          </cell>
          <cell r="W40">
            <v>1.9471554943928442</v>
          </cell>
        </row>
        <row r="41">
          <cell r="U41">
            <v>1.8618611731483574</v>
          </cell>
          <cell r="W41">
            <v>1.942180440537425</v>
          </cell>
        </row>
        <row r="42">
          <cell r="U42">
            <v>1.7754782266786651</v>
          </cell>
          <cell r="W42">
            <v>1.9211988466084913</v>
          </cell>
        </row>
        <row r="43">
          <cell r="U43">
            <v>1.84823537649434</v>
          </cell>
          <cell r="W43">
            <v>1.9368449271795869</v>
          </cell>
        </row>
        <row r="44">
          <cell r="U44" t="str">
            <v/>
          </cell>
          <cell r="W44">
            <v>1.8084712359049067</v>
          </cell>
        </row>
        <row r="45">
          <cell r="U45" t="str">
            <v/>
          </cell>
          <cell r="W45">
            <v>1.6077478432545644</v>
          </cell>
        </row>
        <row r="46">
          <cell r="U46" t="str">
            <v/>
          </cell>
          <cell r="W46">
            <v>1.5208378162778939</v>
          </cell>
        </row>
        <row r="47">
          <cell r="U47" t="str">
            <v/>
          </cell>
          <cell r="W47">
            <v>1.499517555715165</v>
          </cell>
        </row>
        <row r="48">
          <cell r="U48" t="str">
            <v/>
          </cell>
          <cell r="W48">
            <v>1.6787737861581951</v>
          </cell>
        </row>
        <row r="49">
          <cell r="U49" t="str">
            <v/>
          </cell>
          <cell r="W49">
            <v>1.8939481177066639</v>
          </cell>
        </row>
        <row r="50">
          <cell r="U50" t="str">
            <v/>
          </cell>
          <cell r="W50">
            <v>1.8727913068380477</v>
          </cell>
        </row>
        <row r="51">
          <cell r="U51" t="str">
            <v/>
          </cell>
          <cell r="W51">
            <v>1.8179690655367851</v>
          </cell>
        </row>
        <row r="52">
          <cell r="U52" t="str">
            <v/>
          </cell>
          <cell r="W52">
            <v>1.7775425520678922</v>
          </cell>
        </row>
        <row r="53">
          <cell r="U53">
            <v>1.76407575358198</v>
          </cell>
          <cell r="W53">
            <v>1.9568512376707998</v>
          </cell>
        </row>
        <row r="54">
          <cell r="U54" t="str">
            <v/>
          </cell>
          <cell r="W54">
            <v>1.9593912541469276</v>
          </cell>
        </row>
        <row r="55">
          <cell r="U55" t="str">
            <v/>
          </cell>
          <cell r="W55">
            <v>1.8787822619795187</v>
          </cell>
        </row>
        <row r="56">
          <cell r="U56" t="str">
            <v/>
          </cell>
          <cell r="W56">
            <v>1.9005025631228278</v>
          </cell>
        </row>
        <row r="57">
          <cell r="U57" t="str">
            <v/>
          </cell>
          <cell r="W57">
            <v>1.66544065338848</v>
          </cell>
        </row>
        <row r="58">
          <cell r="U58" t="str">
            <v/>
          </cell>
          <cell r="W58">
            <v>1.57582384672036</v>
          </cell>
        </row>
        <row r="59">
          <cell r="U59" t="str">
            <v/>
          </cell>
          <cell r="W59">
            <v>1.5748189638079475</v>
          </cell>
        </row>
        <row r="60">
          <cell r="U60" t="str">
            <v/>
          </cell>
          <cell r="W60">
            <v>1.77177321729256</v>
          </cell>
        </row>
        <row r="61">
          <cell r="U61" t="str">
            <v/>
          </cell>
          <cell r="W61">
            <v>1.903119011858005</v>
          </cell>
        </row>
        <row r="62">
          <cell r="U62" t="str">
            <v/>
          </cell>
          <cell r="W62">
            <v>1.9306542848840003</v>
          </cell>
        </row>
        <row r="63">
          <cell r="U63" t="str">
            <v/>
          </cell>
          <cell r="W63">
            <v>1.8074974349965534</v>
          </cell>
        </row>
        <row r="64">
          <cell r="U64" t="str">
            <v/>
          </cell>
          <cell r="W64">
            <v>1.9142600670069641</v>
          </cell>
        </row>
        <row r="65">
          <cell r="U65" t="str">
            <v/>
          </cell>
          <cell r="W65">
            <v>1.9464722310354496</v>
          </cell>
        </row>
        <row r="66">
          <cell r="U66">
            <v>1.85479145782551</v>
          </cell>
          <cell r="W66">
            <v>1.9996130570477528</v>
          </cell>
        </row>
        <row r="67">
          <cell r="U67" t="str">
            <v/>
          </cell>
          <cell r="W67">
            <v>2.408087825432875</v>
          </cell>
        </row>
        <row r="68">
          <cell r="U68" t="str">
            <v/>
          </cell>
          <cell r="W68">
            <v>2.1437556442820696</v>
          </cell>
        </row>
        <row r="69">
          <cell r="U69" t="str">
            <v/>
          </cell>
          <cell r="W69">
            <v>1.851597086133445</v>
          </cell>
        </row>
        <row r="70">
          <cell r="U70" t="str">
            <v/>
          </cell>
          <cell r="W70">
            <v>1.7311408559333323</v>
          </cell>
        </row>
        <row r="71">
          <cell r="U71" t="str">
            <v/>
          </cell>
          <cell r="W71">
            <v>1.6211065558083324</v>
          </cell>
        </row>
        <row r="72">
          <cell r="U72" t="str">
            <v/>
          </cell>
          <cell r="W72">
            <v>1.9135199441199979</v>
          </cell>
        </row>
        <row r="73">
          <cell r="U73" t="str">
            <v/>
          </cell>
          <cell r="W73">
            <v>2.0203206933083298</v>
          </cell>
        </row>
        <row r="74">
          <cell r="U74" t="str">
            <v/>
          </cell>
          <cell r="W74">
            <v>1.9886731213249975</v>
          </cell>
        </row>
        <row r="75">
          <cell r="U75">
            <v>1.98797916835237</v>
          </cell>
          <cell r="W75">
            <v>1.9646402793333326</v>
          </cell>
        </row>
        <row r="76">
          <cell r="U76" t="str">
            <v/>
          </cell>
          <cell r="W76">
            <v>1.8952031724800023</v>
          </cell>
        </row>
        <row r="77">
          <cell r="U77" t="str">
            <v/>
          </cell>
          <cell r="W77">
            <v>2.0185472929777766</v>
          </cell>
        </row>
        <row r="78">
          <cell r="U78">
            <v>1.9858110292906099</v>
          </cell>
          <cell r="W78">
            <v>2.0993367869241002</v>
          </cell>
        </row>
        <row r="79">
          <cell r="U79" t="str">
            <v/>
          </cell>
          <cell r="W79">
            <v>2.1670860275063721</v>
          </cell>
        </row>
        <row r="80">
          <cell r="U80" t="str">
            <v/>
          </cell>
          <cell r="W80">
            <v>1.9758974609096591</v>
          </cell>
        </row>
        <row r="81">
          <cell r="U81" t="str">
            <v/>
          </cell>
          <cell r="W81">
            <v>1.8068636587374993</v>
          </cell>
        </row>
        <row r="82">
          <cell r="U82" t="str">
            <v/>
          </cell>
          <cell r="W82">
            <v>1.5785661719999999</v>
          </cell>
        </row>
        <row r="83">
          <cell r="U83" t="str">
            <v/>
          </cell>
          <cell r="W83">
            <v>1.5709168047333351</v>
          </cell>
        </row>
        <row r="84">
          <cell r="U84" t="str">
            <v/>
          </cell>
          <cell r="W84">
            <v>1.69510110816</v>
          </cell>
        </row>
        <row r="85">
          <cell r="U85" t="str">
            <v/>
          </cell>
          <cell r="W85">
            <v>1.7675000000000001</v>
          </cell>
        </row>
        <row r="86">
          <cell r="U86" t="str">
            <v/>
          </cell>
          <cell r="W86">
            <v>1.8225</v>
          </cell>
        </row>
        <row r="87">
          <cell r="U87" t="str">
            <v/>
          </cell>
          <cell r="W87">
            <v>1.8325000000000002</v>
          </cell>
        </row>
        <row r="88">
          <cell r="U88" t="str">
            <v/>
          </cell>
          <cell r="W88">
            <v>1.8533333333333333</v>
          </cell>
        </row>
        <row r="89">
          <cell r="U89" t="str">
            <v/>
          </cell>
          <cell r="W89">
            <v>1.88</v>
          </cell>
        </row>
        <row r="90">
          <cell r="U90" t="str">
            <v/>
          </cell>
          <cell r="W90">
            <v>1.9049999999999998</v>
          </cell>
        </row>
        <row r="91">
          <cell r="U91" t="str">
            <v/>
          </cell>
          <cell r="W91">
            <v>2.2284809166358572</v>
          </cell>
        </row>
        <row r="92">
          <cell r="U92">
            <v>1.8695550000000001</v>
          </cell>
          <cell r="W92">
            <v>2.1668127718155596</v>
          </cell>
        </row>
        <row r="93">
          <cell r="U93" t="str">
            <v/>
          </cell>
          <cell r="W93">
            <v>1.69</v>
          </cell>
        </row>
        <row r="94">
          <cell r="U94" t="str">
            <v/>
          </cell>
          <cell r="W94">
            <v>1.74</v>
          </cell>
        </row>
        <row r="95">
          <cell r="U95" t="str">
            <v/>
          </cell>
          <cell r="W95">
            <v>1.7819560000000001</v>
          </cell>
        </row>
        <row r="96">
          <cell r="U96" t="str">
            <v/>
          </cell>
          <cell r="W96">
            <v>1.8523534000000001</v>
          </cell>
        </row>
        <row r="97">
          <cell r="U97" t="str">
            <v/>
          </cell>
          <cell r="W97">
            <v>1.9582012499999999</v>
          </cell>
        </row>
        <row r="98">
          <cell r="U98" t="str">
            <v/>
          </cell>
          <cell r="W98">
            <v>1.9894859999999999</v>
          </cell>
        </row>
        <row r="99">
          <cell r="U99" t="str">
            <v/>
          </cell>
          <cell r="W99">
            <v>1.9550000000000001</v>
          </cell>
        </row>
        <row r="100">
          <cell r="U100" t="str">
            <v/>
          </cell>
          <cell r="W100">
            <v>2.0750000000000002</v>
          </cell>
        </row>
        <row r="101">
          <cell r="U101" t="str">
            <v/>
          </cell>
          <cell r="W101">
            <v>2.1139999999999999</v>
          </cell>
        </row>
        <row r="102">
          <cell r="U102" t="str">
            <v/>
          </cell>
          <cell r="W102">
            <v>1.8720862278269257</v>
          </cell>
        </row>
        <row r="103">
          <cell r="U103" t="str">
            <v/>
          </cell>
          <cell r="W103">
            <v>2.0719990937586203</v>
          </cell>
        </row>
        <row r="104">
          <cell r="U104" t="str">
            <v/>
          </cell>
          <cell r="W104">
            <v>1.81</v>
          </cell>
        </row>
        <row r="105">
          <cell r="U105" t="str">
            <v/>
          </cell>
          <cell r="W105">
            <v>1.5366666666666664</v>
          </cell>
        </row>
        <row r="106">
          <cell r="U106" t="str">
            <v/>
          </cell>
          <cell r="W106">
            <v>1.6179999999999999</v>
          </cell>
        </row>
        <row r="107">
          <cell r="U107" t="str">
            <v/>
          </cell>
          <cell r="W107">
            <v>1.5899999999999999</v>
          </cell>
        </row>
        <row r="108">
          <cell r="U108" t="str">
            <v/>
          </cell>
          <cell r="W108">
            <v>1.7400000000000002</v>
          </cell>
        </row>
        <row r="109">
          <cell r="U109" t="str">
            <v/>
          </cell>
          <cell r="W109">
            <v>1.8359999999999999</v>
          </cell>
        </row>
        <row r="110">
          <cell r="U110" t="str">
            <v/>
          </cell>
          <cell r="W110">
            <v>1.8638724880000002</v>
          </cell>
        </row>
        <row r="111">
          <cell r="U111" t="str">
            <v/>
          </cell>
          <cell r="W111">
            <v>1.8184920360000001</v>
          </cell>
        </row>
        <row r="112">
          <cell r="U112" t="str">
            <v/>
          </cell>
          <cell r="W112">
            <v>1.8399350968000001</v>
          </cell>
        </row>
        <row r="113">
          <cell r="U113" t="str">
            <v/>
          </cell>
          <cell r="W113">
            <v>1.7376543168103504</v>
          </cell>
        </row>
        <row r="114">
          <cell r="U114" t="str">
            <v/>
          </cell>
          <cell r="W114">
            <v>1.7976384420257836</v>
          </cell>
        </row>
        <row r="115">
          <cell r="U115" t="str">
            <v/>
          </cell>
          <cell r="W115">
            <v>1.9640125463946272</v>
          </cell>
        </row>
        <row r="116">
          <cell r="U116">
            <v>1.81699218115175</v>
          </cell>
          <cell r="W116">
            <v>1.9636199247735155</v>
          </cell>
        </row>
        <row r="117">
          <cell r="U117" t="str">
            <v/>
          </cell>
          <cell r="W117">
            <v>1.5692412433166325</v>
          </cell>
        </row>
        <row r="118">
          <cell r="U118" t="str">
            <v/>
          </cell>
          <cell r="W118">
            <v>1.5806634039563425</v>
          </cell>
        </row>
        <row r="119">
          <cell r="U119" t="str">
            <v/>
          </cell>
          <cell r="W119">
            <v>1.5228256107126901</v>
          </cell>
        </row>
        <row r="120">
          <cell r="U120" t="str">
            <v/>
          </cell>
          <cell r="W120">
            <v>1.665944254434186</v>
          </cell>
        </row>
        <row r="121">
          <cell r="U121" t="str">
            <v/>
          </cell>
          <cell r="W121">
            <v>1.6967996440012101</v>
          </cell>
        </row>
        <row r="122">
          <cell r="U122">
            <v>1.6709225800880618</v>
          </cell>
          <cell r="W122">
            <v>1.7349029248642776</v>
          </cell>
        </row>
        <row r="123">
          <cell r="U123">
            <v>1.598701216209625</v>
          </cell>
          <cell r="W123">
            <v>1.6563726054767551</v>
          </cell>
        </row>
        <row r="124">
          <cell r="U124">
            <v>1.66799002880444</v>
          </cell>
          <cell r="W124">
            <v>1.7865818479184399</v>
          </cell>
        </row>
        <row r="125">
          <cell r="U125">
            <v>1.6546054324999999</v>
          </cell>
          <cell r="W125">
            <v>1.8023467759999998</v>
          </cell>
        </row>
        <row r="126">
          <cell r="U126">
            <v>1.6491573773604575</v>
          </cell>
          <cell r="W126">
            <v>1.8059152781773875</v>
          </cell>
        </row>
        <row r="127">
          <cell r="U127" t="str">
            <v/>
          </cell>
          <cell r="W127">
            <v>1.8879949565719849</v>
          </cell>
        </row>
        <row r="128">
          <cell r="U128" t="str">
            <v/>
          </cell>
          <cell r="W128">
            <v>1.9221668885145899</v>
          </cell>
        </row>
        <row r="129">
          <cell r="U129">
            <v>1.3781074446089501</v>
          </cell>
          <cell r="W129">
            <v>1.7066003336463222</v>
          </cell>
        </row>
        <row r="130">
          <cell r="U130">
            <v>1.4334935675014178</v>
          </cell>
          <cell r="W130">
            <v>1.6069138518207251</v>
          </cell>
        </row>
        <row r="131">
          <cell r="U131">
            <v>1.4480779275000002</v>
          </cell>
          <cell r="W131">
            <v>1.5525265951356251</v>
          </cell>
        </row>
        <row r="132">
          <cell r="U132">
            <v>1.6117556380093081</v>
          </cell>
          <cell r="W132">
            <v>1.7606409644319658</v>
          </cell>
        </row>
        <row r="133">
          <cell r="U133">
            <v>1.6982230151980775</v>
          </cell>
          <cell r="W133">
            <v>1.7938744651458525</v>
          </cell>
        </row>
        <row r="134">
          <cell r="U134">
            <v>1.7038220864609099</v>
          </cell>
          <cell r="W134">
            <v>1.8066136598168976</v>
          </cell>
        </row>
        <row r="135">
          <cell r="U135">
            <v>1.6823709077918299</v>
          </cell>
          <cell r="W135">
            <v>1.7824467576865402</v>
          </cell>
        </row>
        <row r="136">
          <cell r="U136">
            <v>1.71116017023346</v>
          </cell>
          <cell r="W136">
            <v>1.8359647217499999</v>
          </cell>
        </row>
        <row r="137">
          <cell r="U137" t="str">
            <v/>
          </cell>
          <cell r="W137">
            <v>1.852640936375</v>
          </cell>
        </row>
        <row r="138">
          <cell r="U138" t="str">
            <v/>
          </cell>
          <cell r="W138">
            <v>1.9116371002808379</v>
          </cell>
        </row>
        <row r="139">
          <cell r="U139" t="str">
            <v/>
          </cell>
          <cell r="W139">
            <v>2.1475944414547676</v>
          </cell>
        </row>
        <row r="140">
          <cell r="U140" t="str">
            <v/>
          </cell>
          <cell r="W140">
            <v>2.1458808676161301</v>
          </cell>
        </row>
        <row r="141">
          <cell r="U141" t="str">
            <v/>
          </cell>
          <cell r="W141">
            <v>1.6684849378179361</v>
          </cell>
        </row>
        <row r="142">
          <cell r="U142">
            <v>1.5213578432499999</v>
          </cell>
          <cell r="W142">
            <v>1.6221289826209324</v>
          </cell>
        </row>
        <row r="143">
          <cell r="U143">
            <v>1.519645006568872</v>
          </cell>
          <cell r="W143">
            <v>1.5788582124116302</v>
          </cell>
        </row>
        <row r="144">
          <cell r="U144">
            <v>1.63996930478356</v>
          </cell>
          <cell r="W144">
            <v>1.6902961894937627</v>
          </cell>
        </row>
        <row r="145">
          <cell r="U145">
            <v>1.6360562178044751</v>
          </cell>
          <cell r="W145">
            <v>1.6947715053716474</v>
          </cell>
        </row>
        <row r="146">
          <cell r="U146">
            <v>1.6257848956171199</v>
          </cell>
          <cell r="W146">
            <v>1.7483708776323801</v>
          </cell>
        </row>
        <row r="147">
          <cell r="U147">
            <v>1.5779750809999999</v>
          </cell>
          <cell r="W147">
            <v>1.6981819604002899</v>
          </cell>
        </row>
        <row r="148">
          <cell r="U148" t="str">
            <v/>
          </cell>
          <cell r="W148">
            <v>1.656914306</v>
          </cell>
        </row>
        <row r="149">
          <cell r="U149" t="str">
            <v/>
          </cell>
          <cell r="W149">
            <v>1.69411330947617</v>
          </cell>
        </row>
        <row r="150">
          <cell r="U150" t="str">
            <v/>
          </cell>
          <cell r="W150">
            <v>1.7085504120278201</v>
          </cell>
        </row>
        <row r="151">
          <cell r="U151" t="str">
            <v/>
          </cell>
          <cell r="W151">
            <v>1.8283548031021424</v>
          </cell>
        </row>
        <row r="152">
          <cell r="U152" t="str">
            <v/>
          </cell>
          <cell r="W152">
            <v>2.7928833963540867</v>
          </cell>
        </row>
        <row r="153">
          <cell r="U153" t="str">
            <v/>
          </cell>
          <cell r="W153">
            <v>2.0882505431989324</v>
          </cell>
        </row>
        <row r="154">
          <cell r="U154">
            <v>1.5087513305</v>
          </cell>
          <cell r="W154">
            <v>1.7487453968572475</v>
          </cell>
        </row>
        <row r="155">
          <cell r="U155">
            <v>1.539438818884308</v>
          </cell>
          <cell r="W155">
            <v>1.5538972311956818</v>
          </cell>
        </row>
        <row r="156">
          <cell r="U156">
            <v>1.6930787706809349</v>
          </cell>
          <cell r="W156">
            <v>1.7114202807932348</v>
          </cell>
        </row>
        <row r="157">
          <cell r="U157">
            <v>1.7994676000000001</v>
          </cell>
          <cell r="W157">
            <v>1.7306528558076451</v>
          </cell>
        </row>
        <row r="158">
          <cell r="U158" t="str">
            <v/>
          </cell>
          <cell r="W158">
            <v>1.6900491903128501</v>
          </cell>
        </row>
        <row r="159">
          <cell r="U159">
            <v>1.72</v>
          </cell>
          <cell r="W159">
            <v>1.710342326685885</v>
          </cell>
        </row>
        <row r="160">
          <cell r="U160" t="str">
            <v/>
          </cell>
          <cell r="W160">
            <v>1.7379058953333351</v>
          </cell>
        </row>
        <row r="161">
          <cell r="U161" t="str">
            <v/>
          </cell>
          <cell r="W161">
            <v>1.7553129067475362</v>
          </cell>
        </row>
        <row r="162">
          <cell r="U162" t="str">
            <v/>
          </cell>
          <cell r="W162">
            <v>1.7510789132091149</v>
          </cell>
        </row>
        <row r="163">
          <cell r="U163" t="str">
            <v/>
          </cell>
          <cell r="W163">
            <v>1.7611418322551426</v>
          </cell>
        </row>
        <row r="164">
          <cell r="U164" t="str">
            <v/>
          </cell>
          <cell r="W164">
            <v>1.6796157341065421</v>
          </cell>
        </row>
        <row r="165">
          <cell r="U165">
            <v>1.4057211605683599</v>
          </cell>
          <cell r="W165">
            <v>1.4984609461326901</v>
          </cell>
        </row>
        <row r="166">
          <cell r="U166">
            <v>1.3424570625881351</v>
          </cell>
          <cell r="W166">
            <v>1.3639115857251849</v>
          </cell>
        </row>
        <row r="167">
          <cell r="U167">
            <v>1.3019368387496251</v>
          </cell>
          <cell r="W167">
            <v>1.329496969991782</v>
          </cell>
        </row>
        <row r="168">
          <cell r="U168">
            <v>1.4374713443762772</v>
          </cell>
          <cell r="W168">
            <v>1.4578489742620873</v>
          </cell>
        </row>
        <row r="169">
          <cell r="U169">
            <v>1.5225967738782362</v>
          </cell>
          <cell r="W169">
            <v>1.5621348824679826</v>
          </cell>
        </row>
        <row r="170">
          <cell r="U170">
            <v>1.5356562566320533</v>
          </cell>
          <cell r="W170">
            <v>1.4954213959384801</v>
          </cell>
        </row>
        <row r="171">
          <cell r="U171">
            <v>1.6723717520000001</v>
          </cell>
          <cell r="W171">
            <v>1.6088170885833299</v>
          </cell>
        </row>
        <row r="172">
          <cell r="U172">
            <v>1.6676045130059052</v>
          </cell>
          <cell r="W172">
            <v>1.6055963083333351</v>
          </cell>
        </row>
        <row r="173">
          <cell r="U173">
            <v>1.68</v>
          </cell>
          <cell r="W173">
            <v>1.6291298866485018</v>
          </cell>
        </row>
        <row r="174">
          <cell r="U174" t="str">
            <v/>
          </cell>
          <cell r="W174">
            <v>1.6065877815779226</v>
          </cell>
        </row>
        <row r="175">
          <cell r="U175" t="str">
            <v/>
          </cell>
          <cell r="W175">
            <v>1.6469595297011699</v>
          </cell>
        </row>
        <row r="176">
          <cell r="U176" t="str">
            <v/>
          </cell>
          <cell r="W176">
            <v>1.8877318387878059</v>
          </cell>
        </row>
        <row r="177">
          <cell r="U177" t="str">
            <v/>
          </cell>
          <cell r="W177">
            <v>1.7010947245625001</v>
          </cell>
        </row>
        <row r="178">
          <cell r="U178">
            <v>1.5095487985460725</v>
          </cell>
          <cell r="W178">
            <v>1.5960516453254461</v>
          </cell>
        </row>
        <row r="179">
          <cell r="U179">
            <v>1.5562221257284534</v>
          </cell>
          <cell r="W179">
            <v>1.5464539617200375</v>
          </cell>
        </row>
        <row r="180">
          <cell r="U180">
            <v>1.6289151290463402</v>
          </cell>
          <cell r="W180">
            <v>1.6550908668346875</v>
          </cell>
        </row>
        <row r="181">
          <cell r="U181">
            <v>1.6982677168965279</v>
          </cell>
          <cell r="W181">
            <v>1.651433212361938</v>
          </cell>
        </row>
        <row r="182">
          <cell r="U182">
            <v>1.7079397102200866</v>
          </cell>
          <cell r="W182">
            <v>1.6876740994467752</v>
          </cell>
        </row>
        <row r="183">
          <cell r="U183" t="str">
            <v/>
          </cell>
          <cell r="W183">
            <v>1.7063968727799699</v>
          </cell>
        </row>
        <row r="184">
          <cell r="U184">
            <v>1.77704453441296</v>
          </cell>
          <cell r="W184">
            <v>1.7675987409852101</v>
          </cell>
        </row>
        <row r="185">
          <cell r="U185" t="str">
            <v/>
          </cell>
          <cell r="W185">
            <v>1.7857535216945402</v>
          </cell>
        </row>
        <row r="186">
          <cell r="U186" t="str">
            <v/>
          </cell>
          <cell r="W186">
            <v>1.6926061600809352</v>
          </cell>
        </row>
        <row r="187">
          <cell r="U187" t="str">
            <v/>
          </cell>
          <cell r="W187">
            <v>2.0251052401444185</v>
          </cell>
        </row>
        <row r="188">
          <cell r="U188" t="str">
            <v/>
          </cell>
          <cell r="W188">
            <v>2.2704112788983437</v>
          </cell>
        </row>
        <row r="189">
          <cell r="U189">
            <v>1.895100399384805</v>
          </cell>
          <cell r="W189">
            <v>1.9976991818029799</v>
          </cell>
        </row>
        <row r="190">
          <cell r="U190">
            <v>1.7206341247929935</v>
          </cell>
          <cell r="W190">
            <v>1.7976898277622899</v>
          </cell>
        </row>
        <row r="191">
          <cell r="U191">
            <v>1.6733828466385601</v>
          </cell>
          <cell r="W191">
            <v>1.656324682725075</v>
          </cell>
        </row>
        <row r="192">
          <cell r="U192" t="str">
            <v/>
          </cell>
          <cell r="W192">
            <v>1.8531561614099719</v>
          </cell>
        </row>
        <row r="193">
          <cell r="U193" t="str">
            <v/>
          </cell>
          <cell r="W193">
            <v>1.8254807473333976</v>
          </cell>
        </row>
        <row r="194">
          <cell r="U194" t="str">
            <v/>
          </cell>
          <cell r="W194">
            <v>1.6054092256693899</v>
          </cell>
        </row>
        <row r="195">
          <cell r="U195" t="str">
            <v/>
          </cell>
          <cell r="W195">
            <v>1.9137359784136951</v>
          </cell>
        </row>
        <row r="196">
          <cell r="U196" t="str">
            <v/>
          </cell>
          <cell r="W196">
            <v>1.9411158510703199</v>
          </cell>
        </row>
        <row r="197">
          <cell r="U197" t="str">
            <v/>
          </cell>
          <cell r="W197">
            <v>1.9735224999878975</v>
          </cell>
        </row>
        <row r="198">
          <cell r="U198" t="str">
            <v/>
          </cell>
          <cell r="W198">
            <v>1.9385027657600002</v>
          </cell>
        </row>
        <row r="199">
          <cell r="U199" t="str">
            <v/>
          </cell>
          <cell r="W199">
            <v>1.9966147990486025</v>
          </cell>
        </row>
        <row r="200">
          <cell r="U200" t="str">
            <v/>
          </cell>
          <cell r="W200">
            <v>2.143409304</v>
          </cell>
        </row>
        <row r="201">
          <cell r="U201">
            <v>1.7808520372391501</v>
          </cell>
          <cell r="W201">
            <v>1.8610046164238399</v>
          </cell>
        </row>
        <row r="202">
          <cell r="U202" t="str">
            <v/>
          </cell>
          <cell r="W202">
            <v>1.7541730807920273</v>
          </cell>
        </row>
        <row r="203">
          <cell r="U203" t="str">
            <v/>
          </cell>
          <cell r="W203">
            <v>1.7198231634000001</v>
          </cell>
        </row>
        <row r="204">
          <cell r="U204" t="str">
            <v/>
          </cell>
          <cell r="W204">
            <v>1.7418211567999999</v>
          </cell>
        </row>
        <row r="205">
          <cell r="U205" t="str">
            <v/>
          </cell>
          <cell r="W205">
            <v>1.7390892430769225</v>
          </cell>
        </row>
        <row r="206">
          <cell r="U206" t="str">
            <v/>
          </cell>
          <cell r="W206">
            <v>1.5901130858289221</v>
          </cell>
        </row>
        <row r="207">
          <cell r="U207" t="str">
            <v/>
          </cell>
          <cell r="W207">
            <v>1.76297277005029</v>
          </cell>
        </row>
        <row r="208">
          <cell r="U208" t="str">
            <v/>
          </cell>
          <cell r="W208">
            <v>1.77982950293556</v>
          </cell>
        </row>
        <row r="209">
          <cell r="U209" t="str">
            <v/>
          </cell>
          <cell r="W209">
            <v>1.77955184863268</v>
          </cell>
        </row>
        <row r="210">
          <cell r="U210" t="str">
            <v/>
          </cell>
          <cell r="W210">
            <v>1.8308509230879899</v>
          </cell>
        </row>
        <row r="211">
          <cell r="U211" t="str">
            <v/>
          </cell>
          <cell r="W211">
            <v>1.8282649626389</v>
          </cell>
        </row>
        <row r="212">
          <cell r="U212" t="str">
            <v/>
          </cell>
          <cell r="W212">
            <v>2.0424163582680799</v>
          </cell>
        </row>
        <row r="213">
          <cell r="U213" t="str">
            <v/>
          </cell>
          <cell r="W213">
            <v>1.8600767210379801</v>
          </cell>
        </row>
        <row r="214">
          <cell r="U214" t="str">
            <v/>
          </cell>
          <cell r="W214">
            <v>1.6391458865891499</v>
          </cell>
        </row>
        <row r="215">
          <cell r="U215" t="str">
            <v/>
          </cell>
          <cell r="W215">
            <v>1.6102314782592799</v>
          </cell>
        </row>
        <row r="216">
          <cell r="U216" t="str">
            <v/>
          </cell>
          <cell r="W216">
            <v>1.78318883255146</v>
          </cell>
        </row>
        <row r="217">
          <cell r="U217" t="str">
            <v/>
          </cell>
          <cell r="W217">
            <v>1.7492843866980501</v>
          </cell>
        </row>
        <row r="218">
          <cell r="U218" t="str">
            <v/>
          </cell>
          <cell r="W218">
            <v>1.7934383722501701</v>
          </cell>
        </row>
        <row r="219">
          <cell r="U219" t="str">
            <v/>
          </cell>
          <cell r="W219">
            <v>1.7964791274074099</v>
          </cell>
        </row>
        <row r="220">
          <cell r="U220" t="str">
            <v/>
          </cell>
          <cell r="W220">
            <v>1.8206058987040801</v>
          </cell>
        </row>
        <row r="221">
          <cell r="U221" t="str">
            <v/>
          </cell>
          <cell r="W221">
            <v>1.94171413251506</v>
          </cell>
        </row>
        <row r="222">
          <cell r="U222" t="str">
            <v/>
          </cell>
          <cell r="W222">
            <v>1.9345878789256401</v>
          </cell>
        </row>
        <row r="223">
          <cell r="U223" t="str">
            <v/>
          </cell>
          <cell r="W223">
            <v>2.0418439901534899</v>
          </cell>
        </row>
        <row r="224">
          <cell r="U224" t="str">
            <v/>
          </cell>
          <cell r="W224">
            <v>2.2781448243493698</v>
          </cell>
        </row>
        <row r="225">
          <cell r="U225" t="str">
            <v/>
          </cell>
          <cell r="W225">
            <v>1.96225723168364</v>
          </cell>
        </row>
        <row r="226">
          <cell r="U226" t="str">
            <v/>
          </cell>
          <cell r="W226">
            <v>1.77765153856583</v>
          </cell>
        </row>
        <row r="227">
          <cell r="U227" t="str">
            <v/>
          </cell>
          <cell r="W227">
            <v>1.7524771984836101</v>
          </cell>
        </row>
        <row r="228">
          <cell r="U228" t="str">
            <v/>
          </cell>
          <cell r="W228">
            <v>1.6470428420366201</v>
          </cell>
        </row>
        <row r="229">
          <cell r="U229" t="str">
            <v/>
          </cell>
          <cell r="W229">
            <v>1.6911122489894701</v>
          </cell>
        </row>
        <row r="230">
          <cell r="U230" t="str">
            <v/>
          </cell>
          <cell r="W230">
            <v>1.40693145340181</v>
          </cell>
        </row>
        <row r="231">
          <cell r="U231" t="str">
            <v/>
          </cell>
          <cell r="W231">
            <v>1.7546926445791999</v>
          </cell>
        </row>
        <row r="232">
          <cell r="U232" t="str">
            <v/>
          </cell>
          <cell r="W232">
            <v>1.80377557220295</v>
          </cell>
        </row>
        <row r="233">
          <cell r="U233" t="str">
            <v/>
          </cell>
          <cell r="W233">
            <v>1.8064902192601799</v>
          </cell>
        </row>
        <row r="234">
          <cell r="U234" t="str">
            <v/>
          </cell>
          <cell r="W234">
            <v>1.8993270144577199</v>
          </cell>
        </row>
        <row r="235">
          <cell r="U235" t="str">
            <v/>
          </cell>
          <cell r="W235">
            <v>2.1217372600331998</v>
          </cell>
        </row>
        <row r="236">
          <cell r="U236" t="str">
            <v/>
          </cell>
          <cell r="W236">
            <v>2.14574873201608</v>
          </cell>
        </row>
        <row r="237">
          <cell r="U237" t="str">
            <v/>
          </cell>
          <cell r="W237">
            <v>1.86013972944578</v>
          </cell>
        </row>
        <row r="238">
          <cell r="U238" t="str">
            <v/>
          </cell>
          <cell r="W238">
            <v>1.52287723757436</v>
          </cell>
        </row>
        <row r="239">
          <cell r="U239" t="str">
            <v/>
          </cell>
          <cell r="W239">
            <v>1.4568661902740501</v>
          </cell>
        </row>
        <row r="240">
          <cell r="U240" t="str">
            <v/>
          </cell>
          <cell r="W240">
            <v>1.4080262248448101</v>
          </cell>
        </row>
        <row r="241">
          <cell r="U241" t="str">
            <v/>
          </cell>
          <cell r="W241">
            <v>1.3946033899376999</v>
          </cell>
        </row>
        <row r="242">
          <cell r="U242" t="str">
            <v/>
          </cell>
          <cell r="W242">
            <v>1.44405101239542</v>
          </cell>
        </row>
        <row r="243">
          <cell r="U243" t="str">
            <v/>
          </cell>
          <cell r="W243">
            <v>1.4538048099765399</v>
          </cell>
        </row>
        <row r="244">
          <cell r="U244" t="str">
            <v/>
          </cell>
          <cell r="W244">
            <v>1.46534144727208</v>
          </cell>
        </row>
        <row r="245">
          <cell r="U245" t="str">
            <v/>
          </cell>
          <cell r="W245">
            <v>1.5325555626383001</v>
          </cell>
        </row>
        <row r="246">
          <cell r="U246" t="str">
            <v/>
          </cell>
          <cell r="W246">
            <v>1.5409153939451301</v>
          </cell>
        </row>
        <row r="247">
          <cell r="U247" t="str">
            <v/>
          </cell>
          <cell r="W247">
            <v>1.5438692866754899</v>
          </cell>
        </row>
        <row r="248">
          <cell r="U248" t="str">
            <v/>
          </cell>
          <cell r="W248">
            <v>1.94588997425557</v>
          </cell>
        </row>
        <row r="249">
          <cell r="U249" t="str">
            <v/>
          </cell>
          <cell r="W249">
            <v>1.6899585600445599</v>
          </cell>
        </row>
        <row r="250">
          <cell r="U250" t="str">
            <v/>
          </cell>
          <cell r="W250">
            <v>1.51704651133422</v>
          </cell>
        </row>
        <row r="251">
          <cell r="U251">
            <v>1.41857171257521</v>
          </cell>
          <cell r="W251">
            <v>1.397978864663</v>
          </cell>
        </row>
        <row r="252">
          <cell r="U252" t="str">
            <v/>
          </cell>
          <cell r="W252">
            <v>1.4034194637943</v>
          </cell>
        </row>
        <row r="253">
          <cell r="U253" t="str">
            <v/>
          </cell>
          <cell r="W253">
            <v>1.35082684316018</v>
          </cell>
        </row>
        <row r="254">
          <cell r="U254" t="str">
            <v/>
          </cell>
          <cell r="W254">
            <v>1.3458552352836299</v>
          </cell>
        </row>
        <row r="255">
          <cell r="U255" t="str">
            <v/>
          </cell>
          <cell r="W255">
            <v>1.36670051407937</v>
          </cell>
        </row>
        <row r="256">
          <cell r="U256" t="str">
            <v/>
          </cell>
          <cell r="W256">
            <v>1.3544608641743932</v>
          </cell>
        </row>
        <row r="257">
          <cell r="U257" t="str">
            <v/>
          </cell>
          <cell r="W257">
            <v>1.3556722045124643</v>
          </cell>
        </row>
        <row r="258">
          <cell r="U258" t="str">
            <v/>
          </cell>
          <cell r="W258">
            <v>1.3589445275887424</v>
          </cell>
        </row>
        <row r="259">
          <cell r="U259" t="str">
            <v/>
          </cell>
          <cell r="W259">
            <v>1.3563591987585333</v>
          </cell>
        </row>
        <row r="260">
          <cell r="U260" t="str">
            <v/>
          </cell>
          <cell r="W260">
            <v>1.3569919769532468</v>
          </cell>
        </row>
        <row r="261">
          <cell r="U261" t="str">
            <v/>
          </cell>
          <cell r="W261">
            <v>1.3574319011001741</v>
          </cell>
        </row>
        <row r="262">
          <cell r="U262" t="str">
            <v/>
          </cell>
          <cell r="W262">
            <v>1.3569276922706515</v>
          </cell>
        </row>
        <row r="263">
          <cell r="U263" t="str">
            <v/>
          </cell>
          <cell r="W263">
            <v>1.3571171901080241</v>
          </cell>
        </row>
        <row r="264">
          <cell r="U264" t="str">
            <v/>
          </cell>
          <cell r="W264">
            <v>1.3571589278262832</v>
          </cell>
        </row>
        <row r="265">
          <cell r="U265" t="str">
            <v/>
          </cell>
          <cell r="W265">
            <v>1.3570679367349863</v>
          </cell>
        </row>
        <row r="266">
          <cell r="U266" t="str">
            <v/>
          </cell>
          <cell r="W266">
            <v>1.3571146848897646</v>
          </cell>
        </row>
        <row r="267">
          <cell r="U267" t="str">
            <v/>
          </cell>
          <cell r="W267">
            <v>1.3571138498170114</v>
          </cell>
        </row>
        <row r="268">
          <cell r="U268" t="str">
            <v/>
          </cell>
          <cell r="W268">
            <v>1.3570988238139208</v>
          </cell>
        </row>
        <row r="269">
          <cell r="U269" t="str">
            <v/>
          </cell>
          <cell r="W269">
            <v>1.3571091195068989</v>
          </cell>
        </row>
        <row r="270">
          <cell r="U270" t="str">
            <v/>
          </cell>
          <cell r="W270">
            <v>1.357107264379277</v>
          </cell>
        </row>
        <row r="271">
          <cell r="U271" t="str">
            <v/>
          </cell>
          <cell r="W271">
            <v>1.3571050692333655</v>
          </cell>
        </row>
        <row r="272">
          <cell r="U272" t="str">
            <v/>
          </cell>
          <cell r="W272">
            <v>1.3571071510398471</v>
          </cell>
        </row>
        <row r="273">
          <cell r="U273" t="str">
            <v/>
          </cell>
          <cell r="W273">
            <v>1.3571064948841631</v>
          </cell>
        </row>
        <row r="274">
          <cell r="U274" t="str">
            <v/>
          </cell>
          <cell r="W274">
            <v>1.3571062383857919</v>
          </cell>
        </row>
        <row r="275">
          <cell r="U275" t="str">
            <v/>
          </cell>
          <cell r="W275">
            <v>1.3571066281032673</v>
          </cell>
        </row>
        <row r="276">
          <cell r="U276" t="str">
            <v/>
          </cell>
          <cell r="W276">
            <v>1.357106453791074</v>
          </cell>
        </row>
        <row r="277">
          <cell r="U277" t="str">
            <v/>
          </cell>
          <cell r="W277">
            <v>1.3571064400933777</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ltung gewichtet"/>
      <sheetName val="Tabelle1"/>
      <sheetName val="MARS II a"/>
      <sheetName val="Regionen gewichtet"/>
      <sheetName val="Tabelle2"/>
      <sheetName val="MARS II b"/>
      <sheetName val="Haltung %"/>
      <sheetName val="Schachtelgrösse gewichtet"/>
      <sheetName val="Gewichtsklasse %"/>
      <sheetName val="Schachtelgrösse %"/>
      <sheetName val="Haltung gewichtet_Jahr"/>
      <sheetName val="Regionen gewichtet_Jahr"/>
      <sheetName val="Haltung %_Jahr"/>
      <sheetName val="Schachtelgrösse gewichtet_Jahr"/>
      <sheetName val="Gewichtsklasse %_Jahr"/>
      <sheetName val="Schachtelgrösse %_Jahr"/>
      <sheetName val="Tabelle3"/>
    </sheetNames>
    <sheetDataSet>
      <sheetData sheetId="0">
        <row r="20">
          <cell r="D20">
            <v>0.81119720376481874</v>
          </cell>
          <cell r="H20">
            <v>0.64208445734955832</v>
          </cell>
        </row>
        <row r="21">
          <cell r="D21">
            <v>0.82923292800386239</v>
          </cell>
          <cell r="H21">
            <v>0.64288468435595747</v>
          </cell>
        </row>
        <row r="22">
          <cell r="D22">
            <v>0.79457653137869066</v>
          </cell>
          <cell r="H22">
            <v>0.63931520849034729</v>
          </cell>
        </row>
        <row r="23">
          <cell r="D23">
            <v>0.8266798192712641</v>
          </cell>
          <cell r="H23">
            <v>0.64039165506570916</v>
          </cell>
        </row>
        <row r="24">
          <cell r="D24">
            <v>0.81037122549544638</v>
          </cell>
          <cell r="H24">
            <v>0.65225663795766964</v>
          </cell>
        </row>
        <row r="25">
          <cell r="D25">
            <v>0.81015116300797252</v>
          </cell>
          <cell r="H25">
            <v>0.64708354923080325</v>
          </cell>
        </row>
        <row r="26">
          <cell r="D26">
            <v>0.80156807145606745</v>
          </cell>
          <cell r="H26">
            <v>0.64289947467365072</v>
          </cell>
        </row>
        <row r="27">
          <cell r="D27">
            <v>0.80149946303584763</v>
          </cell>
          <cell r="H27">
            <v>0.63145469265063492</v>
          </cell>
        </row>
        <row r="28">
          <cell r="D28">
            <v>0.80224498168815173</v>
          </cell>
          <cell r="H28">
            <v>0.62267783862718307</v>
          </cell>
        </row>
        <row r="29">
          <cell r="D29">
            <v>0.81093893764453628</v>
          </cell>
          <cell r="H29">
            <v>0.61113935117377993</v>
          </cell>
        </row>
        <row r="30">
          <cell r="D30">
            <v>0.80935515616805176</v>
          </cell>
          <cell r="H30">
            <v>0.60883043466264009</v>
          </cell>
        </row>
        <row r="31">
          <cell r="D31">
            <v>0.80848995635943</v>
          </cell>
          <cell r="H31">
            <v>0.62247091128983567</v>
          </cell>
        </row>
        <row r="32">
          <cell r="D32">
            <v>0.80762787705001737</v>
          </cell>
          <cell r="H32">
            <v>0.54424316284426355</v>
          </cell>
        </row>
        <row r="33">
          <cell r="D33">
            <v>0.80964434099550708</v>
          </cell>
          <cell r="H33">
            <v>0.61670264188415069</v>
          </cell>
        </row>
        <row r="34">
          <cell r="D34">
            <v>0.80832884850478515</v>
          </cell>
          <cell r="H34">
            <v>0.63741906598172737</v>
          </cell>
        </row>
        <row r="35">
          <cell r="D35">
            <v>0.80460160455552188</v>
          </cell>
          <cell r="H35">
            <v>0.62262758549119834</v>
          </cell>
        </row>
        <row r="36">
          <cell r="D36">
            <v>0.8084811290432955</v>
          </cell>
          <cell r="H36">
            <v>0.62916460625879622</v>
          </cell>
        </row>
        <row r="37">
          <cell r="D37">
            <v>0.8069090295800383</v>
          </cell>
          <cell r="H37">
            <v>0.62622264296965613</v>
          </cell>
        </row>
        <row r="38">
          <cell r="D38">
            <v>0.80659635999423818</v>
          </cell>
          <cell r="H38">
            <v>0.63192632837035301</v>
          </cell>
        </row>
        <row r="39">
          <cell r="D39">
            <v>0.81365309112806838</v>
          </cell>
          <cell r="H39">
            <v>0.62446287108397724</v>
          </cell>
        </row>
        <row r="40">
          <cell r="D40">
            <v>0.8071991929475727</v>
          </cell>
          <cell r="H40">
            <v>0.62909812855325975</v>
          </cell>
        </row>
        <row r="41">
          <cell r="D41">
            <v>0.792146498667754</v>
          </cell>
          <cell r="H41">
            <v>0.60516592485906862</v>
          </cell>
        </row>
        <row r="42">
          <cell r="D42">
            <v>0.78982129700373449</v>
          </cell>
          <cell r="H42">
            <v>0.61995002029921209</v>
          </cell>
        </row>
        <row r="43">
          <cell r="D43">
            <v>0.81039161578525598</v>
          </cell>
          <cell r="H43">
            <v>0.59482433246662125</v>
          </cell>
        </row>
        <row r="44">
          <cell r="D44">
            <v>0.78267233549852111</v>
          </cell>
          <cell r="H44">
            <v>0.61767477719550523</v>
          </cell>
        </row>
        <row r="45">
          <cell r="D45">
            <v>0.79586484623930798</v>
          </cell>
          <cell r="H45">
            <v>0.61707070810533171</v>
          </cell>
        </row>
        <row r="46">
          <cell r="D46">
            <v>0.79424823349144469</v>
          </cell>
          <cell r="H46">
            <v>0.60920535669530362</v>
          </cell>
        </row>
        <row r="47">
          <cell r="D47">
            <v>0.80782405187668471</v>
          </cell>
          <cell r="H47">
            <v>0.60172031673643689</v>
          </cell>
        </row>
        <row r="48">
          <cell r="D48">
            <v>0.80892112423269369</v>
          </cell>
          <cell r="H48">
            <v>0.60951619999683659</v>
          </cell>
        </row>
        <row r="49">
          <cell r="D49">
            <v>0.80981242316029367</v>
          </cell>
          <cell r="H49">
            <v>0.61791254412253205</v>
          </cell>
        </row>
        <row r="50">
          <cell r="D50">
            <v>0.807490321280254</v>
          </cell>
          <cell r="H50">
            <v>0.60204996086733131</v>
          </cell>
        </row>
        <row r="51">
          <cell r="D51">
            <v>0.80006288909385626</v>
          </cell>
          <cell r="H51">
            <v>0.60235939176076059</v>
          </cell>
        </row>
        <row r="52">
          <cell r="D52">
            <v>0.80218285053382421</v>
          </cell>
          <cell r="H52">
            <v>0.61889839675214675</v>
          </cell>
        </row>
        <row r="53">
          <cell r="D53">
            <v>0.77757402536179909</v>
          </cell>
          <cell r="H53">
            <v>0.61601127586082471</v>
          </cell>
        </row>
        <row r="54">
          <cell r="D54">
            <v>0.80914964555754287</v>
          </cell>
          <cell r="H54">
            <v>0.61219974325928805</v>
          </cell>
        </row>
        <row r="55">
          <cell r="D55">
            <v>0.80866702056540696</v>
          </cell>
          <cell r="H55">
            <v>0.6050605265822212</v>
          </cell>
        </row>
        <row r="56">
          <cell r="D56">
            <v>0.80866788641939935</v>
          </cell>
          <cell r="H56">
            <v>0.61029823155452068</v>
          </cell>
        </row>
        <row r="57">
          <cell r="D57">
            <v>0.79728012176722296</v>
          </cell>
          <cell r="H57">
            <v>0.59394768295844091</v>
          </cell>
        </row>
        <row r="58">
          <cell r="D58">
            <v>0.80242777036767909</v>
          </cell>
          <cell r="H58">
            <v>0.61002047036155083</v>
          </cell>
        </row>
        <row r="59">
          <cell r="D59">
            <v>0.80887059333999789</v>
          </cell>
          <cell r="H59">
            <v>0.60825077413515283</v>
          </cell>
        </row>
        <row r="60">
          <cell r="D60">
            <v>0.80951600829229386</v>
          </cell>
          <cell r="H60">
            <v>0.55822909981066948</v>
          </cell>
        </row>
        <row r="61">
          <cell r="D61">
            <v>0.80017986330120738</v>
          </cell>
          <cell r="H61">
            <v>0.59741969418947971</v>
          </cell>
        </row>
        <row r="62">
          <cell r="D62">
            <v>0.80913602079459546</v>
          </cell>
          <cell r="H62">
            <v>0.60688822052863645</v>
          </cell>
        </row>
        <row r="63">
          <cell r="D63">
            <v>0.80855650000827928</v>
          </cell>
          <cell r="H63">
            <v>0.60840886946847428</v>
          </cell>
        </row>
        <row r="64">
          <cell r="D64">
            <v>0.79464286830371977</v>
          </cell>
          <cell r="H64">
            <v>0.61226279978807563</v>
          </cell>
        </row>
        <row r="65">
          <cell r="D65">
            <v>0.80897736181569202</v>
          </cell>
          <cell r="H65">
            <v>0.61090295454583199</v>
          </cell>
        </row>
        <row r="66">
          <cell r="D66">
            <v>0.79971066764253529</v>
          </cell>
          <cell r="H66">
            <v>0.61698527697787053</v>
          </cell>
        </row>
        <row r="67">
          <cell r="D67">
            <v>0.78314109573512469</v>
          </cell>
          <cell r="H67">
            <v>0.61836302405874022</v>
          </cell>
        </row>
        <row r="68">
          <cell r="D68">
            <v>0.76864513658739764</v>
          </cell>
          <cell r="H68">
            <v>0.58035777596260718</v>
          </cell>
        </row>
        <row r="69">
          <cell r="D69">
            <v>0.80970680907019821</v>
          </cell>
          <cell r="H69">
            <v>0.6091860003682722</v>
          </cell>
        </row>
        <row r="70">
          <cell r="D70">
            <v>0.80975575430650359</v>
          </cell>
          <cell r="H70">
            <v>0.6205021446268052</v>
          </cell>
        </row>
        <row r="71">
          <cell r="D71">
            <v>0.80729621501642324</v>
          </cell>
          <cell r="H71">
            <v>0.61579343581366575</v>
          </cell>
        </row>
        <row r="72">
          <cell r="D72">
            <v>0.80816998916018246</v>
          </cell>
          <cell r="H72">
            <v>0.59234948634876805</v>
          </cell>
        </row>
        <row r="73">
          <cell r="D73">
            <v>0.809262895880688</v>
          </cell>
          <cell r="H73">
            <v>0.5767780623926011</v>
          </cell>
        </row>
        <row r="74">
          <cell r="D74">
            <v>0.80753643348181292</v>
          </cell>
          <cell r="H74">
            <v>0.56721051939270539</v>
          </cell>
        </row>
        <row r="75">
          <cell r="D75">
            <v>0.79028522950042346</v>
          </cell>
          <cell r="H75">
            <v>0.61098199298031031</v>
          </cell>
        </row>
        <row r="76">
          <cell r="D76">
            <v>0.80668055685983597</v>
          </cell>
          <cell r="H76">
            <v>0.61609590080648713</v>
          </cell>
        </row>
        <row r="77">
          <cell r="D77">
            <v>0.80927733390242318</v>
          </cell>
          <cell r="H77">
            <v>0.60222118233514443</v>
          </cell>
        </row>
        <row r="78">
          <cell r="D78">
            <v>0.76548404845985463</v>
          </cell>
          <cell r="H78">
            <v>0.61110010225557709</v>
          </cell>
        </row>
        <row r="79">
          <cell r="D79">
            <v>0.80850346984899768</v>
          </cell>
          <cell r="H79">
            <v>0.61050070091170761</v>
          </cell>
        </row>
        <row r="80">
          <cell r="D80">
            <v>0.79461375294766656</v>
          </cell>
          <cell r="H80">
            <v>0.61776707591802238</v>
          </cell>
        </row>
        <row r="81">
          <cell r="D81">
            <v>0.78809700580855413</v>
          </cell>
          <cell r="H81">
            <v>0.6044188692771415</v>
          </cell>
        </row>
        <row r="82">
          <cell r="D82">
            <v>0.80855991781738512</v>
          </cell>
          <cell r="H82">
            <v>0.63015827350081177</v>
          </cell>
        </row>
        <row r="83">
          <cell r="D83">
            <v>0.80633291116835548</v>
          </cell>
          <cell r="H83">
            <v>0.59477697048451006</v>
          </cell>
        </row>
        <row r="84">
          <cell r="D84">
            <v>0.80871873259545823</v>
          </cell>
          <cell r="H84">
            <v>0.59516566563778106</v>
          </cell>
        </row>
        <row r="85">
          <cell r="D85">
            <v>0.80876951124649543</v>
          </cell>
          <cell r="H85">
            <v>0.60221357710798196</v>
          </cell>
        </row>
        <row r="86">
          <cell r="D86">
            <v>0.80975008733403453</v>
          </cell>
          <cell r="H86">
            <v>0.61067331212390352</v>
          </cell>
        </row>
        <row r="87">
          <cell r="D87">
            <v>0.8086628599400596</v>
          </cell>
          <cell r="H87">
            <v>0.58808430935624612</v>
          </cell>
        </row>
        <row r="88">
          <cell r="D88">
            <v>0.80968851738604009</v>
          </cell>
          <cell r="H88">
            <v>0.60844042331243486</v>
          </cell>
        </row>
        <row r="89">
          <cell r="D89">
            <v>0.80885051944052566</v>
          </cell>
          <cell r="H89">
            <v>0.60444589806137572</v>
          </cell>
        </row>
        <row r="90">
          <cell r="D90">
            <v>0.80838435547326304</v>
          </cell>
          <cell r="H90">
            <v>0.61206958184314397</v>
          </cell>
        </row>
        <row r="91">
          <cell r="D91">
            <v>0.80975853799980868</v>
          </cell>
          <cell r="H91">
            <v>0.62210442516538267</v>
          </cell>
        </row>
        <row r="92">
          <cell r="D92">
            <v>0.81791955990339305</v>
          </cell>
          <cell r="H92">
            <v>0.59982914545687349</v>
          </cell>
        </row>
        <row r="93">
          <cell r="D93">
            <v>0.82794585200644122</v>
          </cell>
          <cell r="H93">
            <v>0.6175579273164381</v>
          </cell>
        </row>
        <row r="94">
          <cell r="D94">
            <v>0.82485778140467469</v>
          </cell>
          <cell r="H94">
            <v>0.6313785834070702</v>
          </cell>
        </row>
        <row r="95">
          <cell r="D95">
            <v>0.82939980264850344</v>
          </cell>
          <cell r="H95">
            <v>0.57334064683120067</v>
          </cell>
        </row>
        <row r="96">
          <cell r="D96">
            <v>0.83625606211104309</v>
          </cell>
          <cell r="H96">
            <v>0.64128333894310507</v>
          </cell>
        </row>
        <row r="97">
          <cell r="D97">
            <v>0.82485488955888298</v>
          </cell>
          <cell r="H97">
            <v>0.61750356882327051</v>
          </cell>
        </row>
        <row r="98">
          <cell r="D98">
            <v>0.83197224654391611</v>
          </cell>
          <cell r="H98">
            <v>0.62223401323238892</v>
          </cell>
        </row>
        <row r="99">
          <cell r="D99">
            <v>0.84142070707049976</v>
          </cell>
          <cell r="H99">
            <v>0.62597904022674145</v>
          </cell>
        </row>
        <row r="100">
          <cell r="D100">
            <v>0.83697586839381732</v>
          </cell>
          <cell r="H100">
            <v>0.62760046186492502</v>
          </cell>
        </row>
        <row r="101">
          <cell r="D101">
            <v>0.85241987356182791</v>
          </cell>
          <cell r="H101">
            <v>0.63751546194979447</v>
          </cell>
        </row>
        <row r="102">
          <cell r="D102">
            <v>0.84961406190668498</v>
          </cell>
          <cell r="H102">
            <v>0.65136601987268972</v>
          </cell>
        </row>
        <row r="103">
          <cell r="D103">
            <v>0.85209976055003189</v>
          </cell>
          <cell r="H103">
            <v>0.65893019681075848</v>
          </cell>
        </row>
        <row r="104">
          <cell r="D104">
            <v>0.8481986037574667</v>
          </cell>
          <cell r="H104">
            <v>0.64047549536353765</v>
          </cell>
        </row>
        <row r="105">
          <cell r="D105">
            <v>0.85170987289620892</v>
          </cell>
          <cell r="H105">
            <v>0.65592712077155169</v>
          </cell>
        </row>
        <row r="106">
          <cell r="D106">
            <v>0.84452203811681248</v>
          </cell>
          <cell r="H106">
            <v>0.66311099018556963</v>
          </cell>
        </row>
        <row r="107">
          <cell r="D107">
            <v>0.84643931459795596</v>
          </cell>
          <cell r="H107">
            <v>0.63977810048889916</v>
          </cell>
        </row>
        <row r="108">
          <cell r="D108">
            <v>0.84529586022374226</v>
          </cell>
          <cell r="H108">
            <v>0.64515464132682321</v>
          </cell>
        </row>
        <row r="109">
          <cell r="D109">
            <v>0.83729105781285007</v>
          </cell>
          <cell r="H109">
            <v>0.66583030579612434</v>
          </cell>
        </row>
        <row r="110">
          <cell r="D110">
            <v>0.83067052183348233</v>
          </cell>
          <cell r="H110">
            <v>0.64035390074876541</v>
          </cell>
        </row>
        <row r="111">
          <cell r="D111">
            <v>0.82853294841980984</v>
          </cell>
          <cell r="H111">
            <v>0.61710353211905478</v>
          </cell>
        </row>
        <row r="112">
          <cell r="D112">
            <v>0.83889327702068439</v>
          </cell>
          <cell r="H112">
            <v>0.64732643798776812</v>
          </cell>
        </row>
        <row r="113">
          <cell r="D113">
            <v>0.84063186598285122</v>
          </cell>
          <cell r="H113">
            <v>0.61242264917735023</v>
          </cell>
        </row>
        <row r="114">
          <cell r="D114">
            <v>0.84787755279415467</v>
          </cell>
          <cell r="H114">
            <v>0.64526631010036894</v>
          </cell>
        </row>
        <row r="115">
          <cell r="D115">
            <v>0.84123217438572973</v>
          </cell>
          <cell r="H115">
            <v>0.63868855407206881</v>
          </cell>
        </row>
        <row r="116">
          <cell r="D116">
            <v>0.84007780331936144</v>
          </cell>
          <cell r="H116">
            <v>0.63831804352394461</v>
          </cell>
        </row>
        <row r="117">
          <cell r="D117">
            <v>0.83595323023649104</v>
          </cell>
          <cell r="H117">
            <v>0.64488578526643081</v>
          </cell>
        </row>
        <row r="118">
          <cell r="D118">
            <v>0.82410271752158082</v>
          </cell>
          <cell r="H118">
            <v>0.62765284292083978</v>
          </cell>
        </row>
        <row r="119">
          <cell r="D119">
            <v>0.82185543482883072</v>
          </cell>
          <cell r="H119">
            <v>0.6291333952436684</v>
          </cell>
        </row>
        <row r="120">
          <cell r="D120">
            <v>0.81070088288683562</v>
          </cell>
          <cell r="H120">
            <v>0.64796254006075804</v>
          </cell>
        </row>
        <row r="121">
          <cell r="D121">
            <v>0.8129400311803493</v>
          </cell>
          <cell r="H121">
            <v>0.64029521154556823</v>
          </cell>
        </row>
        <row r="122">
          <cell r="D122">
            <v>0.81718407409533156</v>
          </cell>
          <cell r="H122">
            <v>0.62645963906886548</v>
          </cell>
        </row>
        <row r="123">
          <cell r="D123">
            <v>0.79164437190852321</v>
          </cell>
          <cell r="H123">
            <v>0.62876917807754618</v>
          </cell>
        </row>
        <row r="124">
          <cell r="D124">
            <v>0.79531273119381718</v>
          </cell>
          <cell r="H124">
            <v>0.62539359590472132</v>
          </cell>
        </row>
        <row r="125">
          <cell r="D125">
            <v>0.79648479804931294</v>
          </cell>
          <cell r="H125">
            <v>0.6199286610478365</v>
          </cell>
        </row>
        <row r="126">
          <cell r="D126">
            <v>0.80173782980005237</v>
          </cell>
          <cell r="H126">
            <v>0.63345742463780141</v>
          </cell>
        </row>
        <row r="127">
          <cell r="D127">
            <v>0.80467045176219387</v>
          </cell>
          <cell r="H127">
            <v>0.64991644156671613</v>
          </cell>
        </row>
        <row r="128">
          <cell r="D128">
            <v>0.80014018055268321</v>
          </cell>
          <cell r="H128">
            <v>0.61707187995306578</v>
          </cell>
        </row>
        <row r="129">
          <cell r="D129">
            <v>0.80259211050371082</v>
          </cell>
          <cell r="H129">
            <v>0.62167317729504368</v>
          </cell>
        </row>
        <row r="130">
          <cell r="D130">
            <v>0.80115415421601843</v>
          </cell>
          <cell r="H130">
            <v>0.62591079476961364</v>
          </cell>
        </row>
        <row r="131">
          <cell r="D131">
            <v>0.8076051442397586</v>
          </cell>
          <cell r="H131">
            <v>0.63394901470059173</v>
          </cell>
        </row>
        <row r="132">
          <cell r="D132">
            <v>0.79887773311071775</v>
          </cell>
          <cell r="H132">
            <v>0.6239823553636995</v>
          </cell>
        </row>
        <row r="133">
          <cell r="D133">
            <v>0.80344403509978812</v>
          </cell>
          <cell r="H133">
            <v>0.62553460715167519</v>
          </cell>
        </row>
        <row r="134">
          <cell r="D134">
            <v>0.80187601413439757</v>
          </cell>
          <cell r="H134">
            <v>0.6186138133853849</v>
          </cell>
        </row>
        <row r="135">
          <cell r="D135">
            <v>0.80133939586331793</v>
          </cell>
          <cell r="H135">
            <v>0.60691021275651003</v>
          </cell>
        </row>
        <row r="136">
          <cell r="D136">
            <v>0.77721306228798259</v>
          </cell>
          <cell r="H136">
            <v>0.61151592750379968</v>
          </cell>
        </row>
        <row r="137">
          <cell r="D137">
            <v>0.80689899898977979</v>
          </cell>
          <cell r="H137">
            <v>0.61078813354878092</v>
          </cell>
        </row>
        <row r="138">
          <cell r="D138">
            <v>0.77100486204692853</v>
          </cell>
          <cell r="H138">
            <v>0.63268620003422449</v>
          </cell>
        </row>
        <row r="139">
          <cell r="D139">
            <v>0.80465024486884684</v>
          </cell>
          <cell r="H139">
            <v>0.62465198587945481</v>
          </cell>
        </row>
        <row r="140">
          <cell r="D140">
            <v>0.80386950591539708</v>
          </cell>
          <cell r="H140">
            <v>0.61005048648018412</v>
          </cell>
        </row>
        <row r="141">
          <cell r="D141">
            <v>0.80078523383618549</v>
          </cell>
          <cell r="H141">
            <v>0.60657705936822381</v>
          </cell>
        </row>
        <row r="142">
          <cell r="D142">
            <v>0.79649204245010941</v>
          </cell>
          <cell r="H142">
            <v>0.61223271394822776</v>
          </cell>
        </row>
        <row r="143">
          <cell r="D143">
            <v>0.79743590613334359</v>
          </cell>
          <cell r="H143">
            <v>0.61320396523739507</v>
          </cell>
        </row>
        <row r="144">
          <cell r="D144">
            <v>0.79485076190719772</v>
          </cell>
          <cell r="H144">
            <v>0.61265307943452652</v>
          </cell>
        </row>
        <row r="145">
          <cell r="D145">
            <v>0.79868080361303206</v>
          </cell>
          <cell r="H145">
            <v>0.60624391695632684</v>
          </cell>
        </row>
        <row r="146">
          <cell r="D146">
            <v>0.80699922606774277</v>
          </cell>
          <cell r="H146">
            <v>0.61722611326505883</v>
          </cell>
        </row>
        <row r="147">
          <cell r="D147">
            <v>0.79631661163513145</v>
          </cell>
          <cell r="H147">
            <v>0.61781565693837781</v>
          </cell>
        </row>
        <row r="148">
          <cell r="D148">
            <v>0.79851570432274588</v>
          </cell>
          <cell r="H148">
            <v>0.60231963916758691</v>
          </cell>
        </row>
        <row r="149">
          <cell r="D149">
            <v>0.79738003679948566</v>
          </cell>
          <cell r="H149">
            <v>0.62852497737254698</v>
          </cell>
        </row>
        <row r="150">
          <cell r="D150">
            <v>0.80180112402634218</v>
          </cell>
          <cell r="H150">
            <v>0.60361973824599446</v>
          </cell>
        </row>
        <row r="151">
          <cell r="D151">
            <v>0.80065859504820891</v>
          </cell>
          <cell r="H151">
            <v>0.60436757680649889</v>
          </cell>
        </row>
        <row r="152">
          <cell r="D152">
            <v>0.82142779126023702</v>
          </cell>
          <cell r="H152">
            <v>0.61978097035983415</v>
          </cell>
        </row>
        <row r="153">
          <cell r="D153">
            <v>0.81043486165238821</v>
          </cell>
          <cell r="H153">
            <v>0.61434509658710501</v>
          </cell>
        </row>
        <row r="154">
          <cell r="D154">
            <v>0.81186959469545861</v>
          </cell>
          <cell r="H154">
            <v>0.62418546991629376</v>
          </cell>
        </row>
        <row r="155">
          <cell r="D155">
            <v>0.80282553521382194</v>
          </cell>
          <cell r="H155">
            <v>0.61856902914476286</v>
          </cell>
        </row>
        <row r="156">
          <cell r="D156">
            <v>0.81402525633104617</v>
          </cell>
          <cell r="H156">
            <v>0.61406960168660463</v>
          </cell>
        </row>
        <row r="157">
          <cell r="D157">
            <v>0.81139738901180669</v>
          </cell>
          <cell r="H157">
            <v>0.62521160952209376</v>
          </cell>
        </row>
        <row r="158">
          <cell r="D158">
            <v>0.79938340632101157</v>
          </cell>
          <cell r="H158">
            <v>0.62255579964469665</v>
          </cell>
        </row>
        <row r="159">
          <cell r="D159">
            <v>0.81290433007550644</v>
          </cell>
          <cell r="H159">
            <v>0.61008809533729214</v>
          </cell>
        </row>
        <row r="160">
          <cell r="D160">
            <v>0.80799513778275478</v>
          </cell>
          <cell r="H160">
            <v>0.6252560286132145</v>
          </cell>
        </row>
        <row r="161">
          <cell r="D161">
            <v>0.81310934678448932</v>
          </cell>
          <cell r="H161">
            <v>0.62067335294890447</v>
          </cell>
        </row>
        <row r="162">
          <cell r="D162">
            <v>0.81410102997893175</v>
          </cell>
          <cell r="H162">
            <v>0.60082881499040786</v>
          </cell>
        </row>
        <row r="163">
          <cell r="D163">
            <v>0.81405448540808478</v>
          </cell>
          <cell r="H163">
            <v>0.62321717928416642</v>
          </cell>
        </row>
        <row r="164">
          <cell r="D164">
            <v>0.81116572435177803</v>
          </cell>
          <cell r="H164">
            <v>0.63631739766474105</v>
          </cell>
        </row>
        <row r="165">
          <cell r="D165">
            <v>0.82092565065170053</v>
          </cell>
          <cell r="H165">
            <v>0.63213576194105492</v>
          </cell>
        </row>
        <row r="166">
          <cell r="D166">
            <v>0.82659656638482149</v>
          </cell>
          <cell r="H166">
            <v>0.6388007192794416</v>
          </cell>
        </row>
        <row r="167">
          <cell r="D167">
            <v>0.8217211451892712</v>
          </cell>
          <cell r="H167">
            <v>0.64111287298461972</v>
          </cell>
        </row>
        <row r="168">
          <cell r="D168">
            <v>0.82229083704916328</v>
          </cell>
          <cell r="H168">
            <v>0.63935045245537958</v>
          </cell>
        </row>
        <row r="169">
          <cell r="D169">
            <v>0.816438036947021</v>
          </cell>
          <cell r="H169">
            <v>0.63115968084373808</v>
          </cell>
        </row>
        <row r="170">
          <cell r="D170">
            <v>0.81932538648732256</v>
          </cell>
          <cell r="H170">
            <v>0.63906672432910416</v>
          </cell>
        </row>
        <row r="171">
          <cell r="D171">
            <v>0.82089021308529009</v>
          </cell>
          <cell r="H171">
            <v>0.62489954413592774</v>
          </cell>
        </row>
        <row r="172">
          <cell r="D172">
            <v>0.82089021308529009</v>
          </cell>
          <cell r="H172">
            <v>0.62489954413592774</v>
          </cell>
        </row>
        <row r="173">
          <cell r="D173">
            <v>0.81981871918544447</v>
          </cell>
          <cell r="H173">
            <v>0.6274698306268558</v>
          </cell>
        </row>
        <row r="174">
          <cell r="D174">
            <v>0.83139048735604015</v>
          </cell>
          <cell r="H174">
            <v>0.62224411249843115</v>
          </cell>
        </row>
        <row r="175">
          <cell r="D175">
            <v>0.8248416576372205</v>
          </cell>
          <cell r="H175">
            <v>0.63376212112808583</v>
          </cell>
        </row>
        <row r="176">
          <cell r="D176">
            <v>0.81334475997034816</v>
          </cell>
          <cell r="H176">
            <v>0.63640960375543876</v>
          </cell>
        </row>
        <row r="177">
          <cell r="D177">
            <v>0.80716369008078259</v>
          </cell>
          <cell r="H177">
            <v>0.62537834425468286</v>
          </cell>
        </row>
        <row r="178">
          <cell r="D178">
            <v>0.81109156465779775</v>
          </cell>
          <cell r="H178">
            <v>0.63794707295192954</v>
          </cell>
        </row>
        <row r="179">
          <cell r="D179">
            <v>0.80798310202651669</v>
          </cell>
          <cell r="H179">
            <v>0.6110846366232352</v>
          </cell>
        </row>
        <row r="180">
          <cell r="D180">
            <v>0.81147589081410088</v>
          </cell>
          <cell r="H180">
            <v>0.62415138857708385</v>
          </cell>
        </row>
        <row r="181">
          <cell r="D181">
            <v>0.80960805362897903</v>
          </cell>
          <cell r="H181">
            <v>0.62332532667932916</v>
          </cell>
        </row>
        <row r="182">
          <cell r="D182">
            <v>0.80897733896872581</v>
          </cell>
          <cell r="H182">
            <v>0.63643733829910853</v>
          </cell>
        </row>
        <row r="183">
          <cell r="D183">
            <v>0.80192968488559802</v>
          </cell>
          <cell r="H183">
            <v>0.6276722649801727</v>
          </cell>
        </row>
        <row r="184">
          <cell r="D184">
            <v>0.80637399454795677</v>
          </cell>
          <cell r="H184">
            <v>0.62994872270990987</v>
          </cell>
        </row>
        <row r="185">
          <cell r="D185">
            <v>0.82018585504034969</v>
          </cell>
          <cell r="H185">
            <v>0.62093757396568627</v>
          </cell>
        </row>
        <row r="186">
          <cell r="D186">
            <v>0.8143777209523263</v>
          </cell>
          <cell r="H186">
            <v>0.61808693300136219</v>
          </cell>
        </row>
        <row r="187">
          <cell r="D187">
            <v>0.81362630335664754</v>
          </cell>
          <cell r="H187">
            <v>0.62385393187709515</v>
          </cell>
        </row>
        <row r="188">
          <cell r="D188">
            <v>0.80658063559853277</v>
          </cell>
          <cell r="H188">
            <v>0.61399828100461218</v>
          </cell>
        </row>
        <row r="189">
          <cell r="D189">
            <v>0.81126568004221855</v>
          </cell>
          <cell r="H189">
            <v>0.6174907384997339</v>
          </cell>
        </row>
        <row r="190">
          <cell r="D190">
            <v>0.80974972706966741</v>
          </cell>
          <cell r="H190">
            <v>0.61125370146282909</v>
          </cell>
        </row>
        <row r="191">
          <cell r="D191">
            <v>0.79877648394671041</v>
          </cell>
          <cell r="H191">
            <v>0.60601324224343311</v>
          </cell>
        </row>
        <row r="192">
          <cell r="D192">
            <v>0.81353296205326397</v>
          </cell>
          <cell r="H192">
            <v>0.61812197407796221</v>
          </cell>
        </row>
        <row r="193">
          <cell r="D193">
            <v>0.80606825278888439</v>
          </cell>
          <cell r="H193">
            <v>0.61271362946751928</v>
          </cell>
        </row>
        <row r="194">
          <cell r="D194">
            <v>0.81202763155363855</v>
          </cell>
          <cell r="H194">
            <v>0.61509757798975973</v>
          </cell>
        </row>
        <row r="195">
          <cell r="D195">
            <v>0.80837994297310956</v>
          </cell>
          <cell r="H195">
            <v>0.61388787103474385</v>
          </cell>
        </row>
        <row r="196">
          <cell r="D196">
            <v>0.81012282288289006</v>
          </cell>
          <cell r="H196">
            <v>0.61241843965229537</v>
          </cell>
        </row>
        <row r="197">
          <cell r="D197">
            <v>0.80071178048518765</v>
          </cell>
          <cell r="H197">
            <v>0.6122038792249761</v>
          </cell>
        </row>
        <row r="198">
          <cell r="D198">
            <v>0.81016769322234505</v>
          </cell>
          <cell r="H198">
            <v>0.612047090710375</v>
          </cell>
        </row>
        <row r="199">
          <cell r="D199">
            <v>0.80619670973900825</v>
          </cell>
          <cell r="H199">
            <v>0.611538123289044</v>
          </cell>
        </row>
        <row r="200">
          <cell r="D200">
            <v>0.81557063975119781</v>
          </cell>
          <cell r="H200">
            <v>0.60819842235679844</v>
          </cell>
        </row>
        <row r="201">
          <cell r="D201">
            <v>0.7977472700985766</v>
          </cell>
          <cell r="H201">
            <v>0.60239069888551167</v>
          </cell>
        </row>
        <row r="202">
          <cell r="D202">
            <v>0.79938963689339659</v>
          </cell>
          <cell r="H202">
            <v>0.62134790138051921</v>
          </cell>
        </row>
        <row r="203">
          <cell r="D203">
            <v>0.80194539262040809</v>
          </cell>
          <cell r="H203">
            <v>0.61729271350351789</v>
          </cell>
        </row>
        <row r="204">
          <cell r="D204">
            <v>0.81252658049712723</v>
          </cell>
          <cell r="H204">
            <v>0.60369303732430579</v>
          </cell>
        </row>
        <row r="205">
          <cell r="D205">
            <v>0.80097305743662395</v>
          </cell>
          <cell r="H205">
            <v>0.62112765726320851</v>
          </cell>
        </row>
        <row r="206">
          <cell r="D206">
            <v>0.81079361759011737</v>
          </cell>
          <cell r="H206">
            <v>0.6134308385127617</v>
          </cell>
        </row>
        <row r="207">
          <cell r="D207">
            <v>0.80137745310175501</v>
          </cell>
          <cell r="H207">
            <v>0.61045411370666647</v>
          </cell>
        </row>
        <row r="208">
          <cell r="D208">
            <v>0.80815118461631719</v>
          </cell>
          <cell r="H208">
            <v>0.6200553862315098</v>
          </cell>
        </row>
        <row r="209">
          <cell r="D209">
            <v>0.80637976285425683</v>
          </cell>
          <cell r="H209">
            <v>0.61372963853600138</v>
          </cell>
        </row>
        <row r="210">
          <cell r="D210">
            <v>0.80886346991609903</v>
          </cell>
          <cell r="H210">
            <v>0.62026168789307234</v>
          </cell>
        </row>
        <row r="211">
          <cell r="D211">
            <v>0.80785615576505443</v>
          </cell>
          <cell r="H211">
            <v>0.61709113651030734</v>
          </cell>
        </row>
        <row r="212">
          <cell r="D212">
            <v>0.81115467502111893</v>
          </cell>
          <cell r="H212">
            <v>0.61177742472951657</v>
          </cell>
        </row>
        <row r="213">
          <cell r="D213">
            <v>0.80709111295059144</v>
          </cell>
          <cell r="H213">
            <v>0.61048396748290568</v>
          </cell>
        </row>
        <row r="214">
          <cell r="D214">
            <v>0.81482623996839543</v>
          </cell>
          <cell r="H214">
            <v>0.61362358896603575</v>
          </cell>
        </row>
        <row r="215">
          <cell r="D215">
            <v>0.83142731772054312</v>
          </cell>
          <cell r="H215">
            <v>0.61185460500435929</v>
          </cell>
        </row>
        <row r="216">
          <cell r="D216">
            <v>0.80554724878567474</v>
          </cell>
          <cell r="H216">
            <v>0.61580347641436861</v>
          </cell>
        </row>
        <row r="217">
          <cell r="D217">
            <v>0.80397449859405812</v>
          </cell>
          <cell r="H217">
            <v>0.61332746032603991</v>
          </cell>
        </row>
        <row r="218">
          <cell r="D218">
            <v>0.82107420978419365</v>
          </cell>
          <cell r="H218">
            <v>0.6247086665176772</v>
          </cell>
        </row>
        <row r="219">
          <cell r="D219">
            <v>0.81123258031185008</v>
          </cell>
          <cell r="H219">
            <v>0.61689727456703847</v>
          </cell>
        </row>
        <row r="220">
          <cell r="D220">
            <v>0.81085911630201912</v>
          </cell>
          <cell r="H220">
            <v>0.61220176372959423</v>
          </cell>
        </row>
        <row r="221">
          <cell r="D221">
            <v>0.81176786419823299</v>
          </cell>
          <cell r="H221">
            <v>0.62459049134852263</v>
          </cell>
        </row>
        <row r="222">
          <cell r="D222">
            <v>0.8114643783532457</v>
          </cell>
          <cell r="H222">
            <v>0.60592665384483479</v>
          </cell>
        </row>
        <row r="223">
          <cell r="D223">
            <v>0.81576035252983481</v>
          </cell>
          <cell r="H223">
            <v>0.61651763067067966</v>
          </cell>
        </row>
        <row r="224">
          <cell r="D224">
            <v>0.81331357814339755</v>
          </cell>
          <cell r="H224">
            <v>0.59342692335567493</v>
          </cell>
        </row>
        <row r="225">
          <cell r="D225">
            <v>0.81554637122947071</v>
          </cell>
          <cell r="H225">
            <v>0.60222764007188645</v>
          </cell>
        </row>
        <row r="226">
          <cell r="D226">
            <v>0.81770623126844566</v>
          </cell>
          <cell r="H226">
            <v>0.60701797585695394</v>
          </cell>
        </row>
        <row r="227">
          <cell r="D227">
            <v>0.82342218023156244</v>
          </cell>
          <cell r="H227">
            <v>0.59345795159132997</v>
          </cell>
        </row>
        <row r="228">
          <cell r="D228">
            <v>0.81837301574730714</v>
          </cell>
          <cell r="H228">
            <v>0.60370229277688692</v>
          </cell>
        </row>
        <row r="229">
          <cell r="D229">
            <v>0.81373963066208543</v>
          </cell>
          <cell r="H229">
            <v>0.60725145641806111</v>
          </cell>
        </row>
        <row r="230">
          <cell r="D230">
            <v>0.82540147008027631</v>
          </cell>
          <cell r="H230">
            <v>0.5957904022753906</v>
          </cell>
        </row>
        <row r="231">
          <cell r="D231">
            <v>0.8227977774735975</v>
          </cell>
          <cell r="H231">
            <v>0.59414753060052827</v>
          </cell>
        </row>
        <row r="232">
          <cell r="D232">
            <v>0.81413024186197536</v>
          </cell>
          <cell r="H232">
            <v>0.58929460521752175</v>
          </cell>
        </row>
        <row r="233">
          <cell r="D233">
            <v>0.81670835540882181</v>
          </cell>
          <cell r="H233">
            <v>0.58509473007498758</v>
          </cell>
        </row>
        <row r="234">
          <cell r="D234">
            <v>0.81632050155892755</v>
          </cell>
          <cell r="H234">
            <v>0.58849517730297463</v>
          </cell>
        </row>
        <row r="235">
          <cell r="D235">
            <v>0.81689798236881384</v>
          </cell>
          <cell r="H235">
            <v>0.59332533572397117</v>
          </cell>
        </row>
        <row r="236">
          <cell r="D236">
            <v>0.81764626673182039</v>
          </cell>
          <cell r="H236">
            <v>0.60075526344817265</v>
          </cell>
        </row>
        <row r="237">
          <cell r="D237">
            <v>0.81970603888346449</v>
          </cell>
          <cell r="H237">
            <v>0.58855471744298959</v>
          </cell>
        </row>
        <row r="238">
          <cell r="D238">
            <v>0.82007977051150927</v>
          </cell>
          <cell r="H238">
            <v>0.57869798952476548</v>
          </cell>
        </row>
        <row r="239">
          <cell r="D239">
            <v>0.81627971135391941</v>
          </cell>
          <cell r="H239">
            <v>0.58822698803856066</v>
          </cell>
        </row>
        <row r="240">
          <cell r="D240">
            <v>0.8256164592692733</v>
          </cell>
          <cell r="H240">
            <v>0.58243702685519283</v>
          </cell>
        </row>
        <row r="241">
          <cell r="D241">
            <v>0.82349729403408711</v>
          </cell>
          <cell r="H241">
            <v>0.57525620206158534</v>
          </cell>
        </row>
        <row r="242">
          <cell r="D242">
            <v>0.8105121645889557</v>
          </cell>
          <cell r="H242">
            <v>0.59009606734158793</v>
          </cell>
        </row>
        <row r="243">
          <cell r="D243">
            <v>0.81919800584758862</v>
          </cell>
          <cell r="H243">
            <v>0.59036323423653314</v>
          </cell>
        </row>
        <row r="244">
          <cell r="D244">
            <v>0.8273724119952478</v>
          </cell>
          <cell r="H244">
            <v>0.57964804842987749</v>
          </cell>
        </row>
        <row r="245">
          <cell r="D245">
            <v>0.82720035866129815</v>
          </cell>
          <cell r="H245">
            <v>0.58330175292485942</v>
          </cell>
        </row>
        <row r="246">
          <cell r="D246">
            <v>0.83560800550710035</v>
          </cell>
          <cell r="H246">
            <v>0.58543282773383587</v>
          </cell>
        </row>
        <row r="247">
          <cell r="D247">
            <v>0.82832092532971957</v>
          </cell>
          <cell r="H247">
            <v>0.57771937414262708</v>
          </cell>
        </row>
        <row r="248">
          <cell r="D248">
            <v>0.82118711630681374</v>
          </cell>
          <cell r="H248">
            <v>0.58283782172423815</v>
          </cell>
        </row>
        <row r="249">
          <cell r="D249">
            <v>0.82581731490150156</v>
          </cell>
          <cell r="H249">
            <v>0.58441393766193361</v>
          </cell>
        </row>
        <row r="250">
          <cell r="D250">
            <v>0.82584402514125077</v>
          </cell>
          <cell r="H250">
            <v>0.58460935675315462</v>
          </cell>
        </row>
        <row r="251">
          <cell r="D251">
            <v>0.82405194625682421</v>
          </cell>
          <cell r="H251">
            <v>0.5950790438745277</v>
          </cell>
        </row>
        <row r="252">
          <cell r="D252">
            <v>0.81773218663295899</v>
          </cell>
          <cell r="H252">
            <v>0.5848420618987451</v>
          </cell>
        </row>
        <row r="253">
          <cell r="D253">
            <v>0.81493511244495709</v>
          </cell>
          <cell r="H253">
            <v>0.58825813670646288</v>
          </cell>
        </row>
        <row r="254">
          <cell r="D254">
            <v>0.82741928785113894</v>
          </cell>
          <cell r="H254">
            <v>0.58621714957821502</v>
          </cell>
        </row>
        <row r="255">
          <cell r="D255">
            <v>0.82756305433821742</v>
          </cell>
          <cell r="H255">
            <v>0.57946000814790211</v>
          </cell>
        </row>
        <row r="256">
          <cell r="D256">
            <v>0.82792552382007556</v>
          </cell>
          <cell r="H256">
            <v>0.58242695131342548</v>
          </cell>
        </row>
        <row r="257">
          <cell r="D257">
            <v>0.82517560886712105</v>
          </cell>
          <cell r="H257">
            <v>0.57848858189836505</v>
          </cell>
        </row>
        <row r="258">
          <cell r="D258">
            <v>0.82517560886712105</v>
          </cell>
          <cell r="H258">
            <v>0.57848858189836505</v>
          </cell>
        </row>
        <row r="259">
          <cell r="D259">
            <v>0.82517560886712105</v>
          </cell>
          <cell r="H259">
            <v>0.57848858189836505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enkorb Bio Konv"/>
      <sheetName val="Warenkorb transponiert"/>
    </sheetNames>
    <sheetDataSet>
      <sheetData sheetId="0"/>
      <sheetData sheetId="1">
        <row r="4">
          <cell r="C4">
            <v>1.8197877448515172</v>
          </cell>
          <cell r="D4">
            <v>20</v>
          </cell>
          <cell r="E4">
            <v>16.861283115453922</v>
          </cell>
          <cell r="F4">
            <v>20.237399515319261</v>
          </cell>
          <cell r="G4">
            <v>19.585648922893977</v>
          </cell>
          <cell r="H4">
            <v>13.105961843280173</v>
          </cell>
          <cell r="I4">
            <v>4.8609615027473865</v>
          </cell>
          <cell r="J4">
            <v>3.5879141469104039</v>
          </cell>
          <cell r="AI4">
            <v>1.5580464677392505</v>
          </cell>
          <cell r="AJ4">
            <v>18.259617562158557</v>
          </cell>
          <cell r="AK4">
            <v>12.155460367510912</v>
          </cell>
          <cell r="AL4">
            <v>17.410009608324444</v>
          </cell>
          <cell r="AM4">
            <v>11.380933113242858</v>
          </cell>
          <cell r="AN4">
            <v>5.3292637543391059</v>
          </cell>
          <cell r="AO4">
            <v>3.6570536822685646</v>
          </cell>
          <cell r="AP4">
            <v>2.9011882424913504</v>
          </cell>
        </row>
        <row r="5">
          <cell r="C5">
            <v>1.8302533607688733</v>
          </cell>
          <cell r="D5">
            <v>20</v>
          </cell>
          <cell r="E5">
            <v>16.891221904664437</v>
          </cell>
          <cell r="F5">
            <v>19.448297669314961</v>
          </cell>
          <cell r="G5">
            <v>19.686429236107351</v>
          </cell>
          <cell r="H5">
            <v>13.150931715009788</v>
          </cell>
          <cell r="I5">
            <v>5.1097304058519226</v>
          </cell>
          <cell r="J5">
            <v>3.8048652029259609</v>
          </cell>
          <cell r="AI5">
            <v>1.5023665752874846</v>
          </cell>
          <cell r="AJ5">
            <v>18.080361273565899</v>
          </cell>
          <cell r="AK5">
            <v>12.559877435066449</v>
          </cell>
          <cell r="AL5">
            <v>17.784444972847396</v>
          </cell>
          <cell r="AM5">
            <v>11.163623785746694</v>
          </cell>
          <cell r="AN5">
            <v>5.2483043157204436</v>
          </cell>
          <cell r="AO5">
            <v>3.7338316667553242</v>
          </cell>
          <cell r="AP5">
            <v>2.8342076348260115</v>
          </cell>
        </row>
        <row r="6">
          <cell r="C6">
            <v>1.8521746129557863</v>
          </cell>
          <cell r="D6">
            <v>20</v>
          </cell>
          <cell r="E6">
            <v>16.891221904664437</v>
          </cell>
          <cell r="F6">
            <v>20.367801553790024</v>
          </cell>
          <cell r="G6">
            <v>19.686429236107351</v>
          </cell>
          <cell r="H6">
            <v>13.150931715009788</v>
          </cell>
          <cell r="I6">
            <v>5.1097304058519226</v>
          </cell>
          <cell r="J6">
            <v>3.8048652029259609</v>
          </cell>
          <cell r="AI6">
            <v>1.4667050259762697</v>
          </cell>
          <cell r="AJ6">
            <v>18.529441121189542</v>
          </cell>
          <cell r="AK6">
            <v>12.559877435066449</v>
          </cell>
          <cell r="AL6">
            <v>18.213239549049511</v>
          </cell>
          <cell r="AM6">
            <v>11.453080087754135</v>
          </cell>
          <cell r="AN6">
            <v>5.5374880644518045</v>
          </cell>
          <cell r="AO6">
            <v>3.7338316667553242</v>
          </cell>
          <cell r="AP6">
            <v>2.8342076348260115</v>
          </cell>
        </row>
        <row r="7">
          <cell r="C7">
            <v>1.8654362537150389</v>
          </cell>
          <cell r="D7">
            <v>21.103404661370075</v>
          </cell>
          <cell r="E7">
            <v>16.891221904664437</v>
          </cell>
          <cell r="F7">
            <v>21.471206215160098</v>
          </cell>
          <cell r="G7">
            <v>19.686429236107351</v>
          </cell>
          <cell r="H7">
            <v>13.937085132800354</v>
          </cell>
          <cell r="I7">
            <v>5.1097304058519226</v>
          </cell>
          <cell r="J7">
            <v>3.8048652029259609</v>
          </cell>
          <cell r="AI7">
            <v>1.4696822359907222</v>
          </cell>
          <cell r="AJ7">
            <v>18.776451278344439</v>
          </cell>
          <cell r="AK7">
            <v>12.496897734690997</v>
          </cell>
          <cell r="AL7">
            <v>18.303998140995951</v>
          </cell>
          <cell r="AM7">
            <v>11.453080087754135</v>
          </cell>
          <cell r="AN7">
            <v>5.5374880644518045</v>
          </cell>
          <cell r="AO7">
            <v>3.7540115012093089</v>
          </cell>
          <cell r="AP7">
            <v>2.8392874854173513</v>
          </cell>
        </row>
        <row r="8">
          <cell r="C8">
            <v>1.8654362537150389</v>
          </cell>
          <cell r="D8">
            <v>21.103404661370075</v>
          </cell>
          <cell r="E8">
            <v>16.666666666666668</v>
          </cell>
          <cell r="F8">
            <v>22.471206215160102</v>
          </cell>
          <cell r="G8">
            <v>19.635633769451569</v>
          </cell>
          <cell r="H8">
            <v>13.87701797179793</v>
          </cell>
          <cell r="I8">
            <v>5.1097304058519226</v>
          </cell>
          <cell r="J8">
            <v>3.8048652029259609</v>
          </cell>
          <cell r="AI8">
            <v>1.4861100180259803</v>
          </cell>
          <cell r="AJ8">
            <v>19.052817823196463</v>
          </cell>
          <cell r="AK8">
            <v>12.530215825254821</v>
          </cell>
          <cell r="AL8">
            <v>18.545041141532288</v>
          </cell>
          <cell r="AM8">
            <v>11.405366232545253</v>
          </cell>
          <cell r="AN8">
            <v>5.5193319890772496</v>
          </cell>
          <cell r="AO8">
            <v>3.8048353799394565</v>
          </cell>
          <cell r="AP8">
            <v>2.859600583025014</v>
          </cell>
        </row>
        <row r="9">
          <cell r="C9">
            <v>1.8443771928552235</v>
          </cell>
          <cell r="D9">
            <v>21.103404661370075</v>
          </cell>
          <cell r="E9">
            <v>16.666666666666668</v>
          </cell>
          <cell r="F9">
            <v>22.471206215160102</v>
          </cell>
          <cell r="G9">
            <v>19.39653367780819</v>
          </cell>
          <cell r="H9">
            <v>13.937085132800354</v>
          </cell>
          <cell r="I9">
            <v>5.1097304058519226</v>
          </cell>
          <cell r="J9">
            <v>3.8048652029259609</v>
          </cell>
          <cell r="AI9">
            <v>1.4846051329359553</v>
          </cell>
          <cell r="AJ9">
            <v>19.09461331951708</v>
          </cell>
          <cell r="AK9">
            <v>12.521080638967579</v>
          </cell>
          <cell r="AL9">
            <v>18.647240295608441</v>
          </cell>
          <cell r="AM9">
            <v>11.457305500786363</v>
          </cell>
          <cell r="AN9">
            <v>5.5005592865094446</v>
          </cell>
          <cell r="AO9">
            <v>3.811620246330456</v>
          </cell>
          <cell r="AP9">
            <v>2.8448924858540345</v>
          </cell>
        </row>
        <row r="10">
          <cell r="C10">
            <v>1.8902378485479736</v>
          </cell>
          <cell r="D10">
            <v>20.367801553790024</v>
          </cell>
          <cell r="E10">
            <v>17.333333333333332</v>
          </cell>
          <cell r="F10">
            <v>24.31021398411022</v>
          </cell>
          <cell r="G10">
            <v>20.17705722617713</v>
          </cell>
          <cell r="H10">
            <v>14.016253301913475</v>
          </cell>
          <cell r="I10">
            <v>5.1097304058519226</v>
          </cell>
          <cell r="J10">
            <v>4.0826429807037385</v>
          </cell>
          <cell r="AI10">
            <v>1.5089329676805932</v>
          </cell>
          <cell r="AJ10">
            <v>18.675268102647376</v>
          </cell>
          <cell r="AK10">
            <v>12.70810425190135</v>
          </cell>
          <cell r="AL10">
            <v>17.868066363436533</v>
          </cell>
          <cell r="AM10">
            <v>12.374178003751174</v>
          </cell>
          <cell r="AN10">
            <v>5.6165478410047136</v>
          </cell>
          <cell r="AO10">
            <v>3.8261166536942635</v>
          </cell>
          <cell r="AP10">
            <v>2.9476363122139553</v>
          </cell>
        </row>
        <row r="11">
          <cell r="C11">
            <v>1.915634658882104</v>
          </cell>
          <cell r="D11">
            <v>19.660992231049875</v>
          </cell>
          <cell r="E11">
            <v>17.333333333333332</v>
          </cell>
          <cell r="F11">
            <v>19.896595338629922</v>
          </cell>
          <cell r="G11">
            <v>20.736487241639761</v>
          </cell>
          <cell r="H11">
            <v>14.163657067749204</v>
          </cell>
          <cell r="I11">
            <v>5.1937540918148501</v>
          </cell>
          <cell r="J11">
            <v>4.0826429807037385</v>
          </cell>
          <cell r="AI11">
            <v>1.4988474231090225</v>
          </cell>
          <cell r="AJ11">
            <v>19.325764950914596</v>
          </cell>
          <cell r="AK11">
            <v>13.104059751176775</v>
          </cell>
          <cell r="AL11">
            <v>18.8226955950201</v>
          </cell>
          <cell r="AM11">
            <v>12.457916673993745</v>
          </cell>
          <cell r="AN11">
            <v>5.7627250601698394</v>
          </cell>
          <cell r="AO11">
            <v>3.8086404301433863</v>
          </cell>
          <cell r="AP11">
            <v>2.9491851739542225</v>
          </cell>
        </row>
        <row r="12">
          <cell r="C12">
            <v>1.9023730181228518</v>
          </cell>
          <cell r="D12">
            <v>21.5</v>
          </cell>
          <cell r="E12">
            <v>17.333333333333332</v>
          </cell>
          <cell r="F12">
            <v>21.735603107580047</v>
          </cell>
          <cell r="G12">
            <v>20.736487241639761</v>
          </cell>
          <cell r="H12">
            <v>14.163657067749204</v>
          </cell>
          <cell r="I12">
            <v>5.1937540918148501</v>
          </cell>
          <cell r="J12">
            <v>4.0826429807037385</v>
          </cell>
          <cell r="AI12">
            <v>1.4886278669777893</v>
          </cell>
          <cell r="AJ12">
            <v>18.97820660578482</v>
          </cell>
          <cell r="AK12">
            <v>13.104059751176775</v>
          </cell>
          <cell r="AL12">
            <v>19.062315573913288</v>
          </cell>
          <cell r="AM12">
            <v>12.4519021051764</v>
          </cell>
          <cell r="AN12">
            <v>5.7608466020196367</v>
          </cell>
          <cell r="AO12">
            <v>3.8293415045509702</v>
          </cell>
          <cell r="AP12">
            <v>2.9798461050836469</v>
          </cell>
        </row>
        <row r="13">
          <cell r="C13">
            <v>1.9120751316978262</v>
          </cell>
          <cell r="D13">
            <v>21.5</v>
          </cell>
          <cell r="E13">
            <v>17.333333333333332</v>
          </cell>
          <cell r="F13">
            <v>21.735603107580047</v>
          </cell>
          <cell r="G13">
            <v>20.27111347340481</v>
          </cell>
          <cell r="H13">
            <v>14.073556326245569</v>
          </cell>
          <cell r="I13">
            <v>5.1937540918148501</v>
          </cell>
          <cell r="J13">
            <v>4.0826429807037385</v>
          </cell>
          <cell r="AI13">
            <v>1.4956825309017048</v>
          </cell>
          <cell r="AJ13">
            <v>19.341183871199515</v>
          </cell>
          <cell r="AK13">
            <v>13.081525418531593</v>
          </cell>
          <cell r="AL13">
            <v>19.510243397409145</v>
          </cell>
          <cell r="AM13">
            <v>12.291976278797943</v>
          </cell>
          <cell r="AN13">
            <v>5.7505150821935231</v>
          </cell>
          <cell r="AO13">
            <v>3.8380829487427026</v>
          </cell>
          <cell r="AP13">
            <v>2.9790314302015521</v>
          </cell>
        </row>
        <row r="14">
          <cell r="C14">
            <v>1.9015952849755604</v>
          </cell>
          <cell r="D14">
            <v>20.672446503972441</v>
          </cell>
          <cell r="E14">
            <v>17.333333333333332</v>
          </cell>
          <cell r="F14">
            <v>22</v>
          </cell>
          <cell r="G14">
            <v>20.740735787192634</v>
          </cell>
          <cell r="H14">
            <v>14.163657067749204</v>
          </cell>
          <cell r="I14">
            <v>5.1937540918148501</v>
          </cell>
          <cell r="J14">
            <v>4.0826429807037385</v>
          </cell>
          <cell r="AI14">
            <v>1.479242123696952</v>
          </cell>
          <cell r="AJ14">
            <v>19.441934680579827</v>
          </cell>
          <cell r="AK14">
            <v>13.081525418531593</v>
          </cell>
          <cell r="AL14">
            <v>19.387486706372385</v>
          </cell>
          <cell r="AM14">
            <v>12.503342065512257</v>
          </cell>
          <cell r="AN14">
            <v>5.7505150821935231</v>
          </cell>
          <cell r="AO14">
            <v>3.8380829487427026</v>
          </cell>
          <cell r="AP14">
            <v>2.9765874055552675</v>
          </cell>
        </row>
        <row r="15">
          <cell r="C15">
            <v>1.9156346588821038</v>
          </cell>
          <cell r="D15">
            <v>20.764396892419949</v>
          </cell>
          <cell r="E15">
            <v>17.333333333333332</v>
          </cell>
          <cell r="F15">
            <v>22</v>
          </cell>
          <cell r="G15">
            <v>20.740735787192634</v>
          </cell>
          <cell r="H15">
            <v>14.163657067749204</v>
          </cell>
          <cell r="I15">
            <v>5.1937540918148501</v>
          </cell>
          <cell r="J15">
            <v>4.0826429807037385</v>
          </cell>
          <cell r="AI15">
            <v>1.4788767907421618</v>
          </cell>
          <cell r="AJ15">
            <v>19.151634361456829</v>
          </cell>
          <cell r="AK15">
            <v>13.090702738414151</v>
          </cell>
          <cell r="AL15">
            <v>19.011032404629027</v>
          </cell>
          <cell r="AM15">
            <v>12.441633371608559</v>
          </cell>
          <cell r="AN15">
            <v>5.7515397936613848</v>
          </cell>
          <cell r="AO15">
            <v>3.8132416594536034</v>
          </cell>
          <cell r="AP15">
            <v>2.9765874055552675</v>
          </cell>
        </row>
        <row r="16">
          <cell r="C16">
            <v>1.8123529949396862</v>
          </cell>
          <cell r="D16">
            <v>20.764396892419949</v>
          </cell>
          <cell r="E16">
            <v>17.221055714334447</v>
          </cell>
          <cell r="F16">
            <v>22</v>
          </cell>
          <cell r="G16">
            <v>20.715244513875408</v>
          </cell>
          <cell r="H16">
            <v>14.163657067749204</v>
          </cell>
          <cell r="I16">
            <v>5.1937540918148501</v>
          </cell>
          <cell r="J16">
            <v>4.0826429807037385</v>
          </cell>
          <cell r="AI16">
            <v>1.4265702384564152</v>
          </cell>
          <cell r="AJ16">
            <v>19.371447684189938</v>
          </cell>
          <cell r="AK16">
            <v>12.716682565045067</v>
          </cell>
          <cell r="AL16">
            <v>19.131460034546446</v>
          </cell>
          <cell r="AM16">
            <v>12.459507192028417</v>
          </cell>
          <cell r="AN16">
            <v>5.6557617819146548</v>
          </cell>
          <cell r="AO16">
            <v>3.8516526815247016</v>
          </cell>
          <cell r="AP16">
            <v>2.9814754548478368</v>
          </cell>
        </row>
        <row r="17">
          <cell r="C17">
            <v>1.8290947048084218</v>
          </cell>
          <cell r="D17">
            <v>20.764396892419949</v>
          </cell>
          <cell r="E17">
            <v>16.778944285665549</v>
          </cell>
          <cell r="F17">
            <v>22</v>
          </cell>
          <cell r="G17">
            <v>20.740735787192634</v>
          </cell>
          <cell r="H17">
            <v>14.118606696997386</v>
          </cell>
          <cell r="I17">
            <v>5.1937540918148501</v>
          </cell>
          <cell r="J17">
            <v>4.0826429807037385</v>
          </cell>
          <cell r="AI17">
            <v>1.4093738128837963</v>
          </cell>
          <cell r="AJ17">
            <v>19.001296021863034</v>
          </cell>
          <cell r="AK17">
            <v>12.255963043788233</v>
          </cell>
          <cell r="AL17">
            <v>19.22308486080447</v>
          </cell>
          <cell r="AM17">
            <v>12.805735510841339</v>
          </cell>
          <cell r="AN17">
            <v>5.5145406912555703</v>
          </cell>
          <cell r="AO17">
            <v>3.8213711936678076</v>
          </cell>
          <cell r="AP17">
            <v>2.8818384781576807</v>
          </cell>
        </row>
        <row r="18">
          <cell r="C18">
            <v>1.8150553309018784</v>
          </cell>
          <cell r="D18">
            <v>20.764396892419949</v>
          </cell>
          <cell r="E18">
            <v>16.778944285665549</v>
          </cell>
          <cell r="F18">
            <v>22</v>
          </cell>
          <cell r="G18">
            <v>20.228623168436627</v>
          </cell>
          <cell r="H18">
            <v>14.118606696997386</v>
          </cell>
          <cell r="I18">
            <v>5.1937540918148501</v>
          </cell>
          <cell r="J18">
            <v>4.0826429807037385</v>
          </cell>
          <cell r="AI18">
            <v>1.3972929238437191</v>
          </cell>
          <cell r="AJ18">
            <v>19.012893478226491</v>
          </cell>
          <cell r="AK18">
            <v>12.256561934718011</v>
          </cell>
          <cell r="AL18">
            <v>18.985912511599238</v>
          </cell>
          <cell r="AM18">
            <v>12.909250501013013</v>
          </cell>
          <cell r="AN18">
            <v>5.5124221553051616</v>
          </cell>
          <cell r="AO18">
            <v>3.8342302306674574</v>
          </cell>
          <cell r="AP18">
            <v>2.8766245589122734</v>
          </cell>
        </row>
        <row r="19">
          <cell r="C19">
            <v>1.8290947048084218</v>
          </cell>
          <cell r="D19">
            <v>20.580496115524937</v>
          </cell>
          <cell r="E19">
            <v>16.778944285665549</v>
          </cell>
          <cell r="F19">
            <v>22</v>
          </cell>
          <cell r="G19">
            <v>20.715244513875408</v>
          </cell>
          <cell r="H19">
            <v>14.118606696997386</v>
          </cell>
          <cell r="I19">
            <v>5.1937540918148501</v>
          </cell>
          <cell r="J19">
            <v>4.0826429807037385</v>
          </cell>
          <cell r="AI19">
            <v>1.3962719823968173</v>
          </cell>
          <cell r="AJ19">
            <v>19.048986675432577</v>
          </cell>
          <cell r="AK19">
            <v>12.256561934718011</v>
          </cell>
          <cell r="AL19">
            <v>18.892892526943314</v>
          </cell>
          <cell r="AM19">
            <v>13.003053944663732</v>
          </cell>
          <cell r="AN19">
            <v>5.4963659202642647</v>
          </cell>
          <cell r="AO19">
            <v>3.8211180643798586</v>
          </cell>
          <cell r="AP19">
            <v>2.7156067846145264</v>
          </cell>
        </row>
        <row r="20">
          <cell r="C20">
            <v>1.8290947048084218</v>
          </cell>
          <cell r="D20">
            <v>20.764396892419949</v>
          </cell>
          <cell r="E20">
            <v>16.778944285665549</v>
          </cell>
          <cell r="F20">
            <v>21.448297669314961</v>
          </cell>
          <cell r="G20">
            <v>20.715244513875408</v>
          </cell>
          <cell r="H20">
            <v>14.118606696997386</v>
          </cell>
          <cell r="I20">
            <v>5.1937540918148501</v>
          </cell>
          <cell r="J20">
            <v>4.0826429807037385</v>
          </cell>
          <cell r="AI20">
            <v>1.3941964206706308</v>
          </cell>
          <cell r="AJ20">
            <v>19.330934660992135</v>
          </cell>
          <cell r="AK20">
            <v>12.22540035006187</v>
          </cell>
          <cell r="AL20">
            <v>19.449854075735615</v>
          </cell>
          <cell r="AM20">
            <v>13.065068305736347</v>
          </cell>
          <cell r="AN20">
            <v>5.4963659202642647</v>
          </cell>
          <cell r="AO20">
            <v>3.8429716748591907</v>
          </cell>
          <cell r="AP20">
            <v>2.7430090162155718</v>
          </cell>
        </row>
        <row r="21">
          <cell r="C21">
            <v>1.8290947048084218</v>
          </cell>
          <cell r="D21">
            <v>20.948297669314961</v>
          </cell>
          <cell r="E21">
            <v>16.778944285665549</v>
          </cell>
          <cell r="F21">
            <v>21.448297669314961</v>
          </cell>
          <cell r="G21">
            <v>20.715244513875408</v>
          </cell>
          <cell r="H21">
            <v>13.885846448112993</v>
          </cell>
          <cell r="I21">
            <v>5.1937540918148501</v>
          </cell>
          <cell r="J21">
            <v>4.0826429807037385</v>
          </cell>
          <cell r="AI21">
            <v>1.3738030008816984</v>
          </cell>
          <cell r="AJ21">
            <v>19.224152360283284</v>
          </cell>
          <cell r="AK21">
            <v>12.225699795526756</v>
          </cell>
          <cell r="AL21">
            <v>18.779122857878313</v>
          </cell>
          <cell r="AM21">
            <v>13.117007573977457</v>
          </cell>
          <cell r="AN21">
            <v>5.4502009261723767</v>
          </cell>
          <cell r="AO21">
            <v>3.8332971222890699</v>
          </cell>
          <cell r="AP21">
            <v>2.7081893253303155</v>
          </cell>
        </row>
        <row r="22">
          <cell r="C22">
            <v>1.8290947048084218</v>
          </cell>
          <cell r="D22">
            <v>20.948297669314961</v>
          </cell>
          <cell r="E22">
            <v>16.666666666666668</v>
          </cell>
          <cell r="F22">
            <v>21.356347280867453</v>
          </cell>
          <cell r="G22">
            <v>19.801057329276968</v>
          </cell>
          <cell r="H22">
            <v>14.118606696997386</v>
          </cell>
          <cell r="I22">
            <v>5.1937540918148501</v>
          </cell>
          <cell r="J22">
            <v>4.0826429807037385</v>
          </cell>
          <cell r="AI22">
            <v>1.3414913816829617</v>
          </cell>
          <cell r="AJ22">
            <v>19.491155733043239</v>
          </cell>
          <cell r="AK22">
            <v>11.719400069505859</v>
          </cell>
          <cell r="AL22">
            <v>18.997030689178104</v>
          </cell>
          <cell r="AM22">
            <v>12.326135480741987</v>
          </cell>
          <cell r="AN22">
            <v>5.4029148328664007</v>
          </cell>
          <cell r="AO22">
            <v>3.8101035123220193</v>
          </cell>
          <cell r="AP22">
            <v>2.7376049321967115</v>
          </cell>
        </row>
        <row r="23">
          <cell r="C23">
            <v>1.7914402451303693</v>
          </cell>
          <cell r="D23">
            <v>20.683900776895012</v>
          </cell>
          <cell r="E23">
            <v>16.55438904766778</v>
          </cell>
          <cell r="F23">
            <v>21.448297669314961</v>
          </cell>
          <cell r="G23">
            <v>20.064328186715333</v>
          </cell>
          <cell r="H23">
            <v>14.118606696997386</v>
          </cell>
          <cell r="I23">
            <v>5.0000000000000009</v>
          </cell>
          <cell r="J23">
            <v>3.8048652029259609</v>
          </cell>
          <cell r="AI23">
            <v>1.3401124309853119</v>
          </cell>
          <cell r="AJ23">
            <v>19.271725479720168</v>
          </cell>
          <cell r="AK23">
            <v>12.139194121849663</v>
          </cell>
          <cell r="AL23">
            <v>19.417772856489648</v>
          </cell>
          <cell r="AM23">
            <v>12.282748582892186</v>
          </cell>
          <cell r="AN23">
            <v>5.3323733106414082</v>
          </cell>
          <cell r="AO23">
            <v>3.4985934343466392</v>
          </cell>
          <cell r="AP23">
            <v>2.50866484146716</v>
          </cell>
        </row>
        <row r="24">
          <cell r="C24">
            <v>1.8290947048084218</v>
          </cell>
          <cell r="D24">
            <v>20.948297669314961</v>
          </cell>
          <cell r="E24">
            <v>16.666666666666668</v>
          </cell>
          <cell r="F24">
            <v>21.356347280867453</v>
          </cell>
          <cell r="G24">
            <v>19.801057329276968</v>
          </cell>
          <cell r="H24">
            <v>14.118606696997386</v>
          </cell>
          <cell r="I24">
            <v>5.1937540918148501</v>
          </cell>
          <cell r="J24">
            <v>4.0826429807037385</v>
          </cell>
          <cell r="AI24">
            <v>1.3257337976210184</v>
          </cell>
          <cell r="AJ24">
            <v>19.212658634373362</v>
          </cell>
          <cell r="AK24">
            <v>11.568905842106245</v>
          </cell>
          <cell r="AL24">
            <v>19.189915161277444</v>
          </cell>
          <cell r="AM24">
            <v>12.336386152389727</v>
          </cell>
          <cell r="AN24">
            <v>5.2309077724377673</v>
          </cell>
          <cell r="AO24">
            <v>3.6113482234978953</v>
          </cell>
          <cell r="AP24">
            <v>2.5040265428570159</v>
          </cell>
        </row>
        <row r="25">
          <cell r="C25">
            <v>1.7804796190369125</v>
          </cell>
          <cell r="D25">
            <v>20.948297669314961</v>
          </cell>
          <cell r="E25">
            <v>16.557888571331105</v>
          </cell>
          <cell r="F25">
            <v>21.448297669314961</v>
          </cell>
          <cell r="G25">
            <v>19.872858472214702</v>
          </cell>
          <cell r="H25">
            <v>14.118606696997386</v>
          </cell>
          <cell r="I25">
            <v>4.9159763140370725</v>
          </cell>
          <cell r="J25">
            <v>3.8048652029259609</v>
          </cell>
          <cell r="AI25">
            <v>1.3004898081799148</v>
          </cell>
          <cell r="AJ25">
            <v>19.475477002496184</v>
          </cell>
          <cell r="AK25">
            <v>11.751557522559853</v>
          </cell>
          <cell r="AL25">
            <v>18.966559774118437</v>
          </cell>
          <cell r="AM25">
            <v>12.143873241259488</v>
          </cell>
          <cell r="AN25">
            <v>5.2349218311979921</v>
          </cell>
          <cell r="AO25">
            <v>3.5906471490903127</v>
          </cell>
          <cell r="AP25">
            <v>2.4766243112559709</v>
          </cell>
        </row>
        <row r="26">
          <cell r="C26">
            <v>1.7582340491156714</v>
          </cell>
          <cell r="D26">
            <v>21.5</v>
          </cell>
          <cell r="E26">
            <v>16.557888571331105</v>
          </cell>
          <cell r="F26">
            <v>22</v>
          </cell>
          <cell r="G26">
            <v>19.815227916678591</v>
          </cell>
          <cell r="H26">
            <v>14.118606696997386</v>
          </cell>
          <cell r="I26">
            <v>4.9159763140370725</v>
          </cell>
          <cell r="J26">
            <v>3.8048652029259609</v>
          </cell>
          <cell r="AI26">
            <v>1.3127537627635477</v>
          </cell>
          <cell r="AJ26">
            <v>19.226734565301172</v>
          </cell>
          <cell r="AK26">
            <v>12.027721009480343</v>
          </cell>
          <cell r="AL26">
            <v>19.176439134129637</v>
          </cell>
          <cell r="AM26">
            <v>12.154693075604225</v>
          </cell>
          <cell r="AN26">
            <v>5.2239343784004184</v>
          </cell>
          <cell r="AO26">
            <v>3.6133862127420384</v>
          </cell>
          <cell r="AP26">
            <v>2.4766243112559709</v>
          </cell>
        </row>
        <row r="27">
          <cell r="C27">
            <v>1.7582340491156714</v>
          </cell>
          <cell r="D27">
            <v>20.948297669314961</v>
          </cell>
          <cell r="E27">
            <v>16.557888571331105</v>
          </cell>
          <cell r="F27">
            <v>21.316099223104988</v>
          </cell>
          <cell r="G27">
            <v>19.815227916678591</v>
          </cell>
          <cell r="H27">
            <v>14.118606696997386</v>
          </cell>
          <cell r="I27">
            <v>4.7706607451759355</v>
          </cell>
          <cell r="J27">
            <v>3.8048652029259609</v>
          </cell>
          <cell r="AI27">
            <v>1.3127537627635477</v>
          </cell>
          <cell r="AJ27">
            <v>19.462824083031922</v>
          </cell>
          <cell r="AK27">
            <v>12.027721009480343</v>
          </cell>
          <cell r="AL27">
            <v>19.254942657115084</v>
          </cell>
          <cell r="AM27">
            <v>12.32636168843778</v>
          </cell>
          <cell r="AN27">
            <v>5.2239343784004184</v>
          </cell>
          <cell r="AO27">
            <v>3.5433497167899413</v>
          </cell>
          <cell r="AP27">
            <v>2.4766243112559709</v>
          </cell>
        </row>
        <row r="28">
          <cell r="C28">
            <v>1.7582340491156714</v>
          </cell>
          <cell r="D28">
            <v>20.764396892419949</v>
          </cell>
          <cell r="E28">
            <v>16.557888571331105</v>
          </cell>
          <cell r="F28">
            <v>21.867801553790024</v>
          </cell>
          <cell r="G28">
            <v>19.815227916678591</v>
          </cell>
          <cell r="H28">
            <v>13.922068342549746</v>
          </cell>
          <cell r="I28">
            <v>4.9159763140370725</v>
          </cell>
          <cell r="J28">
            <v>3.8048652029259609</v>
          </cell>
          <cell r="AI28">
            <v>1.3125595732058821</v>
          </cell>
          <cell r="AJ28">
            <v>19.369746507911351</v>
          </cell>
          <cell r="AK28">
            <v>12.027721009480343</v>
          </cell>
          <cell r="AL28">
            <v>19.27681447271334</v>
          </cell>
          <cell r="AM28">
            <v>12.27442242019667</v>
          </cell>
          <cell r="AN28">
            <v>5.1021200290961453</v>
          </cell>
          <cell r="AO28">
            <v>3.6092744926564828</v>
          </cell>
          <cell r="AP28">
            <v>2.4746494956101688</v>
          </cell>
        </row>
        <row r="29">
          <cell r="C29">
            <v>1.7308485762700689</v>
          </cell>
          <cell r="D29">
            <v>20.764396892419949</v>
          </cell>
          <cell r="E29">
            <v>16.77544476200223</v>
          </cell>
          <cell r="F29">
            <v>21.040248057762469</v>
          </cell>
          <cell r="G29">
            <v>19.815227916678591</v>
          </cell>
          <cell r="H29">
            <v>13.466354900797835</v>
          </cell>
          <cell r="I29">
            <v>4.8319526280741449</v>
          </cell>
          <cell r="J29">
            <v>3.7418474384537657</v>
          </cell>
          <cell r="AI29">
            <v>1.3151957062343622</v>
          </cell>
          <cell r="AJ29">
            <v>19.162586104642507</v>
          </cell>
          <cell r="AK29">
            <v>12.027721009480343</v>
          </cell>
          <cell r="AL29">
            <v>18.841985948085842</v>
          </cell>
          <cell r="AM29">
            <v>12.32636168843778</v>
          </cell>
          <cell r="AN29">
            <v>5.2239343784004184</v>
          </cell>
          <cell r="AO29">
            <v>3.6092744926564828</v>
          </cell>
          <cell r="AP29">
            <v>2.4472472640091238</v>
          </cell>
        </row>
        <row r="30">
          <cell r="C30">
            <v>1.7317107675971668</v>
          </cell>
          <cell r="D30">
            <v>20.764396892419949</v>
          </cell>
          <cell r="E30">
            <v>16.333333333333336</v>
          </cell>
          <cell r="F30">
            <v>21.867801553790024</v>
          </cell>
          <cell r="G30">
            <v>19.815227916678591</v>
          </cell>
          <cell r="H30">
            <v>13.466354900797835</v>
          </cell>
          <cell r="I30">
            <v>4.9159763140370725</v>
          </cell>
          <cell r="J30">
            <v>3.8048652029259609</v>
          </cell>
          <cell r="AI30">
            <v>1.3711882121825418</v>
          </cell>
          <cell r="AJ30">
            <v>19.145996015876118</v>
          </cell>
          <cell r="AK30">
            <v>12.027721009480343</v>
          </cell>
          <cell r="AL30">
            <v>19.149695601485451</v>
          </cell>
          <cell r="AM30">
            <v>12.280813070742946</v>
          </cell>
          <cell r="AN30">
            <v>5.2309356637302438</v>
          </cell>
          <cell r="AO30">
            <v>3.597314862440633</v>
          </cell>
          <cell r="AP30">
            <v>2.4493464755796523</v>
          </cell>
        </row>
        <row r="31">
          <cell r="C31">
            <v>1.7792931099754867</v>
          </cell>
          <cell r="D31">
            <v>20.466950388447504</v>
          </cell>
          <cell r="E31">
            <v>16.557888571331105</v>
          </cell>
          <cell r="F31">
            <v>21.867801553790024</v>
          </cell>
          <cell r="G31">
            <v>19.910962773928908</v>
          </cell>
          <cell r="H31">
            <v>13.466354900797835</v>
          </cell>
          <cell r="I31">
            <v>5.0000000000000009</v>
          </cell>
          <cell r="J31">
            <v>3.8888888888888888</v>
          </cell>
          <cell r="AI31">
            <v>1.3708942599268421</v>
          </cell>
          <cell r="AJ31">
            <v>19.539625463154856</v>
          </cell>
          <cell r="AK31">
            <v>12.027721009480343</v>
          </cell>
          <cell r="AL31">
            <v>18.955855001552298</v>
          </cell>
          <cell r="AM31">
            <v>12.332752338984056</v>
          </cell>
          <cell r="AN31">
            <v>5.2309356637302438</v>
          </cell>
          <cell r="AO31">
            <v>3.5798319740571682</v>
          </cell>
          <cell r="AP31">
            <v>2.4535448987207094</v>
          </cell>
        </row>
        <row r="32">
          <cell r="C32">
            <v>1.7246910806438951</v>
          </cell>
          <cell r="D32">
            <v>20.466950388447504</v>
          </cell>
          <cell r="E32">
            <v>16.557888571331105</v>
          </cell>
          <cell r="F32">
            <v>21.570355049817579</v>
          </cell>
          <cell r="G32">
            <v>19.910962773928908</v>
          </cell>
          <cell r="H32">
            <v>13.466354900797835</v>
          </cell>
          <cell r="I32">
            <v>4.8062459081851507</v>
          </cell>
          <cell r="J32">
            <v>3.8888888888888888</v>
          </cell>
          <cell r="AI32">
            <v>1.3711550757266773</v>
          </cell>
          <cell r="AJ32">
            <v>19.313356910799442</v>
          </cell>
          <cell r="AK32">
            <v>11.882565194373846</v>
          </cell>
          <cell r="AL32">
            <v>18.912111370355788</v>
          </cell>
          <cell r="AM32">
            <v>12.158192633004692</v>
          </cell>
          <cell r="AN32">
            <v>5.2309356637302438</v>
          </cell>
          <cell r="AO32">
            <v>3.5101426351387532</v>
          </cell>
          <cell r="AP32">
            <v>2.4535448987207094</v>
          </cell>
        </row>
        <row r="33">
          <cell r="C33">
            <v>1.6852206110738028</v>
          </cell>
          <cell r="D33">
            <v>20.764396892419949</v>
          </cell>
          <cell r="E33">
            <v>16.336832856996658</v>
          </cell>
          <cell r="F33">
            <v>21.867801553790024</v>
          </cell>
          <cell r="G33">
            <v>19.121150201613816</v>
          </cell>
          <cell r="H33">
            <v>13.466354900797835</v>
          </cell>
          <cell r="I33">
            <v>4.7222222222222232</v>
          </cell>
          <cell r="J33">
            <v>3.6111111111111112</v>
          </cell>
          <cell r="AI33">
            <v>1.3713509261203303</v>
          </cell>
          <cell r="AJ33">
            <v>19.381015015877971</v>
          </cell>
          <cell r="AK33">
            <v>12.042686308568049</v>
          </cell>
          <cell r="AL33">
            <v>18.894005701238385</v>
          </cell>
          <cell r="AM33">
            <v>12.280813070742946</v>
          </cell>
          <cell r="AN33">
            <v>5.2309356637302438</v>
          </cell>
          <cell r="AO33">
            <v>3.5304965525126524</v>
          </cell>
          <cell r="AP33">
            <v>2.4535448987207094</v>
          </cell>
        </row>
        <row r="34">
          <cell r="C34">
            <v>1.7090117822629627</v>
          </cell>
          <cell r="D34">
            <v>20.764396892419949</v>
          </cell>
          <cell r="E34">
            <v>15.775444762002225</v>
          </cell>
          <cell r="F34">
            <v>21.867801553790024</v>
          </cell>
          <cell r="G34">
            <v>19.321117007220185</v>
          </cell>
          <cell r="H34">
            <v>13.466354900797835</v>
          </cell>
          <cell r="I34">
            <v>4.7222222222222232</v>
          </cell>
          <cell r="J34">
            <v>3.998619294740811</v>
          </cell>
          <cell r="AI34">
            <v>1.3832774613104935</v>
          </cell>
          <cell r="AJ34">
            <v>19.138659933274376</v>
          </cell>
          <cell r="AK34">
            <v>11.74676530678583</v>
          </cell>
          <cell r="AL34">
            <v>18.766249885078629</v>
          </cell>
          <cell r="AM34">
            <v>12.467460455144591</v>
          </cell>
          <cell r="AN34">
            <v>5.3042093907877792</v>
          </cell>
          <cell r="AO34">
            <v>3.5359912113455256</v>
          </cell>
          <cell r="AP34">
            <v>2.5481785149903322</v>
          </cell>
        </row>
        <row r="35">
          <cell r="C35">
            <v>1.7103966964914539</v>
          </cell>
          <cell r="D35">
            <v>20.948297669314961</v>
          </cell>
          <cell r="E35">
            <v>16.112277618998885</v>
          </cell>
          <cell r="F35">
            <v>20.856347280867457</v>
          </cell>
          <cell r="G35">
            <v>19.321117007220185</v>
          </cell>
          <cell r="H35">
            <v>13.466354900797835</v>
          </cell>
          <cell r="I35">
            <v>4.7222222222222232</v>
          </cell>
          <cell r="J35">
            <v>3.998619294740811</v>
          </cell>
          <cell r="AI35">
            <v>1.3684983544054701</v>
          </cell>
          <cell r="AJ35">
            <v>19.037054740358464</v>
          </cell>
          <cell r="AK35">
            <v>12.021514991101499</v>
          </cell>
          <cell r="AL35">
            <v>18.047578691395202</v>
          </cell>
          <cell r="AM35">
            <v>12.734803373230626</v>
          </cell>
          <cell r="AN35">
            <v>5.0659327705262021</v>
          </cell>
          <cell r="AO35">
            <v>3.5790841923711514</v>
          </cell>
          <cell r="AP35">
            <v>2.5481785149903322</v>
          </cell>
        </row>
        <row r="36">
          <cell r="C36">
            <v>1.7174163834447254</v>
          </cell>
          <cell r="D36">
            <v>21.5</v>
          </cell>
          <cell r="E36">
            <v>15.775444762002225</v>
          </cell>
          <cell r="F36">
            <v>21.235603107580047</v>
          </cell>
          <cell r="G36">
            <v>18.957513048933905</v>
          </cell>
          <cell r="H36">
            <v>12.680201483007272</v>
          </cell>
          <cell r="I36">
            <v>4.7222222222222232</v>
          </cell>
          <cell r="J36">
            <v>3.6111111111111112</v>
          </cell>
          <cell r="AI36">
            <v>1.3607904786670191</v>
          </cell>
          <cell r="AJ36">
            <v>19.319619331407928</v>
          </cell>
          <cell r="AK36">
            <v>12.267795659234958</v>
          </cell>
          <cell r="AL36">
            <v>18.080670936732474</v>
          </cell>
          <cell r="AM36">
            <v>12.668057131563799</v>
          </cell>
          <cell r="AN36">
            <v>5.1081748958926942</v>
          </cell>
          <cell r="AO36">
            <v>3.4502508857623932</v>
          </cell>
          <cell r="AP36">
            <v>2.4568035982490888</v>
          </cell>
        </row>
        <row r="37">
          <cell r="C37">
            <v>1.6760759948723862</v>
          </cell>
          <cell r="D37">
            <v>20.764396892419949</v>
          </cell>
          <cell r="E37">
            <v>16</v>
          </cell>
          <cell r="F37">
            <v>21.5</v>
          </cell>
          <cell r="G37">
            <v>18.957513048933905</v>
          </cell>
          <cell r="H37">
            <v>12.680201483007272</v>
          </cell>
          <cell r="I37">
            <v>4.7222222222222232</v>
          </cell>
          <cell r="J37">
            <v>3.6111111111111112</v>
          </cell>
          <cell r="AI37">
            <v>1.367928873113355</v>
          </cell>
          <cell r="AJ37">
            <v>19.562866760836009</v>
          </cell>
          <cell r="AK37">
            <v>12.96527844818244</v>
          </cell>
          <cell r="AL37">
            <v>17.300244395283467</v>
          </cell>
          <cell r="AM37">
            <v>12.61468905148036</v>
          </cell>
          <cell r="AN37">
            <v>5.2262661756749882</v>
          </cell>
          <cell r="AO37">
            <v>3.5587302749972514</v>
          </cell>
          <cell r="AP37">
            <v>2.4568035982490888</v>
          </cell>
        </row>
        <row r="38">
          <cell r="C38">
            <v>1.6776314611669687</v>
          </cell>
          <cell r="D38">
            <v>20.304644950182418</v>
          </cell>
          <cell r="E38">
            <v>16</v>
          </cell>
          <cell r="F38">
            <v>20.856347280867457</v>
          </cell>
          <cell r="G38">
            <v>18.789977048745858</v>
          </cell>
          <cell r="H38">
            <v>12.680201483007272</v>
          </cell>
          <cell r="I38">
            <v>5.0257067198889942</v>
          </cell>
          <cell r="J38">
            <v>3.6111111111111112</v>
          </cell>
          <cell r="AI38">
            <v>1.3679307955098694</v>
          </cell>
          <cell r="AJ38">
            <v>19.014148832741498</v>
          </cell>
          <cell r="AK38">
            <v>11.768588849735144</v>
          </cell>
          <cell r="AL38">
            <v>18.232845419606594</v>
          </cell>
          <cell r="AM38">
            <v>12.612268056888601</v>
          </cell>
          <cell r="AN38">
            <v>5.2264163680749283</v>
          </cell>
          <cell r="AO38">
            <v>3.6840814434753493</v>
          </cell>
          <cell r="AP38">
            <v>2.4680190455978734</v>
          </cell>
        </row>
        <row r="39">
          <cell r="C39">
            <v>1.6776314611669687</v>
          </cell>
          <cell r="D39">
            <v>20.304644950182418</v>
          </cell>
          <cell r="E39">
            <v>16</v>
          </cell>
          <cell r="F39">
            <v>20.856347280867457</v>
          </cell>
          <cell r="G39">
            <v>18.766043334433281</v>
          </cell>
          <cell r="H39">
            <v>12.680201483007272</v>
          </cell>
          <cell r="I39">
            <v>5.0257067198889942</v>
          </cell>
          <cell r="J39">
            <v>3.6111111111111112</v>
          </cell>
          <cell r="AI39">
            <v>1.3545593189815945</v>
          </cell>
          <cell r="AJ39">
            <v>19.020028991285656</v>
          </cell>
          <cell r="AK39">
            <v>12.04475249442949</v>
          </cell>
          <cell r="AL39">
            <v>17.83915273883801</v>
          </cell>
          <cell r="AM39">
            <v>12.564062574387966</v>
          </cell>
          <cell r="AN39">
            <v>5.2264163680749283</v>
          </cell>
          <cell r="AO39">
            <v>3.5623747759039843</v>
          </cell>
          <cell r="AP39">
            <v>2.4680190455978734</v>
          </cell>
        </row>
        <row r="40">
          <cell r="C40">
            <v>1.7185829831656623</v>
          </cell>
          <cell r="D40">
            <v>20.400851165342516</v>
          </cell>
          <cell r="E40">
            <v>16.252624642747492</v>
          </cell>
          <cell r="F40">
            <v>20.867801553790024</v>
          </cell>
          <cell r="G40">
            <v>18.591459789979886</v>
          </cell>
          <cell r="H40">
            <v>13.269816546350196</v>
          </cell>
          <cell r="I40">
            <v>4.8786652694538706</v>
          </cell>
          <cell r="J40">
            <v>3.672402994009321</v>
          </cell>
          <cell r="AI40">
            <v>1.3550815965448511</v>
          </cell>
          <cell r="AJ40">
            <v>19.124954425271895</v>
          </cell>
          <cell r="AK40">
            <v>12.03986438623072</v>
          </cell>
          <cell r="AL40">
            <v>18.376399514315249</v>
          </cell>
          <cell r="AM40">
            <v>12.353332084789118</v>
          </cell>
          <cell r="AN40">
            <v>4.9713269491384047</v>
          </cell>
          <cell r="AO40">
            <v>3.5579105279007495</v>
          </cell>
          <cell r="AP40">
            <v>2.4688113885260434</v>
          </cell>
        </row>
        <row r="41">
          <cell r="C41">
            <v>1.6584503655034197</v>
          </cell>
          <cell r="D41">
            <v>19.823297669314961</v>
          </cell>
          <cell r="E41">
            <v>15.115777142662212</v>
          </cell>
          <cell r="F41">
            <v>20.591950388447508</v>
          </cell>
          <cell r="G41">
            <v>18.574619888308121</v>
          </cell>
          <cell r="H41">
            <v>12.680201483007272</v>
          </cell>
          <cell r="I41">
            <v>4.8786652694538706</v>
          </cell>
          <cell r="J41">
            <v>3.5270874251481836</v>
          </cell>
          <cell r="AI41">
            <v>1.3649172173269162</v>
          </cell>
          <cell r="AJ41">
            <v>19.473731245931674</v>
          </cell>
          <cell r="AK41">
            <v>11.884056373936001</v>
          </cell>
          <cell r="AL41">
            <v>17.917091386751903</v>
          </cell>
          <cell r="AM41">
            <v>12.230711647050866</v>
          </cell>
          <cell r="AN41">
            <v>5.0809598635122484</v>
          </cell>
          <cell r="AO41">
            <v>3.7126104417377856</v>
          </cell>
          <cell r="AP41">
            <v>2.4688113885260434</v>
          </cell>
        </row>
        <row r="42">
          <cell r="C42">
            <v>1.6776314611669687</v>
          </cell>
          <cell r="D42">
            <v>20.466950388447504</v>
          </cell>
          <cell r="E42">
            <v>14.618401785409706</v>
          </cell>
          <cell r="F42">
            <v>20.938156603607606</v>
          </cell>
          <cell r="G42">
            <v>18.359216459494917</v>
          </cell>
          <cell r="H42">
            <v>12.680201483007272</v>
          </cell>
          <cell r="I42">
            <v>4.9416830339260667</v>
          </cell>
          <cell r="J42">
            <v>3.5270874251481836</v>
          </cell>
          <cell r="AI42">
            <v>1.3649172173269162</v>
          </cell>
          <cell r="AJ42">
            <v>19.366659962211287</v>
          </cell>
          <cell r="AK42">
            <v>11.884056373936001</v>
          </cell>
          <cell r="AL42">
            <v>17.372551268046472</v>
          </cell>
          <cell r="AM42">
            <v>12.353332084789118</v>
          </cell>
          <cell r="AN42">
            <v>4.8495125998341315</v>
          </cell>
          <cell r="AO42">
            <v>3.7126104417377856</v>
          </cell>
          <cell r="AP42">
            <v>2.4688113885260434</v>
          </cell>
        </row>
        <row r="43">
          <cell r="C43">
            <v>1.6981072221663154</v>
          </cell>
          <cell r="D43">
            <v>20.120744173287406</v>
          </cell>
          <cell r="E43">
            <v>15.031568928413046</v>
          </cell>
          <cell r="F43">
            <v>21.235603107580047</v>
          </cell>
          <cell r="G43">
            <v>18.306230415931875</v>
          </cell>
          <cell r="H43">
            <v>12.753903365925137</v>
          </cell>
          <cell r="I43">
            <v>4.9416830339260667</v>
          </cell>
          <cell r="J43">
            <v>3.6239644710556087</v>
          </cell>
          <cell r="AI43">
            <v>1.3852450925936857</v>
          </cell>
          <cell r="AJ43">
            <v>19.260929467626454</v>
          </cell>
          <cell r="AK43">
            <v>11.909286978444461</v>
          </cell>
          <cell r="AL43">
            <v>18.097307150379063</v>
          </cell>
          <cell r="AM43">
            <v>12.245406279167142</v>
          </cell>
          <cell r="AN43">
            <v>5.0809598635122484</v>
          </cell>
          <cell r="AO43">
            <v>3.7457321607899177</v>
          </cell>
          <cell r="AP43">
            <v>2.5596512255327317</v>
          </cell>
        </row>
        <row r="44">
          <cell r="C44">
            <v>1.7044243217141801</v>
          </cell>
          <cell r="D44">
            <v>20.922208861344927</v>
          </cell>
          <cell r="E44">
            <v>15.189139996966478</v>
          </cell>
          <cell r="F44">
            <v>21.077791138655073</v>
          </cell>
          <cell r="G44">
            <v>18.104280560885218</v>
          </cell>
          <cell r="H44">
            <v>12.726175315716864</v>
          </cell>
          <cell r="I44">
            <v>4.8639360630761681</v>
          </cell>
          <cell r="J44">
            <v>3.6819680315380836</v>
          </cell>
          <cell r="AI44">
            <v>1.3642277893902524</v>
          </cell>
          <cell r="AJ44">
            <v>18.675278623132527</v>
          </cell>
          <cell r="AK44">
            <v>11.9308097040898</v>
          </cell>
          <cell r="AL44">
            <v>15.862106929123948</v>
          </cell>
          <cell r="AM44">
            <v>12.388220346517468</v>
          </cell>
          <cell r="AN44">
            <v>4.8251066448862581</v>
          </cell>
          <cell r="AO44">
            <v>3.5611922587317215</v>
          </cell>
          <cell r="AP44">
            <v>2.5231574931674809</v>
          </cell>
        </row>
        <row r="45">
          <cell r="C45">
            <v>1.7280198781770078</v>
          </cell>
          <cell r="D45">
            <v>20.086104430672464</v>
          </cell>
          <cell r="E45">
            <v>14.896304160978818</v>
          </cell>
          <cell r="F45">
            <v>20.427776107668116</v>
          </cell>
          <cell r="G45">
            <v>18.493264909191264</v>
          </cell>
          <cell r="H45">
            <v>12.215509922529982</v>
          </cell>
          <cell r="I45">
            <v>4.8639360630761681</v>
          </cell>
          <cell r="J45">
            <v>3.6819680315380836</v>
          </cell>
          <cell r="AI45">
            <v>1.3760906072115913</v>
          </cell>
          <cell r="AJ45">
            <v>18.31622821426679</v>
          </cell>
          <cell r="AK45">
            <v>10.76857804239858</v>
          </cell>
          <cell r="AL45">
            <v>16.200398715594748</v>
          </cell>
          <cell r="AM45">
            <v>12.212520760692286</v>
          </cell>
          <cell r="AN45">
            <v>4.9542804477131295</v>
          </cell>
          <cell r="AO45">
            <v>3.5611922587317215</v>
          </cell>
          <cell r="AP45">
            <v>2.5231574931674809</v>
          </cell>
        </row>
        <row r="46">
          <cell r="C46">
            <v>1.7280198781770078</v>
          </cell>
          <cell r="D46">
            <v>20.561089399685507</v>
          </cell>
          <cell r="E46">
            <v>14.666666666666668</v>
          </cell>
          <cell r="F46">
            <v>20.066656646008695</v>
          </cell>
          <cell r="G46">
            <v>18.493264909191264</v>
          </cell>
          <cell r="H46">
            <v>12.215509922529982</v>
          </cell>
          <cell r="I46">
            <v>4.8639360630761681</v>
          </cell>
          <cell r="J46">
            <v>3.6819680315380836</v>
          </cell>
          <cell r="AI46">
            <v>1.3763897656664552</v>
          </cell>
          <cell r="AJ46">
            <v>18.541335937659184</v>
          </cell>
          <cell r="AK46">
            <v>10.922605416985084</v>
          </cell>
          <cell r="AL46">
            <v>16.053691083366854</v>
          </cell>
          <cell r="AM46">
            <v>12.344966771440077</v>
          </cell>
          <cell r="AN46">
            <v>4.9542804477131295</v>
          </cell>
          <cell r="AO46">
            <v>3.5611922587317215</v>
          </cell>
          <cell r="AP46">
            <v>2.5231574931674809</v>
          </cell>
        </row>
        <row r="47">
          <cell r="C47">
            <v>1.7280198781770078</v>
          </cell>
          <cell r="D47">
            <v>20.922208861344927</v>
          </cell>
          <cell r="E47">
            <v>14.666666666666668</v>
          </cell>
          <cell r="F47">
            <v>20.5</v>
          </cell>
          <cell r="G47">
            <v>18.737034128840644</v>
          </cell>
          <cell r="H47">
            <v>12.215509922529982</v>
          </cell>
          <cell r="I47">
            <v>4.8639360630761681</v>
          </cell>
          <cell r="J47">
            <v>3.5076506824357083</v>
          </cell>
          <cell r="AI47">
            <v>1.3730152770221333</v>
          </cell>
          <cell r="AJ47">
            <v>18.152402714964623</v>
          </cell>
          <cell r="AK47">
            <v>10.878913473869497</v>
          </cell>
          <cell r="AL47">
            <v>16.24308598657537</v>
          </cell>
          <cell r="AM47">
            <v>12.235934307963019</v>
          </cell>
          <cell r="AN47">
            <v>4.9542804477131295</v>
          </cell>
          <cell r="AO47">
            <v>3.5610820454713497</v>
          </cell>
          <cell r="AP47">
            <v>2.4722053454669615</v>
          </cell>
        </row>
        <row r="48">
          <cell r="C48">
            <v>1.747823210829887</v>
          </cell>
          <cell r="D48">
            <v>20.922208861344927</v>
          </cell>
          <cell r="E48">
            <v>14.862594165529098</v>
          </cell>
          <cell r="F48">
            <v>20.5</v>
          </cell>
          <cell r="G48">
            <v>18.639526440980891</v>
          </cell>
          <cell r="H48">
            <v>12.334998142841984</v>
          </cell>
          <cell r="I48">
            <v>4.8639360630761681</v>
          </cell>
          <cell r="J48">
            <v>3.333333333333333</v>
          </cell>
          <cell r="AI48">
            <v>1.3731746726846457</v>
          </cell>
          <cell r="AJ48">
            <v>18.397716338489836</v>
          </cell>
          <cell r="AK48">
            <v>10.922605416985084</v>
          </cell>
          <cell r="AL48">
            <v>15.537288560508721</v>
          </cell>
          <cell r="AM48">
            <v>12.213748686919928</v>
          </cell>
          <cell r="AN48">
            <v>4.9542804477131295</v>
          </cell>
          <cell r="AO48">
            <v>3.5611922587317215</v>
          </cell>
          <cell r="AP48">
            <v>2.4214736242871844</v>
          </cell>
        </row>
        <row r="49">
          <cell r="C49">
            <v>1.7549597996979442</v>
          </cell>
          <cell r="D49">
            <v>20.086104430672464</v>
          </cell>
          <cell r="E49">
            <v>15</v>
          </cell>
          <cell r="F49">
            <v>20.5</v>
          </cell>
          <cell r="G49">
            <v>18.932049504560151</v>
          </cell>
          <cell r="H49">
            <v>13.055714740528494</v>
          </cell>
          <cell r="I49">
            <v>4.7863407415696155</v>
          </cell>
          <cell r="J49">
            <v>3.333333333333333</v>
          </cell>
          <cell r="AI49">
            <v>1.3545357582156747</v>
          </cell>
          <cell r="AJ49">
            <v>18.541335937659184</v>
          </cell>
          <cell r="AK49">
            <v>10.918129929412785</v>
          </cell>
          <cell r="AL49">
            <v>15.41669561962664</v>
          </cell>
          <cell r="AM49">
            <v>12.377119206507</v>
          </cell>
          <cell r="AN49">
            <v>4.9418173764913025</v>
          </cell>
          <cell r="AO49">
            <v>3.4253380027353497</v>
          </cell>
          <cell r="AP49">
            <v>2.4214736242871844</v>
          </cell>
        </row>
        <row r="50">
          <cell r="C50">
            <v>1.7778787433824625</v>
          </cell>
          <cell r="D50">
            <v>20.922208861344927</v>
          </cell>
          <cell r="E50">
            <v>15</v>
          </cell>
          <cell r="F50">
            <v>20.5</v>
          </cell>
          <cell r="G50">
            <v>18.883295660630271</v>
          </cell>
          <cell r="H50">
            <v>13.055714740528494</v>
          </cell>
          <cell r="I50">
            <v>4.8639360630761681</v>
          </cell>
          <cell r="J50">
            <v>3.333333333333333</v>
          </cell>
          <cell r="AI50">
            <v>1.3359758110698483</v>
          </cell>
          <cell r="AJ50">
            <v>18.659887047920929</v>
          </cell>
          <cell r="AK50">
            <v>10.75273583938179</v>
          </cell>
          <cell r="AL50">
            <v>15.432769041010793</v>
          </cell>
          <cell r="AM50">
            <v>11.985727967114876</v>
          </cell>
          <cell r="AN50">
            <v>4.8114920765002882</v>
          </cell>
          <cell r="AO50">
            <v>3.4253380027353497</v>
          </cell>
          <cell r="AP50">
            <v>2.4214736242871844</v>
          </cell>
        </row>
        <row r="51">
          <cell r="C51">
            <v>1.7778787433824625</v>
          </cell>
          <cell r="D51">
            <v>20.561089399685507</v>
          </cell>
          <cell r="E51">
            <v>15</v>
          </cell>
          <cell r="F51">
            <v>20.066656646008695</v>
          </cell>
          <cell r="G51">
            <v>18.737034128840644</v>
          </cell>
          <cell r="H51">
            <v>13.055714740528494</v>
          </cell>
          <cell r="I51">
            <v>4.8639360630761681</v>
          </cell>
          <cell r="J51">
            <v>3.333333333333333</v>
          </cell>
          <cell r="AI51">
            <v>1.3200931429735325</v>
          </cell>
          <cell r="AJ51">
            <v>18.279251572903419</v>
          </cell>
          <cell r="AK51">
            <v>10.75273583938179</v>
          </cell>
          <cell r="AL51">
            <v>15.28699443059541</v>
          </cell>
          <cell r="AM51">
            <v>12.005115341922089</v>
          </cell>
          <cell r="AN51">
            <v>4.7935821976947519</v>
          </cell>
          <cell r="AO51">
            <v>3.3080696898565987</v>
          </cell>
          <cell r="AP51">
            <v>2.4214736242871844</v>
          </cell>
        </row>
        <row r="52">
          <cell r="C52">
            <v>1.7778787433824625</v>
          </cell>
          <cell r="D52">
            <v>20.086104430672464</v>
          </cell>
          <cell r="E52">
            <v>15</v>
          </cell>
          <cell r="F52">
            <v>19.849984969013043</v>
          </cell>
          <cell r="G52">
            <v>18.737034128840644</v>
          </cell>
          <cell r="H52">
            <v>13.055714740528494</v>
          </cell>
          <cell r="I52">
            <v>4.8639360630761681</v>
          </cell>
          <cell r="J52">
            <v>3.333333333333333</v>
          </cell>
          <cell r="AI52">
            <v>1.332209515808414</v>
          </cell>
          <cell r="AJ52">
            <v>18.216732599337831</v>
          </cell>
          <cell r="AK52">
            <v>10.663997902560435</v>
          </cell>
          <cell r="AL52">
            <v>15.323619241227721</v>
          </cell>
          <cell r="AM52">
            <v>14.485989599995586</v>
          </cell>
          <cell r="AN52">
            <v>6.4581204680164985</v>
          </cell>
          <cell r="AO52">
            <v>3.3574108747371634</v>
          </cell>
          <cell r="AP52">
            <v>2.4214736242871844</v>
          </cell>
        </row>
        <row r="53">
          <cell r="C53">
            <v>1.7778787433824625</v>
          </cell>
          <cell r="D53">
            <v>20.922208861344927</v>
          </cell>
          <cell r="E53">
            <v>15</v>
          </cell>
          <cell r="F53">
            <v>19.633313292017391</v>
          </cell>
          <cell r="G53">
            <v>18.590772597051014</v>
          </cell>
          <cell r="H53">
            <v>13.055714740528494</v>
          </cell>
          <cell r="I53">
            <v>4.7863407415696155</v>
          </cell>
          <cell r="J53">
            <v>3.333333333333333</v>
          </cell>
          <cell r="AI53">
            <v>1.3317002052610438</v>
          </cell>
          <cell r="AJ53">
            <v>18.008505819511569</v>
          </cell>
          <cell r="AK53">
            <v>10.397784092096368</v>
          </cell>
          <cell r="AL53">
            <v>15.391803636096631</v>
          </cell>
          <cell r="AM53">
            <v>14.879549973090638</v>
          </cell>
          <cell r="AN53">
            <v>6.562593072427684</v>
          </cell>
          <cell r="AO53">
            <v>3.4244530413859824</v>
          </cell>
          <cell r="AP53">
            <v>2.4968515645980403</v>
          </cell>
        </row>
        <row r="54">
          <cell r="C54">
            <v>1.7778787433824625</v>
          </cell>
          <cell r="D54">
            <v>20.922208861344927</v>
          </cell>
          <cell r="E54">
            <v>15</v>
          </cell>
          <cell r="F54">
            <v>19.633313292017391</v>
          </cell>
          <cell r="G54">
            <v>18.737034128840644</v>
          </cell>
          <cell r="H54">
            <v>13.055714740528494</v>
          </cell>
          <cell r="I54">
            <v>4.7863407415696155</v>
          </cell>
          <cell r="J54">
            <v>3.333333333333333</v>
          </cell>
          <cell r="AI54">
            <v>1.3320997854966103</v>
          </cell>
          <cell r="AJ54">
            <v>17.747209231864378</v>
          </cell>
          <cell r="AK54">
            <v>9.8528798580267178</v>
          </cell>
          <cell r="AL54">
            <v>14.161274470899482</v>
          </cell>
          <cell r="AM54">
            <v>14.665785818616866</v>
          </cell>
          <cell r="AN54">
            <v>6.5805029512332194</v>
          </cell>
          <cell r="AO54">
            <v>3.2855966288543064</v>
          </cell>
          <cell r="AP54">
            <v>2.5222725318181141</v>
          </cell>
        </row>
        <row r="55">
          <cell r="C55">
            <v>1.7606895356190737</v>
          </cell>
          <cell r="D55">
            <v>20.633313292017391</v>
          </cell>
          <cell r="E55">
            <v>15</v>
          </cell>
          <cell r="F55">
            <v>19</v>
          </cell>
          <cell r="G55">
            <v>18.542018753121138</v>
          </cell>
          <cell r="H55">
            <v>13.055714740528494</v>
          </cell>
          <cell r="I55">
            <v>4.7863407415696155</v>
          </cell>
          <cell r="J55">
            <v>3.2557380118267809</v>
          </cell>
          <cell r="AI55">
            <v>1.344558655676263</v>
          </cell>
          <cell r="AJ55">
            <v>17.33880914615289</v>
          </cell>
          <cell r="AK55">
            <v>9.8245771612326038</v>
          </cell>
          <cell r="AL55">
            <v>14.980140090250295</v>
          </cell>
          <cell r="AM55">
            <v>14.695138875767768</v>
          </cell>
          <cell r="AN55">
            <v>6.2446510638833503</v>
          </cell>
          <cell r="AO55">
            <v>3.4244530413859824</v>
          </cell>
          <cell r="AP55">
            <v>2.5222725318181141</v>
          </cell>
        </row>
        <row r="56">
          <cell r="C56">
            <v>1.7778787433824625</v>
          </cell>
          <cell r="D56">
            <v>20.633313292017391</v>
          </cell>
          <cell r="E56">
            <v>15</v>
          </cell>
          <cell r="F56">
            <v>19</v>
          </cell>
          <cell r="G56">
            <v>18.590772597051014</v>
          </cell>
          <cell r="H56">
            <v>13.055714740528494</v>
          </cell>
          <cell r="I56">
            <v>4.8639360630761681</v>
          </cell>
          <cell r="J56">
            <v>3.333333333333333</v>
          </cell>
          <cell r="AI56">
            <v>1.344558655676263</v>
          </cell>
          <cell r="AJ56">
            <v>17.607751170094581</v>
          </cell>
          <cell r="AK56">
            <v>9.8528798580267178</v>
          </cell>
          <cell r="AL56">
            <v>14.788194325476157</v>
          </cell>
          <cell r="AM56">
            <v>14.695138875767768</v>
          </cell>
          <cell r="AN56">
            <v>6.5805029512332194</v>
          </cell>
          <cell r="AO56">
            <v>3.2506323460101112</v>
          </cell>
          <cell r="AP56">
            <v>2.5262754071985225</v>
          </cell>
        </row>
        <row r="57">
          <cell r="C57">
            <v>1.7778787433824625</v>
          </cell>
          <cell r="D57">
            <v>20.633313292017391</v>
          </cell>
          <cell r="E57">
            <v>15</v>
          </cell>
          <cell r="F57">
            <v>19.216671676995652</v>
          </cell>
          <cell r="G57">
            <v>18.590772597051014</v>
          </cell>
          <cell r="H57">
            <v>13.055714740528494</v>
          </cell>
          <cell r="I57">
            <v>4.8639360630761681</v>
          </cell>
          <cell r="J57">
            <v>3.333333333333333</v>
          </cell>
          <cell r="AI57">
            <v>1.332175867010851</v>
          </cell>
          <cell r="AJ57">
            <v>17.79751583740169</v>
          </cell>
          <cell r="AK57">
            <v>9.5329396192958384</v>
          </cell>
          <cell r="AL57">
            <v>14.950156068283363</v>
          </cell>
          <cell r="AM57">
            <v>14.695138875767768</v>
          </cell>
          <cell r="AN57">
            <v>6.574271415622305</v>
          </cell>
          <cell r="AO57">
            <v>3.3525230380073885</v>
          </cell>
          <cell r="AP57">
            <v>2.5008544399784487</v>
          </cell>
        </row>
        <row r="58">
          <cell r="C58">
            <v>1.7778787433824625</v>
          </cell>
          <cell r="D58">
            <v>20.922208861344927</v>
          </cell>
          <cell r="E58">
            <v>15</v>
          </cell>
          <cell r="F58">
            <v>19.216671676995652</v>
          </cell>
          <cell r="G58">
            <v>18.785787972770517</v>
          </cell>
          <cell r="H58">
            <v>13.055714740528494</v>
          </cell>
          <cell r="I58">
            <v>4.8639360630761681</v>
          </cell>
          <cell r="J58">
            <v>3.333333333333333</v>
          </cell>
          <cell r="AI58">
            <v>1.3468942260524663</v>
          </cell>
          <cell r="AJ58">
            <v>17.79723367487351</v>
          </cell>
          <cell r="AK58">
            <v>9.6337873068206044</v>
          </cell>
          <cell r="AL58">
            <v>14.776943564692768</v>
          </cell>
          <cell r="AM58">
            <v>14.693603967983218</v>
          </cell>
          <cell r="AN58">
            <v>6.5730590232115169</v>
          </cell>
          <cell r="AO58">
            <v>3.4204501660055748</v>
          </cell>
          <cell r="AP58">
            <v>2.5008544399784487</v>
          </cell>
        </row>
        <row r="59">
          <cell r="C59">
            <v>1.7635544035796387</v>
          </cell>
          <cell r="D59">
            <v>20.447223892331884</v>
          </cell>
          <cell r="E59">
            <v>15</v>
          </cell>
          <cell r="F59">
            <v>19</v>
          </cell>
          <cell r="G59">
            <v>18.566395675086078</v>
          </cell>
          <cell r="H59">
            <v>13.055714740528494</v>
          </cell>
          <cell r="I59">
            <v>4.8639360630761681</v>
          </cell>
          <cell r="J59">
            <v>3.333333333333333</v>
          </cell>
          <cell r="AI59">
            <v>1.3448440701302391</v>
          </cell>
          <cell r="AJ59">
            <v>17.683117811919857</v>
          </cell>
          <cell r="AK59">
            <v>9.6258364271643675</v>
          </cell>
          <cell r="AL59">
            <v>14.706573417099548</v>
          </cell>
          <cell r="AM59">
            <v>14.693603967983218</v>
          </cell>
          <cell r="AN59">
            <v>6.4438852203846437</v>
          </cell>
          <cell r="AO59">
            <v>3.2845959100092039</v>
          </cell>
          <cell r="AP59">
            <v>2.5262754071985225</v>
          </cell>
        </row>
        <row r="60">
          <cell r="C60">
            <v>1.7778787433824625</v>
          </cell>
          <cell r="D60">
            <v>19.622178799371014</v>
          </cell>
          <cell r="E60">
            <v>15</v>
          </cell>
          <cell r="F60">
            <v>19</v>
          </cell>
          <cell r="G60">
            <v>18.493264909191264</v>
          </cell>
          <cell r="H60">
            <v>13.055714740528494</v>
          </cell>
          <cell r="I60">
            <v>4.7863407415696155</v>
          </cell>
          <cell r="J60">
            <v>3.333333333333333</v>
          </cell>
          <cell r="AI60">
            <v>1.3325208895933525</v>
          </cell>
          <cell r="AJ60">
            <v>17.473188802041385</v>
          </cell>
          <cell r="AK60">
            <v>9.6609079827098991</v>
          </cell>
          <cell r="AL60">
            <v>14.841450841453689</v>
          </cell>
          <cell r="AM60">
            <v>14.693603967983218</v>
          </cell>
          <cell r="AN60">
            <v>6.2383199684248645</v>
          </cell>
          <cell r="AO60">
            <v>3.4204501660055748</v>
          </cell>
          <cell r="AP60">
            <v>2.5262754071985225</v>
          </cell>
        </row>
        <row r="61">
          <cell r="C61">
            <v>1.7635544035796387</v>
          </cell>
          <cell r="D61">
            <v>20.272193830357971</v>
          </cell>
          <cell r="E61">
            <v>15</v>
          </cell>
          <cell r="F61">
            <v>19</v>
          </cell>
          <cell r="G61">
            <v>18.737034128840644</v>
          </cell>
          <cell r="H61">
            <v>13.055714740528494</v>
          </cell>
          <cell r="I61">
            <v>4.8639360630761681</v>
          </cell>
          <cell r="J61">
            <v>3.333333333333333</v>
          </cell>
          <cell r="AI61">
            <v>1.3325208895933525</v>
          </cell>
          <cell r="AJ61">
            <v>17.440410987511846</v>
          </cell>
          <cell r="AK61">
            <v>9.8528798580267178</v>
          </cell>
          <cell r="AL61">
            <v>15.025801234578443</v>
          </cell>
          <cell r="AM61">
            <v>14.693603967983218</v>
          </cell>
          <cell r="AN61">
            <v>6.5741718557747344</v>
          </cell>
          <cell r="AO61">
            <v>3.4204501660055748</v>
          </cell>
          <cell r="AP61">
            <v>2.5262754071985225</v>
          </cell>
        </row>
        <row r="62">
          <cell r="C62">
            <v>1.7778787433824625</v>
          </cell>
          <cell r="D62">
            <v>20.561089399685507</v>
          </cell>
          <cell r="E62">
            <v>15</v>
          </cell>
          <cell r="F62">
            <v>19</v>
          </cell>
          <cell r="G62">
            <v>18.737034128840644</v>
          </cell>
          <cell r="H62">
            <v>13.055714740528494</v>
          </cell>
          <cell r="I62">
            <v>4.7863407415696155</v>
          </cell>
          <cell r="J62">
            <v>3.2816031189956316</v>
          </cell>
          <cell r="AI62">
            <v>1.332042702605815</v>
          </cell>
          <cell r="AJ62">
            <v>17.690119482153442</v>
          </cell>
          <cell r="AK62">
            <v>9.8528798580267178</v>
          </cell>
          <cell r="AL62">
            <v>14.779825275933295</v>
          </cell>
          <cell r="AM62">
            <v>14.693603967983218</v>
          </cell>
          <cell r="AN62">
            <v>6.2383199684248645</v>
          </cell>
          <cell r="AO62">
            <v>3.3525230380073885</v>
          </cell>
          <cell r="AP62">
            <v>2.5262754071985225</v>
          </cell>
        </row>
        <row r="63">
          <cell r="C63">
            <v>1.7778787433824625</v>
          </cell>
          <cell r="D63">
            <v>20.5</v>
          </cell>
          <cell r="E63">
            <v>15</v>
          </cell>
          <cell r="F63">
            <v>19</v>
          </cell>
          <cell r="G63">
            <v>18.737034128840644</v>
          </cell>
          <cell r="H63">
            <v>13.055714740528494</v>
          </cell>
          <cell r="I63">
            <v>4.8639360630761681</v>
          </cell>
          <cell r="J63">
            <v>3.333333333333333</v>
          </cell>
          <cell r="AI63">
            <v>1.3445015727854677</v>
          </cell>
          <cell r="AJ63">
            <v>17.440410987511846</v>
          </cell>
          <cell r="AK63">
            <v>9.8528798580267178</v>
          </cell>
          <cell r="AL63">
            <v>14.842519827838498</v>
          </cell>
          <cell r="AM63">
            <v>14.693603967983218</v>
          </cell>
          <cell r="AN63">
            <v>6.5741718557747344</v>
          </cell>
          <cell r="AO63">
            <v>3.3525230380073885</v>
          </cell>
          <cell r="AP63">
            <v>2.5262754071985225</v>
          </cell>
        </row>
        <row r="64">
          <cell r="C64">
            <v>1.7778787433824625</v>
          </cell>
          <cell r="D64">
            <v>20.086104430672464</v>
          </cell>
          <cell r="E64">
            <v>15</v>
          </cell>
          <cell r="F64">
            <v>19</v>
          </cell>
          <cell r="G64">
            <v>18.590772597051014</v>
          </cell>
          <cell r="H64">
            <v>13.055714740528494</v>
          </cell>
          <cell r="I64">
            <v>4.8639360630761681</v>
          </cell>
          <cell r="J64">
            <v>3.1590159842309573</v>
          </cell>
          <cell r="AI64">
            <v>1.3445015727854677</v>
          </cell>
          <cell r="AJ64">
            <v>17.465283498858554</v>
          </cell>
          <cell r="AK64">
            <v>9.8513404684679227</v>
          </cell>
          <cell r="AL64">
            <v>15.053243584088328</v>
          </cell>
          <cell r="AM64">
            <v>14.693603967983218</v>
          </cell>
          <cell r="AN64">
            <v>6.5804033913856488</v>
          </cell>
          <cell r="AO64">
            <v>3.4204501660055748</v>
          </cell>
          <cell r="AP64">
            <v>2.5262754071985225</v>
          </cell>
        </row>
        <row r="65">
          <cell r="C65">
            <v>1.7778787433824625</v>
          </cell>
          <cell r="D65">
            <v>19.724984969013043</v>
          </cell>
          <cell r="E65">
            <v>15</v>
          </cell>
          <cell r="F65">
            <v>19</v>
          </cell>
          <cell r="G65">
            <v>18.737034128840644</v>
          </cell>
          <cell r="H65">
            <v>13.055714740528494</v>
          </cell>
          <cell r="I65">
            <v>4.0890713451601144</v>
          </cell>
          <cell r="J65">
            <v>3.2816031189956316</v>
          </cell>
          <cell r="AI65">
            <v>1.3266253339187042</v>
          </cell>
          <cell r="AJ65">
            <v>17.694728200565304</v>
          </cell>
          <cell r="AK65">
            <v>9.5785035040433986</v>
          </cell>
          <cell r="AL65">
            <v>14.909003587684518</v>
          </cell>
          <cell r="AM65">
            <v>14.693603967983218</v>
          </cell>
          <cell r="AN65">
            <v>6.581725806916797</v>
          </cell>
          <cell r="AO65">
            <v>3.2176724024778918</v>
          </cell>
          <cell r="AP65">
            <v>2.5250954587327001</v>
          </cell>
        </row>
        <row r="66">
          <cell r="C66">
            <v>1.7778787433824625</v>
          </cell>
          <cell r="D66">
            <v>20.561089399685507</v>
          </cell>
          <cell r="E66">
            <v>15</v>
          </cell>
          <cell r="F66">
            <v>19</v>
          </cell>
          <cell r="G66">
            <v>18.737034128840644</v>
          </cell>
          <cell r="H66">
            <v>13.055714740528494</v>
          </cell>
          <cell r="I66">
            <v>3.7308732939107276</v>
          </cell>
          <cell r="J66">
            <v>2.984698635128582</v>
          </cell>
          <cell r="AI66">
            <v>1.3349917477100242</v>
          </cell>
          <cell r="AJ66">
            <v>17.433185776490276</v>
          </cell>
          <cell r="AK66">
            <v>9.5431251330507525</v>
          </cell>
          <cell r="AL66">
            <v>15.060781079266796</v>
          </cell>
          <cell r="AM66">
            <v>14.696490798743948</v>
          </cell>
          <cell r="AN66">
            <v>6.2100541619558562</v>
          </cell>
          <cell r="AO66">
            <v>3.2170824282449804</v>
          </cell>
          <cell r="AP66">
            <v>2.5262754071985225</v>
          </cell>
        </row>
        <row r="67">
          <cell r="C67">
            <v>1.7606895356190737</v>
          </cell>
          <cell r="D67">
            <v>20.086104430672464</v>
          </cell>
          <cell r="E67">
            <v>15</v>
          </cell>
          <cell r="F67">
            <v>19</v>
          </cell>
          <cell r="G67">
            <v>18.542018753121138</v>
          </cell>
          <cell r="H67">
            <v>13.055714740528494</v>
          </cell>
          <cell r="I67">
            <v>4.0890713451601144</v>
          </cell>
          <cell r="J67">
            <v>3.2557380118267809</v>
          </cell>
          <cell r="AI67">
            <v>1.3100740073507184</v>
          </cell>
          <cell r="AJ67">
            <v>17.708056777819095</v>
          </cell>
          <cell r="AK67">
            <v>9.8509556210782208</v>
          </cell>
          <cell r="AL67">
            <v>14.978654985669611</v>
          </cell>
          <cell r="AM67">
            <v>14.696490798743948</v>
          </cell>
          <cell r="AN67">
            <v>6.581725806916797</v>
          </cell>
          <cell r="AO67">
            <v>3.0432617328691092</v>
          </cell>
          <cell r="AP67">
            <v>2.5342811579593367</v>
          </cell>
        </row>
        <row r="68">
          <cell r="C68">
            <v>1.7778787433824625</v>
          </cell>
          <cell r="D68">
            <v>20.488865507353623</v>
          </cell>
          <cell r="E68">
            <v>15</v>
          </cell>
          <cell r="F68">
            <v>19</v>
          </cell>
          <cell r="G68">
            <v>18.590772597051014</v>
          </cell>
          <cell r="H68">
            <v>13.055714740528494</v>
          </cell>
          <cell r="I68">
            <v>4.166666666666667</v>
          </cell>
          <cell r="J68">
            <v>3.333333333333333</v>
          </cell>
          <cell r="AI68">
            <v>1.3230774683089843</v>
          </cell>
          <cell r="AJ68">
            <v>17.714381020365359</v>
          </cell>
          <cell r="AK68">
            <v>9.8109445836026534</v>
          </cell>
          <cell r="AL68">
            <v>14.884053565364455</v>
          </cell>
          <cell r="AM68">
            <v>14.696490798743948</v>
          </cell>
          <cell r="AN68">
            <v>6.3362955815457394</v>
          </cell>
          <cell r="AO68">
            <v>3.0812281722486086</v>
          </cell>
          <cell r="AP68">
            <v>2.5342811579593367</v>
          </cell>
        </row>
        <row r="69">
          <cell r="C69">
            <v>1.7773142042042829</v>
          </cell>
          <cell r="D69">
            <v>20.922208861344927</v>
          </cell>
          <cell r="E69">
            <v>15.065309166287477</v>
          </cell>
          <cell r="F69">
            <v>18.577791138655076</v>
          </cell>
          <cell r="G69">
            <v>18.737034128840644</v>
          </cell>
          <cell r="H69">
            <v>13.055714740528494</v>
          </cell>
          <cell r="I69">
            <v>4.166666666666667</v>
          </cell>
          <cell r="J69">
            <v>3.333333333333333</v>
          </cell>
          <cell r="AI69">
            <v>1.3743405024736259</v>
          </cell>
          <cell r="AJ69">
            <v>17.222713802422319</v>
          </cell>
          <cell r="AK69">
            <v>9.8176517502400404</v>
          </cell>
          <cell r="AL69">
            <v>15.062695816363153</v>
          </cell>
          <cell r="AM69">
            <v>15.163237470962022</v>
          </cell>
          <cell r="AN69">
            <v>6.325192986933188</v>
          </cell>
          <cell r="AO69">
            <v>3.2170824282449804</v>
          </cell>
          <cell r="AP69">
            <v>2.5342811579593367</v>
          </cell>
        </row>
        <row r="70">
          <cell r="C70">
            <v>1.7773142042042829</v>
          </cell>
          <cell r="D70">
            <v>20.922208861344927</v>
          </cell>
          <cell r="E70">
            <v>15</v>
          </cell>
          <cell r="F70">
            <v>18.577791138655076</v>
          </cell>
          <cell r="G70">
            <v>18.542018753121138</v>
          </cell>
          <cell r="H70">
            <v>13.055714740528494</v>
          </cell>
          <cell r="I70">
            <v>4.166666666666667</v>
          </cell>
          <cell r="J70">
            <v>3.333333333333333</v>
          </cell>
          <cell r="AI70">
            <v>1.3746937617489849</v>
          </cell>
          <cell r="AJ70">
            <v>17.714381020365359</v>
          </cell>
          <cell r="AK70">
            <v>9.8450496293617107</v>
          </cell>
          <cell r="AL70">
            <v>14.74346799888426</v>
          </cell>
          <cell r="AM70">
            <v>15.166507189839434</v>
          </cell>
          <cell r="AN70">
            <v>6.7237294501024341</v>
          </cell>
          <cell r="AO70">
            <v>3.2170824282449804</v>
          </cell>
          <cell r="AP70">
            <v>2.5342811579593367</v>
          </cell>
        </row>
        <row r="71">
          <cell r="C71">
            <v>1.7361910776750671</v>
          </cell>
          <cell r="D71">
            <v>20.447223892331884</v>
          </cell>
          <cell r="E71">
            <v>15</v>
          </cell>
          <cell r="F71">
            <v>19</v>
          </cell>
          <cell r="G71">
            <v>18.590772597051014</v>
          </cell>
          <cell r="H71">
            <v>13.055714740528494</v>
          </cell>
          <cell r="I71">
            <v>4.166666666666667</v>
          </cell>
          <cell r="J71">
            <v>3.333333333333333</v>
          </cell>
          <cell r="AI71">
            <v>1.3765004997624086</v>
          </cell>
          <cell r="AJ71">
            <v>17.475180215840886</v>
          </cell>
          <cell r="AK71">
            <v>9.6159563751905051</v>
          </cell>
          <cell r="AL71">
            <v>15.183089084148653</v>
          </cell>
          <cell r="AM71">
            <v>15.16947811791646</v>
          </cell>
          <cell r="AN71">
            <v>6.7176088710047344</v>
          </cell>
          <cell r="AO71">
            <v>3.1491553002467945</v>
          </cell>
          <cell r="AP71">
            <v>2.5342811579593367</v>
          </cell>
        </row>
        <row r="72">
          <cell r="C72">
            <v>1.7775964737933727</v>
          </cell>
          <cell r="D72">
            <v>20.922208861344927</v>
          </cell>
          <cell r="E72">
            <v>14.837782496587289</v>
          </cell>
          <cell r="F72">
            <v>19</v>
          </cell>
          <cell r="G72">
            <v>18.590772597051014</v>
          </cell>
          <cell r="H72">
            <v>13.055714740528494</v>
          </cell>
          <cell r="I72">
            <v>4.166666666666667</v>
          </cell>
          <cell r="J72">
            <v>3.333333333333333</v>
          </cell>
          <cell r="AI72">
            <v>1.3755441257873338</v>
          </cell>
          <cell r="AJ72">
            <v>17.453970915193601</v>
          </cell>
          <cell r="AK72">
            <v>9.8530301212326865</v>
          </cell>
          <cell r="AL72">
            <v>15.010649683684509</v>
          </cell>
          <cell r="AM72">
            <v>14.988280532572967</v>
          </cell>
          <cell r="AN72">
            <v>6.7239719285845911</v>
          </cell>
          <cell r="AO72">
            <v>3.0812281722486086</v>
          </cell>
          <cell r="AP72">
            <v>2.5338484465970188</v>
          </cell>
        </row>
        <row r="73">
          <cell r="C73">
            <v>1.7775964737933727</v>
          </cell>
          <cell r="D73">
            <v>20.922208861344927</v>
          </cell>
          <cell r="E73">
            <v>14.639516659082865</v>
          </cell>
          <cell r="F73">
            <v>19</v>
          </cell>
          <cell r="G73">
            <v>18.590772597051014</v>
          </cell>
          <cell r="H73">
            <v>13.055714740528494</v>
          </cell>
          <cell r="I73">
            <v>4.166666666666667</v>
          </cell>
          <cell r="J73">
            <v>3.333333333333333</v>
          </cell>
          <cell r="AI73">
            <v>1.3595720489064864</v>
          </cell>
          <cell r="AJ73">
            <v>17.715120548562545</v>
          </cell>
          <cell r="AK73">
            <v>9.8884084922253308</v>
          </cell>
          <cell r="AL73">
            <v>15.415571634378301</v>
          </cell>
          <cell r="AM73">
            <v>14.989047986465241</v>
          </cell>
          <cell r="AN73">
            <v>6.7239719285845911</v>
          </cell>
          <cell r="AO73">
            <v>3.2170824282449804</v>
          </cell>
          <cell r="AP73">
            <v>2.5338484465970188</v>
          </cell>
        </row>
        <row r="74">
          <cell r="C74">
            <v>1.7632721339905486</v>
          </cell>
          <cell r="D74">
            <v>20.086104430672464</v>
          </cell>
          <cell r="E74">
            <v>13.855806663633148</v>
          </cell>
          <cell r="F74">
            <v>19</v>
          </cell>
          <cell r="G74">
            <v>18.590772597051014</v>
          </cell>
          <cell r="H74">
            <v>13.055714740528494</v>
          </cell>
          <cell r="I74">
            <v>4.0890713451601144</v>
          </cell>
          <cell r="J74">
            <v>3.333333333333333</v>
          </cell>
          <cell r="AI74">
            <v>1.3751456366310526</v>
          </cell>
          <cell r="AJ74">
            <v>17.715120548562545</v>
          </cell>
          <cell r="AK74">
            <v>9.8884084922253308</v>
          </cell>
          <cell r="AL74">
            <v>16.092794997147443</v>
          </cell>
          <cell r="AM74">
            <v>14.989047986465241</v>
          </cell>
          <cell r="AN74">
            <v>6.6344225345569106</v>
          </cell>
          <cell r="AO74">
            <v>3.2170824282449804</v>
          </cell>
          <cell r="AP74">
            <v>2.5338484465970188</v>
          </cell>
        </row>
        <row r="75">
          <cell r="C75">
            <v>1.7775964737933727</v>
          </cell>
          <cell r="D75">
            <v>20.922208861344927</v>
          </cell>
          <cell r="E75">
            <v>13.855806663633148</v>
          </cell>
          <cell r="F75">
            <v>19</v>
          </cell>
          <cell r="G75">
            <v>18.737034128840644</v>
          </cell>
          <cell r="H75">
            <v>13.055714740528494</v>
          </cell>
          <cell r="I75">
            <v>4.166666666666667</v>
          </cell>
          <cell r="J75">
            <v>3.333333333333333</v>
          </cell>
          <cell r="AI75">
            <v>1.3751456366310526</v>
          </cell>
          <cell r="AJ75">
            <v>17.704448389265721</v>
          </cell>
          <cell r="AK75">
            <v>9.8884084922253308</v>
          </cell>
          <cell r="AL75">
            <v>16.74720848296344</v>
          </cell>
          <cell r="AM75">
            <v>14.982891436827106</v>
          </cell>
          <cell r="AN75">
            <v>6.3881200412347221</v>
          </cell>
          <cell r="AO75">
            <v>3.2170824282449804</v>
          </cell>
          <cell r="AP75">
            <v>2.5338484465970188</v>
          </cell>
        </row>
        <row r="76">
          <cell r="C76">
            <v>1.7761360493699805</v>
          </cell>
          <cell r="D76">
            <v>20.922208861344927</v>
          </cell>
          <cell r="E76">
            <v>14.117043328783053</v>
          </cell>
          <cell r="F76">
            <v>19</v>
          </cell>
          <cell r="G76">
            <v>18.688280284910768</v>
          </cell>
          <cell r="H76">
            <v>13.215032367611165</v>
          </cell>
          <cell r="I76">
            <v>4.166666666666667</v>
          </cell>
          <cell r="J76">
            <v>3.333333333333333</v>
          </cell>
          <cell r="AI76">
            <v>1.3909244074908491</v>
          </cell>
          <cell r="AJ76">
            <v>17.092342072501356</v>
          </cell>
          <cell r="AK76">
            <v>10.257143080346673</v>
          </cell>
          <cell r="AL76">
            <v>16.466066987129061</v>
          </cell>
          <cell r="AM76">
            <v>15.165011447074699</v>
          </cell>
          <cell r="AN76">
            <v>6.8105426586371571</v>
          </cell>
          <cell r="AO76">
            <v>3.050472930485665</v>
          </cell>
          <cell r="AP76">
            <v>2.5338484465970188</v>
          </cell>
        </row>
        <row r="77">
          <cell r="C77">
            <v>1.7772441508873926</v>
          </cell>
          <cell r="D77">
            <v>21.766626584034782</v>
          </cell>
          <cell r="E77">
            <v>14.261236665149905</v>
          </cell>
          <cell r="F77">
            <v>19</v>
          </cell>
          <cell r="G77">
            <v>18.95065642494809</v>
          </cell>
          <cell r="H77">
            <v>13.215032367611165</v>
          </cell>
          <cell r="I77">
            <v>4.0890713451601144</v>
          </cell>
          <cell r="J77">
            <v>3.333333333333333</v>
          </cell>
          <cell r="AI77">
            <v>1.4166519350813147</v>
          </cell>
          <cell r="AJ77">
            <v>17.876902972741188</v>
          </cell>
          <cell r="AK77">
            <v>10.438828859218466</v>
          </cell>
          <cell r="AL77">
            <v>16.761063477367529</v>
          </cell>
          <cell r="AM77">
            <v>15.310161469353178</v>
          </cell>
          <cell r="AN77">
            <v>6.6005525331119781</v>
          </cell>
          <cell r="AO77">
            <v>3.1368553188709938</v>
          </cell>
          <cell r="AP77">
            <v>2.5338499183189072</v>
          </cell>
        </row>
        <row r="78">
          <cell r="C78">
            <v>1.8030279625324761</v>
          </cell>
          <cell r="D78">
            <v>21.922208861344927</v>
          </cell>
          <cell r="E78">
            <v>14.261236665149905</v>
          </cell>
          <cell r="F78">
            <v>19.144447784663768</v>
          </cell>
          <cell r="G78">
            <v>18.95065642494809</v>
          </cell>
          <cell r="H78">
            <v>13.215032367611165</v>
          </cell>
          <cell r="I78">
            <v>4.166666666666667</v>
          </cell>
          <cell r="J78">
            <v>3.333333333333333</v>
          </cell>
          <cell r="AI78">
            <v>1.4022455281890733</v>
          </cell>
          <cell r="AJ78">
            <v>18.163540838037278</v>
          </cell>
          <cell r="AK78">
            <v>10.09016170027226</v>
          </cell>
          <cell r="AL78">
            <v>16.893391662313622</v>
          </cell>
          <cell r="AM78">
            <v>15.287579009281899</v>
          </cell>
          <cell r="AN78">
            <v>6.8581614282852552</v>
          </cell>
          <cell r="AO78">
            <v>3.1710048234053647</v>
          </cell>
          <cell r="AP78">
            <v>2.4375796758090433</v>
          </cell>
        </row>
        <row r="79">
          <cell r="C79">
            <v>1.8031690973270211</v>
          </cell>
          <cell r="D79">
            <v>21.447223892331884</v>
          </cell>
          <cell r="E79">
            <v>14.261236665149905</v>
          </cell>
          <cell r="F79">
            <v>18.794462815650729</v>
          </cell>
          <cell r="G79">
            <v>18.95065642494809</v>
          </cell>
          <cell r="H79">
            <v>13.215032367611165</v>
          </cell>
          <cell r="I79">
            <v>4.166666666666667</v>
          </cell>
          <cell r="J79">
            <v>3.2557380118267809</v>
          </cell>
          <cell r="AI79">
            <v>1.4174903866491664</v>
          </cell>
          <cell r="AJ79">
            <v>17.906519049385313</v>
          </cell>
          <cell r="AK79">
            <v>10.255556377055763</v>
          </cell>
          <cell r="AL79">
            <v>17.175082190944426</v>
          </cell>
          <cell r="AM79">
            <v>15.287579009281899</v>
          </cell>
          <cell r="AN79">
            <v>6.6001591791621381</v>
          </cell>
          <cell r="AO79">
            <v>3.1847633395021373</v>
          </cell>
          <cell r="AP79">
            <v>2.4103670429462101</v>
          </cell>
        </row>
        <row r="80">
          <cell r="C80">
            <v>1.8031690973270211</v>
          </cell>
          <cell r="D80">
            <v>21.922208861344927</v>
          </cell>
          <cell r="E80">
            <v>14.261236665149905</v>
          </cell>
          <cell r="F80">
            <v>19.155582277310149</v>
          </cell>
          <cell r="G80">
            <v>18.95065642494809</v>
          </cell>
          <cell r="H80">
            <v>13.215032367611165</v>
          </cell>
          <cell r="I80">
            <v>4.0890713451601144</v>
          </cell>
          <cell r="J80">
            <v>3.2816031189956316</v>
          </cell>
          <cell r="AI80">
            <v>1.414751977014022</v>
          </cell>
          <cell r="AJ80">
            <v>17.906519049385313</v>
          </cell>
          <cell r="AK80">
            <v>9.8072084036921314</v>
          </cell>
          <cell r="AL80">
            <v>16.980823847445997</v>
          </cell>
          <cell r="AM80">
            <v>15.195815583347292</v>
          </cell>
          <cell r="AN80">
            <v>6.8626194186230212</v>
          </cell>
          <cell r="AO80">
            <v>3.0576037751200911</v>
          </cell>
          <cell r="AP80">
            <v>2.411954699559542</v>
          </cell>
        </row>
        <row r="81">
          <cell r="C81">
            <v>1.8031690973270211</v>
          </cell>
          <cell r="D81">
            <v>21.922208861344927</v>
          </cell>
          <cell r="E81">
            <v>14.261236665149905</v>
          </cell>
          <cell r="F81">
            <v>19.216671676995652</v>
          </cell>
          <cell r="G81">
            <v>18.95065642494809</v>
          </cell>
          <cell r="H81">
            <v>13.106687095404864</v>
          </cell>
          <cell r="I81">
            <v>4.166666666666667</v>
          </cell>
          <cell r="J81">
            <v>3.333333333333333</v>
          </cell>
          <cell r="AI81">
            <v>1.3904898773769763</v>
          </cell>
          <cell r="AJ81">
            <v>17.942125070826528</v>
          </cell>
          <cell r="AK81">
            <v>10.151482574250519</v>
          </cell>
          <cell r="AL81">
            <v>16.869738168840946</v>
          </cell>
          <cell r="AM81">
            <v>15.195815583347292</v>
          </cell>
          <cell r="AN81">
            <v>6.5381032537955273</v>
          </cell>
          <cell r="AO81">
            <v>3.2184363801048077</v>
          </cell>
          <cell r="AP81">
            <v>2.411954699559542</v>
          </cell>
        </row>
        <row r="82">
          <cell r="C82">
            <v>1.8031690973270211</v>
          </cell>
          <cell r="D82">
            <v>21.922208861344927</v>
          </cell>
          <cell r="E82">
            <v>14.261236665149905</v>
          </cell>
          <cell r="F82">
            <v>19.577791138655073</v>
          </cell>
          <cell r="G82">
            <v>18.95065642494809</v>
          </cell>
          <cell r="H82">
            <v>13.140825639392975</v>
          </cell>
          <cell r="I82">
            <v>4.0890713451601144</v>
          </cell>
          <cell r="J82">
            <v>3.333333333333333</v>
          </cell>
          <cell r="AI82">
            <v>1.4142981183671619</v>
          </cell>
          <cell r="AJ82">
            <v>17.845403104958759</v>
          </cell>
          <cell r="AK82">
            <v>10.12121774146491</v>
          </cell>
          <cell r="AL82">
            <v>17.301492893463806</v>
          </cell>
          <cell r="AM82">
            <v>15.195815583347292</v>
          </cell>
          <cell r="AN82">
            <v>6.515721699159184</v>
          </cell>
          <cell r="AO82">
            <v>3.1847633395021373</v>
          </cell>
          <cell r="AP82">
            <v>2.411954699559542</v>
          </cell>
        </row>
        <row r="83">
          <cell r="C83">
            <v>1.7999531184821631</v>
          </cell>
          <cell r="D83">
            <v>21.777761076681159</v>
          </cell>
          <cell r="E83">
            <v>14.326545831437384</v>
          </cell>
          <cell r="F83">
            <v>19.433343353991305</v>
          </cell>
          <cell r="G83">
            <v>18.755641049228586</v>
          </cell>
          <cell r="H83">
            <v>13.140825639392975</v>
          </cell>
          <cell r="I83">
            <v>4.0890713451601144</v>
          </cell>
          <cell r="J83">
            <v>3.333333333333333</v>
          </cell>
          <cell r="AI83">
            <v>1.4155410958880847</v>
          </cell>
          <cell r="AJ83">
            <v>17.680834462360522</v>
          </cell>
          <cell r="AK83">
            <v>10.125109965172129</v>
          </cell>
          <cell r="AL83">
            <v>17.034243070617329</v>
          </cell>
          <cell r="AM83">
            <v>15.218756439830942</v>
          </cell>
          <cell r="AN83">
            <v>6.7867643846783539</v>
          </cell>
          <cell r="AO83">
            <v>3.0837442176941239</v>
          </cell>
          <cell r="AP83">
            <v>2.4375796758090433</v>
          </cell>
        </row>
        <row r="84">
          <cell r="C84">
            <v>1.8031690973270211</v>
          </cell>
          <cell r="D84">
            <v>21.922208861344927</v>
          </cell>
          <cell r="E84">
            <v>14</v>
          </cell>
          <cell r="F84">
            <v>19.566656646008695</v>
          </cell>
          <cell r="G84">
            <v>18.95065642494809</v>
          </cell>
          <cell r="H84">
            <v>13.140825639392975</v>
          </cell>
          <cell r="I84">
            <v>4.166666666666667</v>
          </cell>
          <cell r="J84">
            <v>3.333333333333333</v>
          </cell>
          <cell r="AI84">
            <v>1.414881650913125</v>
          </cell>
          <cell r="AJ84">
            <v>18.164444291699361</v>
          </cell>
          <cell r="AK84">
            <v>10.124227696760023</v>
          </cell>
          <cell r="AL84">
            <v>17.075808306439018</v>
          </cell>
          <cell r="AM84">
            <v>15.195815583347292</v>
          </cell>
          <cell r="AN84">
            <v>6.7913214462119216</v>
          </cell>
          <cell r="AO84">
            <v>3.1847633395021373</v>
          </cell>
          <cell r="AP84">
            <v>2.411954699559542</v>
          </cell>
        </row>
        <row r="85">
          <cell r="C85">
            <v>1.7859798895636323</v>
          </cell>
          <cell r="D85">
            <v>21.447223892331884</v>
          </cell>
          <cell r="E85">
            <v>14</v>
          </cell>
          <cell r="F85">
            <v>20</v>
          </cell>
          <cell r="G85">
            <v>18.95065642494809</v>
          </cell>
          <cell r="H85">
            <v>13.140825639392975</v>
          </cell>
          <cell r="I85">
            <v>4.166666666666667</v>
          </cell>
          <cell r="J85">
            <v>3.333333333333333</v>
          </cell>
          <cell r="AI85">
            <v>1.3993774446548262</v>
          </cell>
          <cell r="AJ85">
            <v>17.906519049385313</v>
          </cell>
          <cell r="AK85">
            <v>10.154327249711178</v>
          </cell>
          <cell r="AL85">
            <v>17.075808306439018</v>
          </cell>
          <cell r="AM85">
            <v>15.195815583347292</v>
          </cell>
          <cell r="AN85">
            <v>6.5331855552412819</v>
          </cell>
          <cell r="AO85">
            <v>3.0885807316083196</v>
          </cell>
          <cell r="AP85">
            <v>2.411954699559542</v>
          </cell>
        </row>
        <row r="86">
          <cell r="C86">
            <v>1.8031690973270211</v>
          </cell>
          <cell r="D86">
            <v>21.922208861344927</v>
          </cell>
          <cell r="E86">
            <v>14</v>
          </cell>
          <cell r="F86">
            <v>19.566656646008695</v>
          </cell>
          <cell r="G86">
            <v>18.95065642494809</v>
          </cell>
          <cell r="H86">
            <v>13.140825639392975</v>
          </cell>
          <cell r="I86">
            <v>4.0890713451601144</v>
          </cell>
          <cell r="J86">
            <v>3.333333333333333</v>
          </cell>
          <cell r="AI86">
            <v>1.390295366528322</v>
          </cell>
          <cell r="AJ86">
            <v>18.164444291699361</v>
          </cell>
          <cell r="AK86">
            <v>10.154327249711178</v>
          </cell>
          <cell r="AL86">
            <v>16.897042046866698</v>
          </cell>
          <cell r="AM86">
            <v>15.195815583347292</v>
          </cell>
          <cell r="AN86">
            <v>6.6106263225324735</v>
          </cell>
          <cell r="AO86">
            <v>3.1147211741823515</v>
          </cell>
          <cell r="AP86">
            <v>2.411954699559542</v>
          </cell>
        </row>
        <row r="87">
          <cell r="C87">
            <v>1.8031690973270211</v>
          </cell>
          <cell r="D87">
            <v>21.922208861344927</v>
          </cell>
          <cell r="E87">
            <v>14</v>
          </cell>
          <cell r="F87">
            <v>19.566656646008695</v>
          </cell>
          <cell r="G87">
            <v>18.95065642494809</v>
          </cell>
          <cell r="H87">
            <v>13.140825639392975</v>
          </cell>
          <cell r="I87">
            <v>4.166666666666667</v>
          </cell>
          <cell r="J87">
            <v>3.333333333333333</v>
          </cell>
          <cell r="AI87">
            <v>1.390425040427425</v>
          </cell>
          <cell r="AJ87">
            <v>18.164444291699361</v>
          </cell>
          <cell r="AK87">
            <v>10.154327249711178</v>
          </cell>
          <cell r="AL87">
            <v>17.322907380723638</v>
          </cell>
          <cell r="AM87">
            <v>15.195815583347292</v>
          </cell>
          <cell r="AN87">
            <v>6.7714613426265391</v>
          </cell>
          <cell r="AO87">
            <v>3.1847633395021373</v>
          </cell>
          <cell r="AP87">
            <v>2.411954699559542</v>
          </cell>
        </row>
        <row r="88">
          <cell r="C88">
            <v>1.8031690973270211</v>
          </cell>
          <cell r="D88">
            <v>21.922208861344927</v>
          </cell>
          <cell r="E88">
            <v>14</v>
          </cell>
          <cell r="F88">
            <v>19.566656646008695</v>
          </cell>
          <cell r="G88">
            <v>18.95065642494809</v>
          </cell>
          <cell r="H88">
            <v>13.140825639392975</v>
          </cell>
          <cell r="I88">
            <v>4.0890713451601144</v>
          </cell>
          <cell r="J88">
            <v>3.333333333333333</v>
          </cell>
          <cell r="AI88">
            <v>1.4010724054966595</v>
          </cell>
          <cell r="AJ88">
            <v>17.680834462360522</v>
          </cell>
          <cell r="AK88">
            <v>10.130247607350258</v>
          </cell>
          <cell r="AL88">
            <v>17.097222793698851</v>
          </cell>
          <cell r="AM88">
            <v>15.073361180566126</v>
          </cell>
          <cell r="AN88">
            <v>6.6545895462464131</v>
          </cell>
          <cell r="AO88">
            <v>3.1682531201860096</v>
          </cell>
          <cell r="AP88">
            <v>2.411954699559542</v>
          </cell>
        </row>
        <row r="89">
          <cell r="C89">
            <v>1.7773852856819377</v>
          </cell>
          <cell r="D89">
            <v>21.447223892331884</v>
          </cell>
          <cell r="E89">
            <v>14</v>
          </cell>
          <cell r="F89">
            <v>19.566656646008695</v>
          </cell>
          <cell r="G89">
            <v>18.95065642494809</v>
          </cell>
          <cell r="H89">
            <v>13.140825639392975</v>
          </cell>
          <cell r="I89">
            <v>4.0890713451601144</v>
          </cell>
          <cell r="J89">
            <v>3.333333333333333</v>
          </cell>
          <cell r="AI89">
            <v>1.3597167888187123</v>
          </cell>
          <cell r="AJ89">
            <v>17.906519049385313</v>
          </cell>
          <cell r="AK89">
            <v>10.130247607350258</v>
          </cell>
          <cell r="AL89">
            <v>16.903778861963318</v>
          </cell>
          <cell r="AM89">
            <v>15.073361180566126</v>
          </cell>
          <cell r="AN89">
            <v>6.6545895462464131</v>
          </cell>
          <cell r="AO89">
            <v>3.1714827183200636</v>
          </cell>
          <cell r="AP89">
            <v>2.411954699559542</v>
          </cell>
        </row>
        <row r="90">
          <cell r="C90">
            <v>1.7917096254847618</v>
          </cell>
          <cell r="D90">
            <v>21.922208861344927</v>
          </cell>
          <cell r="E90">
            <v>14</v>
          </cell>
          <cell r="F90">
            <v>19.566656646008695</v>
          </cell>
          <cell r="G90">
            <v>18.95065642494809</v>
          </cell>
          <cell r="H90">
            <v>13.140825639392975</v>
          </cell>
          <cell r="I90">
            <v>4.166666666666667</v>
          </cell>
          <cell r="J90">
            <v>3.333333333333333</v>
          </cell>
          <cell r="AI90">
            <v>1.3880216659589226</v>
          </cell>
          <cell r="AJ90">
            <v>17.905677707847325</v>
          </cell>
          <cell r="AK90">
            <v>9.6497442103082509</v>
          </cell>
          <cell r="AL90">
            <v>16.974672620511502</v>
          </cell>
          <cell r="AM90">
            <v>15.073361180566126</v>
          </cell>
          <cell r="AN90">
            <v>6.2621091122252732</v>
          </cell>
          <cell r="AO90">
            <v>3.1682531201860096</v>
          </cell>
          <cell r="AP90">
            <v>2.411954699559542</v>
          </cell>
        </row>
        <row r="91">
          <cell r="C91">
            <v>1.7884936466399037</v>
          </cell>
          <cell r="D91">
            <v>21.777761076681159</v>
          </cell>
          <cell r="E91">
            <v>14.19592749886243</v>
          </cell>
          <cell r="F91">
            <v>19.422208861344927</v>
          </cell>
          <cell r="G91">
            <v>18.901902581018213</v>
          </cell>
          <cell r="H91">
            <v>13.140825639392975</v>
          </cell>
          <cell r="I91">
            <v>4.166666666666667</v>
          </cell>
          <cell r="J91">
            <v>3.333333333333333</v>
          </cell>
          <cell r="AI91">
            <v>1.3674369231685939</v>
          </cell>
          <cell r="AJ91">
            <v>18.177905756307183</v>
          </cell>
          <cell r="AK91">
            <v>9.9222350605787391</v>
          </cell>
          <cell r="AL91">
            <v>17.057196230017524</v>
          </cell>
          <cell r="AM91">
            <v>14.94536539483085</v>
          </cell>
          <cell r="AN91">
            <v>6.2618692668814004</v>
          </cell>
          <cell r="AO91">
            <v>3.1847633395021373</v>
          </cell>
          <cell r="AP91">
            <v>2.4375796758090433</v>
          </cell>
        </row>
        <row r="92">
          <cell r="C92">
            <v>1.7917096254847618</v>
          </cell>
          <cell r="D92">
            <v>21.922208861344927</v>
          </cell>
          <cell r="E92">
            <v>14</v>
          </cell>
          <cell r="F92">
            <v>20</v>
          </cell>
          <cell r="G92">
            <v>18.95065642494809</v>
          </cell>
          <cell r="H92">
            <v>13.140825639392975</v>
          </cell>
          <cell r="I92">
            <v>4.166666666666667</v>
          </cell>
          <cell r="J92">
            <v>3.333333333333333</v>
          </cell>
          <cell r="AI92">
            <v>1.3847607462888711</v>
          </cell>
          <cell r="AJ92">
            <v>17.861174639963942</v>
          </cell>
          <cell r="AK92">
            <v>9.6611229121508835</v>
          </cell>
          <cell r="AL92">
            <v>17.58981504316651</v>
          </cell>
          <cell r="AM92">
            <v>14.94536539483085</v>
          </cell>
          <cell r="AN92">
            <v>6.5822522440118663</v>
          </cell>
          <cell r="AO92">
            <v>3.1847633395021373</v>
          </cell>
          <cell r="AP92">
            <v>2.411954699559542</v>
          </cell>
        </row>
        <row r="93">
          <cell r="C93">
            <v>1.7917096254847618</v>
          </cell>
          <cell r="D93">
            <v>21.447223892331884</v>
          </cell>
          <cell r="E93">
            <v>14</v>
          </cell>
          <cell r="F93">
            <v>20</v>
          </cell>
          <cell r="G93">
            <v>18.95065642494809</v>
          </cell>
          <cell r="H93">
            <v>13.140825639392975</v>
          </cell>
          <cell r="I93">
            <v>4.166666666666667</v>
          </cell>
          <cell r="J93">
            <v>3.333333333333333</v>
          </cell>
          <cell r="AI93">
            <v>1.3695158878287783</v>
          </cell>
          <cell r="AJ93">
            <v>17.932028972370659</v>
          </cell>
          <cell r="AK93">
            <v>9.5516890386602693</v>
          </cell>
          <cell r="AL93">
            <v>17.309445916115816</v>
          </cell>
          <cell r="AM93">
            <v>14.94536539483085</v>
          </cell>
          <cell r="AN93">
            <v>6.4099068533473851</v>
          </cell>
          <cell r="AO93">
            <v>3.1847633395021373</v>
          </cell>
          <cell r="AP93">
            <v>2.411954699559542</v>
          </cell>
        </row>
        <row r="94">
          <cell r="C94">
            <v>1.7917096254847618</v>
          </cell>
          <cell r="D94">
            <v>21.447223892331884</v>
          </cell>
          <cell r="E94">
            <v>14</v>
          </cell>
          <cell r="F94">
            <v>20</v>
          </cell>
          <cell r="G94">
            <v>18.95065642494809</v>
          </cell>
          <cell r="H94">
            <v>13.140825639392975</v>
          </cell>
          <cell r="I94">
            <v>4.166666666666667</v>
          </cell>
          <cell r="J94">
            <v>3.333333333333333</v>
          </cell>
          <cell r="AI94">
            <v>1.3603689727527226</v>
          </cell>
          <cell r="AJ94">
            <v>17.899788317081402</v>
          </cell>
          <cell r="AK94">
            <v>9.9597921085933709</v>
          </cell>
          <cell r="AL94">
            <v>17.083761329091029</v>
          </cell>
          <cell r="AM94">
            <v>14.94536539483085</v>
          </cell>
          <cell r="AN94">
            <v>6.6029623680522853</v>
          </cell>
          <cell r="AO94">
            <v>3.1847633395021373</v>
          </cell>
          <cell r="AP94">
            <v>2.411954699559542</v>
          </cell>
        </row>
        <row r="95">
          <cell r="C95">
            <v>1.7917096254847618</v>
          </cell>
          <cell r="D95">
            <v>21.922208861344927</v>
          </cell>
          <cell r="E95">
            <v>14</v>
          </cell>
          <cell r="F95">
            <v>19.577791138655073</v>
          </cell>
          <cell r="G95">
            <v>18.95065642494809</v>
          </cell>
          <cell r="H95">
            <v>13.140825639392975</v>
          </cell>
          <cell r="I95">
            <v>4.0890713451601144</v>
          </cell>
          <cell r="J95">
            <v>3.333333333333333</v>
          </cell>
          <cell r="AI95">
            <v>1.3814998266188194</v>
          </cell>
          <cell r="AJ95">
            <v>17.674637258358572</v>
          </cell>
          <cell r="AK95">
            <v>9.9559992079791613</v>
          </cell>
          <cell r="AL95">
            <v>17.280745935872339</v>
          </cell>
          <cell r="AM95">
            <v>14.94536539483085</v>
          </cell>
          <cell r="AN95">
            <v>6.2673857097904548</v>
          </cell>
          <cell r="AO95">
            <v>3.0184829471836232</v>
          </cell>
          <cell r="AP95">
            <v>2.4092586154450988</v>
          </cell>
        </row>
        <row r="96">
          <cell r="C96">
            <v>1.7917096254847618</v>
          </cell>
          <cell r="D96">
            <v>21.447223892331884</v>
          </cell>
          <cell r="E96">
            <v>14</v>
          </cell>
          <cell r="F96">
            <v>20</v>
          </cell>
          <cell r="G96">
            <v>18.95065642494809</v>
          </cell>
          <cell r="H96">
            <v>13.140825639392975</v>
          </cell>
          <cell r="I96">
            <v>4.166666666666667</v>
          </cell>
          <cell r="J96">
            <v>3.333333333333333</v>
          </cell>
          <cell r="AI96">
            <v>1.3601744619040681</v>
          </cell>
          <cell r="AJ96">
            <v>17.930879817596637</v>
          </cell>
          <cell r="AK96">
            <v>9.9559992079791613</v>
          </cell>
          <cell r="AL96">
            <v>17.576353578558688</v>
          </cell>
          <cell r="AM96">
            <v>14.94536539483085</v>
          </cell>
          <cell r="AN96">
            <v>6.6029623680522853</v>
          </cell>
          <cell r="AO96">
            <v>3.0857020236053732</v>
          </cell>
          <cell r="AP96">
            <v>2.3018865707853595</v>
          </cell>
        </row>
        <row r="97">
          <cell r="C97">
            <v>1.7917096254847618</v>
          </cell>
          <cell r="D97">
            <v>21.447223892331884</v>
          </cell>
          <cell r="E97">
            <v>14</v>
          </cell>
          <cell r="F97">
            <v>19.566656646008695</v>
          </cell>
          <cell r="G97">
            <v>18.95065642494809</v>
          </cell>
          <cell r="H97">
            <v>13.140825639392975</v>
          </cell>
          <cell r="I97">
            <v>4.166666666666667</v>
          </cell>
          <cell r="J97">
            <v>3.333333333333333</v>
          </cell>
          <cell r="AI97">
            <v>1.3847607462888711</v>
          </cell>
          <cell r="AJ97">
            <v>17.769676541150361</v>
          </cell>
          <cell r="AK97">
            <v>9.9664296846682419</v>
          </cell>
          <cell r="AL97">
            <v>17.576222548620159</v>
          </cell>
          <cell r="AM97">
            <v>14.908889182917111</v>
          </cell>
          <cell r="AN97">
            <v>6.2673857097904548</v>
          </cell>
          <cell r="AO97">
            <v>3.0774469139473095</v>
          </cell>
          <cell r="AP97">
            <v>2.3018865707853595</v>
          </cell>
        </row>
        <row r="98">
          <cell r="C98">
            <v>1.7917096254847618</v>
          </cell>
          <cell r="D98">
            <v>21.447223892331884</v>
          </cell>
          <cell r="E98">
            <v>14</v>
          </cell>
          <cell r="F98">
            <v>20</v>
          </cell>
          <cell r="G98">
            <v>18.95065642494809</v>
          </cell>
          <cell r="H98">
            <v>13.140825639392975</v>
          </cell>
          <cell r="I98">
            <v>4.166666666666667</v>
          </cell>
          <cell r="J98">
            <v>3.333333333333333</v>
          </cell>
          <cell r="AI98">
            <v>1.3847607462888711</v>
          </cell>
          <cell r="AJ98">
            <v>17.834157851728872</v>
          </cell>
          <cell r="AK98">
            <v>9.9656524435711535</v>
          </cell>
          <cell r="AL98">
            <v>17.350668991533901</v>
          </cell>
          <cell r="AM98">
            <v>14.908889182917111</v>
          </cell>
          <cell r="AN98">
            <v>6.5822522440118663</v>
          </cell>
          <cell r="AO98">
            <v>3.0857020236053732</v>
          </cell>
          <cell r="AP98">
            <v>2.3018865707853595</v>
          </cell>
        </row>
        <row r="99">
          <cell r="C99">
            <v>1.7917096254847618</v>
          </cell>
          <cell r="D99">
            <v>21.447223892331884</v>
          </cell>
          <cell r="E99">
            <v>14</v>
          </cell>
          <cell r="F99">
            <v>20</v>
          </cell>
          <cell r="G99">
            <v>18.95065642494809</v>
          </cell>
          <cell r="H99">
            <v>13.140825639392975</v>
          </cell>
          <cell r="I99">
            <v>4.166666666666667</v>
          </cell>
          <cell r="J99">
            <v>3.333333333333333</v>
          </cell>
          <cell r="AI99">
            <v>1.3847607462888711</v>
          </cell>
          <cell r="AJ99">
            <v>17.901163186921345</v>
          </cell>
          <cell r="AK99">
            <v>9.9656524435711535</v>
          </cell>
          <cell r="AL99">
            <v>17.576353578558688</v>
          </cell>
          <cell r="AM99">
            <v>14.94536539483085</v>
          </cell>
          <cell r="AN99">
            <v>6.1645758159694806</v>
          </cell>
          <cell r="AO99">
            <v>3.0183559424000306</v>
          </cell>
          <cell r="AP99">
            <v>2.3018865707853595</v>
          </cell>
        </row>
        <row r="100">
          <cell r="C100">
            <v>1.7917096254847618</v>
          </cell>
          <cell r="D100">
            <v>21.922208861344927</v>
          </cell>
          <cell r="E100">
            <v>14</v>
          </cell>
          <cell r="F100">
            <v>20</v>
          </cell>
          <cell r="G100">
            <v>18.95065642494809</v>
          </cell>
          <cell r="H100">
            <v>13.140825639392975</v>
          </cell>
          <cell r="I100">
            <v>4.166666666666667</v>
          </cell>
          <cell r="J100">
            <v>3.333333333333333</v>
          </cell>
          <cell r="AI100">
            <v>1.380195458750799</v>
          </cell>
          <cell r="AJ100">
            <v>18.156564404621427</v>
          </cell>
          <cell r="AK100">
            <v>9.9536126223906916</v>
          </cell>
          <cell r="AL100">
            <v>17.253947025666136</v>
          </cell>
          <cell r="AM100">
            <v>14.94536539483085</v>
          </cell>
          <cell r="AN100">
            <v>6.4351740389213701</v>
          </cell>
          <cell r="AO100">
            <v>3.0059740159227712</v>
          </cell>
          <cell r="AP100">
            <v>2.3018865707853595</v>
          </cell>
        </row>
        <row r="101">
          <cell r="C101">
            <v>1.7906015239673496</v>
          </cell>
          <cell r="D101">
            <v>21.922208861344927</v>
          </cell>
          <cell r="E101">
            <v>14</v>
          </cell>
          <cell r="F101">
            <v>19.577791138655073</v>
          </cell>
          <cell r="G101">
            <v>18.957263384760953</v>
          </cell>
          <cell r="H101">
            <v>13.140825639392975</v>
          </cell>
          <cell r="I101">
            <v>4.0890713451601144</v>
          </cell>
          <cell r="J101">
            <v>3.333333333333333</v>
          </cell>
          <cell r="AI101">
            <v>1.3847607462888711</v>
          </cell>
          <cell r="AJ101">
            <v>17.930879817596637</v>
          </cell>
          <cell r="AK101">
            <v>9.9536126223906916</v>
          </cell>
          <cell r="AL101">
            <v>17.576353578558688</v>
          </cell>
          <cell r="AM101">
            <v>14.94536539483085</v>
          </cell>
          <cell r="AN101">
            <v>6.6029623680522853</v>
          </cell>
          <cell r="AO101">
            <v>3.0857020236053732</v>
          </cell>
          <cell r="AP101">
            <v>2.3018865707853595</v>
          </cell>
        </row>
        <row r="102">
          <cell r="C102">
            <v>1.7906015239673496</v>
          </cell>
          <cell r="D102">
            <v>21.447223892331884</v>
          </cell>
          <cell r="E102">
            <v>14</v>
          </cell>
          <cell r="F102">
            <v>19.577791138655073</v>
          </cell>
          <cell r="G102">
            <v>18.957263384760953</v>
          </cell>
          <cell r="H102">
            <v>13.140825639392975</v>
          </cell>
          <cell r="I102">
            <v>4.166666666666667</v>
          </cell>
          <cell r="J102">
            <v>3.333333333333333</v>
          </cell>
          <cell r="AI102">
            <v>1.3847607462888711</v>
          </cell>
          <cell r="AJ102">
            <v>18.156400617198258</v>
          </cell>
          <cell r="AK102">
            <v>9.895178053312593</v>
          </cell>
          <cell r="AL102">
            <v>17.308183903808832</v>
          </cell>
          <cell r="AM102">
            <v>14.94536539483085</v>
          </cell>
          <cell r="AN102">
            <v>6.4351740389213701</v>
          </cell>
          <cell r="AO102">
            <v>3.0156598582855878</v>
          </cell>
          <cell r="AP102">
            <v>2.3018865707853595</v>
          </cell>
        </row>
        <row r="103">
          <cell r="C103">
            <v>1.7894567147797056</v>
          </cell>
          <cell r="D103">
            <v>21.907121564784191</v>
          </cell>
          <cell r="E103">
            <v>14</v>
          </cell>
          <cell r="F103">
            <v>20</v>
          </cell>
          <cell r="G103">
            <v>18.952560505085934</v>
          </cell>
          <cell r="H103">
            <v>13.305891161391605</v>
          </cell>
          <cell r="I103">
            <v>4.0872614750588143</v>
          </cell>
          <cell r="J103">
            <v>3.333333333333333</v>
          </cell>
          <cell r="AI103">
            <v>1.3310103314589976</v>
          </cell>
          <cell r="AJ103">
            <v>17.54305816060192</v>
          </cell>
          <cell r="AK103">
            <v>9.793840774002895</v>
          </cell>
          <cell r="AL103">
            <v>17.437141101521238</v>
          </cell>
          <cell r="AM103">
            <v>14.939607699967201</v>
          </cell>
          <cell r="AN103">
            <v>6.2709812695801359</v>
          </cell>
          <cell r="AO103">
            <v>3.0748710437459539</v>
          </cell>
          <cell r="AP103">
            <v>2.3020101978997194</v>
          </cell>
        </row>
        <row r="104">
          <cell r="C104">
            <v>1.7894567147797056</v>
          </cell>
          <cell r="D104">
            <v>21.907121564784191</v>
          </cell>
          <cell r="E104">
            <v>14</v>
          </cell>
          <cell r="F104">
            <v>20</v>
          </cell>
          <cell r="G104">
            <v>18.952560505085934</v>
          </cell>
          <cell r="H104">
            <v>13.305891161391605</v>
          </cell>
          <cell r="I104">
            <v>4.0872614750588143</v>
          </cell>
          <cell r="J104">
            <v>3.333333333333333</v>
          </cell>
          <cell r="AI104">
            <v>1.3420960459140305</v>
          </cell>
          <cell r="AJ104">
            <v>17.804149770091374</v>
          </cell>
          <cell r="AK104">
            <v>9.7991452828599357</v>
          </cell>
          <cell r="AL104">
            <v>17.208820640473103</v>
          </cell>
          <cell r="AM104">
            <v>14.711646632981518</v>
          </cell>
          <cell r="AN104">
            <v>6.4493986968254351</v>
          </cell>
          <cell r="AO104">
            <v>3.0874134325233906</v>
          </cell>
          <cell r="AP104">
            <v>2.3020101978997194</v>
          </cell>
        </row>
        <row r="105">
          <cell r="C105">
            <v>1.7894567147797056</v>
          </cell>
          <cell r="D105">
            <v>21.449109804401978</v>
          </cell>
          <cell r="E105">
            <v>14</v>
          </cell>
          <cell r="F105">
            <v>19.592878435215809</v>
          </cell>
          <cell r="G105">
            <v>18.952560505085934</v>
          </cell>
          <cell r="H105">
            <v>13.305891161391605</v>
          </cell>
          <cell r="I105">
            <v>4.0872614750588143</v>
          </cell>
          <cell r="J105">
            <v>3.333333333333333</v>
          </cell>
          <cell r="AI105">
            <v>1.3453076616408963</v>
          </cell>
          <cell r="AJ105">
            <v>17.800496033054202</v>
          </cell>
          <cell r="AK105">
            <v>9.7999131139976416</v>
          </cell>
          <cell r="AL105">
            <v>17.437141101521238</v>
          </cell>
          <cell r="AM105">
            <v>14.690911076423935</v>
          </cell>
          <cell r="AN105">
            <v>6.2315983332536105</v>
          </cell>
          <cell r="AO105">
            <v>3.0748710437459539</v>
          </cell>
          <cell r="AP105">
            <v>2.3020101978997194</v>
          </cell>
        </row>
        <row r="106">
          <cell r="C106">
            <v>1.7894567147797056</v>
          </cell>
          <cell r="D106">
            <v>21.907121564784191</v>
          </cell>
          <cell r="E106">
            <v>14</v>
          </cell>
          <cell r="F106">
            <v>20</v>
          </cell>
          <cell r="G106">
            <v>18.952560505085934</v>
          </cell>
          <cell r="H106">
            <v>13.305891161391605</v>
          </cell>
          <cell r="I106">
            <v>4.166666666666667</v>
          </cell>
          <cell r="J106">
            <v>3.333333333333333</v>
          </cell>
          <cell r="AI106">
            <v>1.3321468402253982</v>
          </cell>
          <cell r="AJ106">
            <v>18.028816494102337</v>
          </cell>
          <cell r="AK106">
            <v>9.3843076295675569</v>
          </cell>
          <cell r="AL106">
            <v>17.208820640473103</v>
          </cell>
          <cell r="AM106">
            <v>14.690911076423935</v>
          </cell>
          <cell r="AN106">
            <v>6.4527741062471087</v>
          </cell>
          <cell r="AO106">
            <v>3.0211095369206031</v>
          </cell>
          <cell r="AP106">
            <v>2.3020101978997194</v>
          </cell>
        </row>
        <row r="107">
          <cell r="C107">
            <v>1.7894567147797056</v>
          </cell>
          <cell r="D107">
            <v>21.449109804401978</v>
          </cell>
          <cell r="E107">
            <v>14</v>
          </cell>
          <cell r="F107">
            <v>19.592878435215809</v>
          </cell>
          <cell r="G107">
            <v>18.952560505085934</v>
          </cell>
          <cell r="H107">
            <v>13.305891161391605</v>
          </cell>
          <cell r="I107">
            <v>4.166666666666667</v>
          </cell>
          <cell r="J107">
            <v>3.333333333333333</v>
          </cell>
          <cell r="AI107">
            <v>1.3299962916023533</v>
          </cell>
          <cell r="AJ107">
            <v>17.767886926423579</v>
          </cell>
          <cell r="AK107">
            <v>9.8052879319615798</v>
          </cell>
          <cell r="AL107">
            <v>17.437825925783567</v>
          </cell>
          <cell r="AM107">
            <v>14.690911076423935</v>
          </cell>
          <cell r="AN107">
            <v>6.267324643268509</v>
          </cell>
          <cell r="AO107">
            <v>3.0874134325233906</v>
          </cell>
          <cell r="AP107">
            <v>2.3020101978997194</v>
          </cell>
        </row>
        <row r="108">
          <cell r="C108">
            <v>1.7894567147797056</v>
          </cell>
          <cell r="D108">
            <v>21.907121564784191</v>
          </cell>
          <cell r="E108">
            <v>14</v>
          </cell>
          <cell r="F108">
            <v>20</v>
          </cell>
          <cell r="G108">
            <v>18.952560505085934</v>
          </cell>
          <cell r="H108">
            <v>13.305891161391605</v>
          </cell>
          <cell r="I108">
            <v>4.166666666666667</v>
          </cell>
          <cell r="J108">
            <v>3.333333333333333</v>
          </cell>
          <cell r="AI108">
            <v>1.3445179234228353</v>
          </cell>
          <cell r="AJ108">
            <v>18.029880280328264</v>
          </cell>
          <cell r="AK108">
            <v>9.8057311631406971</v>
          </cell>
          <cell r="AL108">
            <v>17.437121084179065</v>
          </cell>
          <cell r="AM108">
            <v>14.691527247277927</v>
          </cell>
          <cell r="AN108">
            <v>6.3871523500230918</v>
          </cell>
          <cell r="AO108">
            <v>3.0865077956589113</v>
          </cell>
          <cell r="AP108">
            <v>2.3008781518191199</v>
          </cell>
        </row>
        <row r="109">
          <cell r="C109">
            <v>1.7786801266301988</v>
          </cell>
          <cell r="D109">
            <v>21.907121564784191</v>
          </cell>
          <cell r="E109">
            <v>14</v>
          </cell>
          <cell r="F109">
            <v>19.592878435215809</v>
          </cell>
          <cell r="G109">
            <v>18.952560505085934</v>
          </cell>
          <cell r="H109">
            <v>13.305891161391605</v>
          </cell>
          <cell r="I109">
            <v>4.0872614750588143</v>
          </cell>
          <cell r="J109">
            <v>3.333333333333333</v>
          </cell>
          <cell r="AI109">
            <v>1.3438468166438842</v>
          </cell>
          <cell r="AJ109">
            <v>18.02962101343115</v>
          </cell>
          <cell r="AK109">
            <v>9.8055095475511411</v>
          </cell>
          <cell r="AL109">
            <v>16.937967420321634</v>
          </cell>
          <cell r="AM109">
            <v>14.691527247277927</v>
          </cell>
          <cell r="AN109">
            <v>6.2149191396731256</v>
          </cell>
          <cell r="AO109">
            <v>3.0780846421201584</v>
          </cell>
          <cell r="AP109">
            <v>2.3008781518191199</v>
          </cell>
        </row>
        <row r="110">
          <cell r="C110">
            <v>1.7786801266301988</v>
          </cell>
          <cell r="D110">
            <v>21.907121564784191</v>
          </cell>
          <cell r="E110">
            <v>14</v>
          </cell>
          <cell r="F110">
            <v>19.592878435215809</v>
          </cell>
          <cell r="G110">
            <v>18.952560505085934</v>
          </cell>
          <cell r="H110">
            <v>13.305891161391605</v>
          </cell>
          <cell r="I110">
            <v>4.0872614750588143</v>
          </cell>
          <cell r="J110">
            <v>3.333333333333333</v>
          </cell>
          <cell r="AI110">
            <v>1.3476045909993133</v>
          </cell>
          <cell r="AJ110">
            <v>17.801254336157438</v>
          </cell>
          <cell r="AK110">
            <v>9.8057311631406971</v>
          </cell>
          <cell r="AL110">
            <v>17.208156104412101</v>
          </cell>
          <cell r="AM110">
            <v>14.687859335934281</v>
          </cell>
          <cell r="AN110">
            <v>6.1848094247084271</v>
          </cell>
          <cell r="AO110">
            <v>3.0733664035175834</v>
          </cell>
          <cell r="AP110">
            <v>2.3002791484552283</v>
          </cell>
        </row>
        <row r="111">
          <cell r="C111">
            <v>1.7786801266301988</v>
          </cell>
          <cell r="D111">
            <v>21.907121564784191</v>
          </cell>
          <cell r="E111">
            <v>14</v>
          </cell>
          <cell r="F111">
            <v>20</v>
          </cell>
          <cell r="G111">
            <v>18.952560505085934</v>
          </cell>
          <cell r="H111">
            <v>13.305891161391605</v>
          </cell>
          <cell r="I111">
            <v>4.166666666666667</v>
          </cell>
          <cell r="J111">
            <v>3.333333333333333</v>
          </cell>
          <cell r="AI111">
            <v>1.332349023452958</v>
          </cell>
          <cell r="AJ111">
            <v>18.030273044343147</v>
          </cell>
          <cell r="AK111">
            <v>9.8057311631406971</v>
          </cell>
          <cell r="AL111">
            <v>17.436476565460236</v>
          </cell>
          <cell r="AM111">
            <v>14.687859335934281</v>
          </cell>
          <cell r="AN111">
            <v>6.3390692252817518</v>
          </cell>
          <cell r="AO111">
            <v>3.0859087922950201</v>
          </cell>
          <cell r="AP111">
            <v>2.3002791484552283</v>
          </cell>
        </row>
        <row r="112">
          <cell r="C112">
            <v>1.7786801266301988</v>
          </cell>
          <cell r="D112">
            <v>21.907121564784191</v>
          </cell>
          <cell r="E112">
            <v>14</v>
          </cell>
          <cell r="F112">
            <v>20</v>
          </cell>
          <cell r="G112">
            <v>18.952560505085934</v>
          </cell>
          <cell r="H112">
            <v>13.305891161391605</v>
          </cell>
          <cell r="I112">
            <v>4.166666666666667</v>
          </cell>
          <cell r="J112">
            <v>3.333333333333333</v>
          </cell>
          <cell r="AI112">
            <v>1.3411813595455819</v>
          </cell>
          <cell r="AJ112">
            <v>17.801559819280129</v>
          </cell>
          <cell r="AK112">
            <v>9.8057311631406971</v>
          </cell>
          <cell r="AL112">
            <v>17.16564336265094</v>
          </cell>
          <cell r="AM112">
            <v>14.687859335934281</v>
          </cell>
          <cell r="AN112">
            <v>6.3827547195189229</v>
          </cell>
          <cell r="AO112">
            <v>3.0649432499788301</v>
          </cell>
          <cell r="AP112">
            <v>2.3002791484552283</v>
          </cell>
        </row>
        <row r="113">
          <cell r="C113">
            <v>1.7786801266301988</v>
          </cell>
          <cell r="D113">
            <v>21.907121564784191</v>
          </cell>
          <cell r="E113">
            <v>14</v>
          </cell>
          <cell r="F113">
            <v>20</v>
          </cell>
          <cell r="G113">
            <v>18.952560505085934</v>
          </cell>
          <cell r="H113">
            <v>13.305891161391605</v>
          </cell>
          <cell r="I113">
            <v>4.166666666666667</v>
          </cell>
          <cell r="J113">
            <v>3.333333333333333</v>
          </cell>
          <cell r="AI113">
            <v>1.3317930512083189</v>
          </cell>
          <cell r="AJ113">
            <v>17.768942610558966</v>
          </cell>
          <cell r="AK113">
            <v>9.8026598385898751</v>
          </cell>
          <cell r="AL113">
            <v>17.208156104412101</v>
          </cell>
          <cell r="AM113">
            <v>14.687859335934281</v>
          </cell>
          <cell r="AN113">
            <v>6.2136859555017763</v>
          </cell>
          <cell r="AO113">
            <v>3.0859087922950201</v>
          </cell>
          <cell r="AP113">
            <v>2.3002791484552283</v>
          </cell>
        </row>
        <row r="114">
          <cell r="C114">
            <v>1.7786801266301988</v>
          </cell>
          <cell r="D114">
            <v>21.907121564784191</v>
          </cell>
          <cell r="E114">
            <v>14</v>
          </cell>
          <cell r="F114">
            <v>20</v>
          </cell>
          <cell r="G114">
            <v>18.952560505085934</v>
          </cell>
          <cell r="H114">
            <v>13.305891161391605</v>
          </cell>
          <cell r="I114">
            <v>4.0872614750588143</v>
          </cell>
          <cell r="J114">
            <v>3.333333333333333</v>
          </cell>
          <cell r="AI114">
            <v>1.3467130653651986</v>
          </cell>
          <cell r="AJ114">
            <v>18.029880280328261</v>
          </cell>
          <cell r="AK114">
            <v>9.8026598385898751</v>
          </cell>
          <cell r="AL114">
            <v>17.16564336265094</v>
          </cell>
          <cell r="AM114">
            <v>14.679365855091653</v>
          </cell>
          <cell r="AN114">
            <v>6.3572535981472473</v>
          </cell>
          <cell r="AO114">
            <v>3.0196048966922322</v>
          </cell>
          <cell r="AP114">
            <v>2.3002791484552283</v>
          </cell>
        </row>
        <row r="115">
          <cell r="C115">
            <v>1.7786801266301988</v>
          </cell>
          <cell r="D115">
            <v>21.907121564784191</v>
          </cell>
          <cell r="E115">
            <v>14</v>
          </cell>
          <cell r="F115">
            <v>19.592878435215809</v>
          </cell>
          <cell r="G115">
            <v>18.952560505085934</v>
          </cell>
          <cell r="H115">
            <v>13.305891161391605</v>
          </cell>
          <cell r="I115">
            <v>4.166666666666667</v>
          </cell>
          <cell r="J115">
            <v>3.333333333333333</v>
          </cell>
          <cell r="AI115">
            <v>1.3312897211241055</v>
          </cell>
          <cell r="AJ115">
            <v>17.801559819280129</v>
          </cell>
          <cell r="AK115">
            <v>9.5410849002583351</v>
          </cell>
          <cell r="AL115">
            <v>17.436476565460236</v>
          </cell>
          <cell r="AM115">
            <v>14.679365855091653</v>
          </cell>
          <cell r="AN115">
            <v>6.0446171914846305</v>
          </cell>
          <cell r="AO115">
            <v>3.0859087922950201</v>
          </cell>
          <cell r="AP115">
            <v>2.3002791484552283</v>
          </cell>
        </row>
        <row r="116">
          <cell r="C116">
            <v>1.7786801266301988</v>
          </cell>
          <cell r="D116">
            <v>21.907121564784191</v>
          </cell>
          <cell r="E116">
            <v>14</v>
          </cell>
          <cell r="F116">
            <v>19.592878435215809</v>
          </cell>
          <cell r="G116">
            <v>18.952560505085934</v>
          </cell>
          <cell r="H116">
            <v>13.305891161391605</v>
          </cell>
          <cell r="I116">
            <v>4.166666666666667</v>
          </cell>
          <cell r="J116">
            <v>3.2539281417254813</v>
          </cell>
          <cell r="AI116">
            <v>1.3470486187546742</v>
          </cell>
          <cell r="AJ116">
            <v>18.026607659508546</v>
          </cell>
          <cell r="AK116">
            <v>9.8024936268977054</v>
          </cell>
          <cell r="AL116">
            <v>17.11629234715372</v>
          </cell>
          <cell r="AM116">
            <v>14.678903726951157</v>
          </cell>
          <cell r="AN116">
            <v>6.2136859555017763</v>
          </cell>
          <cell r="AO116">
            <v>3.1190607400964137</v>
          </cell>
          <cell r="AP116">
            <v>2.3002791484552283</v>
          </cell>
        </row>
        <row r="117">
          <cell r="C117">
            <v>1.7786801266301988</v>
          </cell>
          <cell r="D117">
            <v>21.907121564784191</v>
          </cell>
          <cell r="E117">
            <v>14</v>
          </cell>
          <cell r="F117">
            <v>20</v>
          </cell>
          <cell r="G117">
            <v>18.952560505085934</v>
          </cell>
          <cell r="H117">
            <v>13.305891161391605</v>
          </cell>
          <cell r="I117">
            <v>4.166666666666667</v>
          </cell>
          <cell r="J117">
            <v>3.2539281417254813</v>
          </cell>
          <cell r="AI117">
            <v>1.3459029655250878</v>
          </cell>
          <cell r="AJ117">
            <v>18.026607659508546</v>
          </cell>
          <cell r="AK117">
            <v>9.7970634050363774</v>
          </cell>
          <cell r="AL117">
            <v>17.171631231556042</v>
          </cell>
          <cell r="AM117">
            <v>14.687243165080291</v>
          </cell>
          <cell r="AN117">
            <v>6.3540891518144278</v>
          </cell>
          <cell r="AO117">
            <v>3.0733664035175834</v>
          </cell>
          <cell r="AP117">
            <v>2.3002791484552283</v>
          </cell>
        </row>
        <row r="118">
          <cell r="C118">
            <v>1.7786801266301988</v>
          </cell>
          <cell r="D118">
            <v>21.907121564784191</v>
          </cell>
          <cell r="E118">
            <v>14</v>
          </cell>
          <cell r="F118">
            <v>20</v>
          </cell>
          <cell r="G118">
            <v>18.952560505085934</v>
          </cell>
          <cell r="H118">
            <v>13.305891161391605</v>
          </cell>
          <cell r="I118">
            <v>4.166666666666667</v>
          </cell>
          <cell r="J118">
            <v>3.333333333333333</v>
          </cell>
          <cell r="AI118">
            <v>1.3496179113361668</v>
          </cell>
          <cell r="AJ118">
            <v>18.032088265064303</v>
          </cell>
          <cell r="AK118">
            <v>9.7958523427195541</v>
          </cell>
          <cell r="AL118">
            <v>17.213220249698736</v>
          </cell>
          <cell r="AM118">
            <v>14.687243165080291</v>
          </cell>
          <cell r="AN118">
            <v>6.3795902731861034</v>
          </cell>
          <cell r="AO118">
            <v>3.0750713092135937</v>
          </cell>
          <cell r="AP118">
            <v>2.3002791484552283</v>
          </cell>
        </row>
        <row r="119">
          <cell r="C119">
            <v>1.8002884067877563</v>
          </cell>
          <cell r="D119">
            <v>21.907121564784191</v>
          </cell>
          <cell r="E119">
            <v>14.084737264340154</v>
          </cell>
          <cell r="F119">
            <v>19.592878435215809</v>
          </cell>
          <cell r="G119">
            <v>19.328810066643282</v>
          </cell>
          <cell r="H119">
            <v>13.417960126908845</v>
          </cell>
          <cell r="I119">
            <v>4.166666666666667</v>
          </cell>
          <cell r="J119">
            <v>3.333333333333333</v>
          </cell>
          <cell r="AI119">
            <v>1.3496179113361668</v>
          </cell>
          <cell r="AJ119">
            <v>17.379744090641065</v>
          </cell>
          <cell r="AK119">
            <v>9.7852433250054709</v>
          </cell>
          <cell r="AL119">
            <v>17.974235306943925</v>
          </cell>
          <cell r="AM119">
            <v>14.679403028917863</v>
          </cell>
          <cell r="AN119">
            <v>6.3795902731861034</v>
          </cell>
          <cell r="AO119">
            <v>3.0070625079147955</v>
          </cell>
          <cell r="AP119">
            <v>2.4226306181262189</v>
          </cell>
        </row>
        <row r="120">
          <cell r="C120">
            <v>1.8035411735049307</v>
          </cell>
          <cell r="D120">
            <v>21.92493368700265</v>
          </cell>
          <cell r="E120">
            <v>14.087824532703202</v>
          </cell>
          <cell r="F120">
            <v>20</v>
          </cell>
          <cell r="G120">
            <v>19.411272853305608</v>
          </cell>
          <cell r="H120">
            <v>13.465018005449892</v>
          </cell>
          <cell r="I120">
            <v>4.1666666666666661</v>
          </cell>
          <cell r="J120">
            <v>3.3333333333333326</v>
          </cell>
          <cell r="AI120">
            <v>1.3327064046544232</v>
          </cell>
          <cell r="AJ120">
            <v>17.130865430110962</v>
          </cell>
          <cell r="AK120">
            <v>9.805349952354538</v>
          </cell>
          <cell r="AL120">
            <v>17.271942505865987</v>
          </cell>
          <cell r="AM120">
            <v>14.671945464516165</v>
          </cell>
          <cell r="AN120">
            <v>6.2129754093051464</v>
          </cell>
          <cell r="AO120">
            <v>3.0159962595134409</v>
          </cell>
          <cell r="AP120">
            <v>2.4216618249233002</v>
          </cell>
        </row>
        <row r="121">
          <cell r="C121">
            <v>1.804209164365983</v>
          </cell>
          <cell r="D121">
            <v>21.446883289124663</v>
          </cell>
          <cell r="E121">
            <v>14.087824532703202</v>
          </cell>
          <cell r="F121">
            <v>20</v>
          </cell>
          <cell r="G121">
            <v>19.43172168789533</v>
          </cell>
          <cell r="H121">
            <v>13.465018005449892</v>
          </cell>
          <cell r="I121">
            <v>4.1666666666666661</v>
          </cell>
          <cell r="J121">
            <v>3.3333333333333326</v>
          </cell>
          <cell r="AI121">
            <v>1.3813924918449509</v>
          </cell>
          <cell r="AJ121">
            <v>18.289319411110263</v>
          </cell>
          <cell r="AK121">
            <v>9.9295247908339643</v>
          </cell>
          <cell r="AL121">
            <v>17.465962561827773</v>
          </cell>
          <cell r="AM121">
            <v>14.954734368664711</v>
          </cell>
          <cell r="AN121">
            <v>6.1914576176043141</v>
          </cell>
          <cell r="AO121">
            <v>3.0830002149578086</v>
          </cell>
          <cell r="AP121">
            <v>2.2964956603929543</v>
          </cell>
        </row>
        <row r="122">
          <cell r="C122">
            <v>1.804209164365983</v>
          </cell>
          <cell r="D122">
            <v>21.92493368700265</v>
          </cell>
          <cell r="E122">
            <v>14.087824532703202</v>
          </cell>
          <cell r="F122">
            <v>20</v>
          </cell>
          <cell r="G122">
            <v>19.599254830603936</v>
          </cell>
          <cell r="H122">
            <v>13.465018005449892</v>
          </cell>
          <cell r="I122">
            <v>4.1666666666666661</v>
          </cell>
          <cell r="J122">
            <v>3.3333333333333326</v>
          </cell>
          <cell r="AI122">
            <v>1.3971267696047165</v>
          </cell>
          <cell r="AJ122">
            <v>18.365102824086911</v>
          </cell>
          <cell r="AK122">
            <v>9.9296472482909959</v>
          </cell>
          <cell r="AL122">
            <v>17.243913517514496</v>
          </cell>
          <cell r="AM122">
            <v>14.954190101703496</v>
          </cell>
          <cell r="AN122">
            <v>6.0980231867914751</v>
          </cell>
          <cell r="AO122">
            <v>3.0830002149578086</v>
          </cell>
          <cell r="AP122">
            <v>2.2968509906372385</v>
          </cell>
        </row>
        <row r="123">
          <cell r="C123">
            <v>1.804209164365983</v>
          </cell>
          <cell r="D123">
            <v>21.92493368700265</v>
          </cell>
          <cell r="E123">
            <v>14.087824532703202</v>
          </cell>
          <cell r="F123">
            <v>20.287533156498672</v>
          </cell>
          <cell r="G123">
            <v>19.766787973312539</v>
          </cell>
          <cell r="H123">
            <v>13.465018005449892</v>
          </cell>
          <cell r="I123">
            <v>4.2770279127911088</v>
          </cell>
          <cell r="J123">
            <v>3.4436945794577767</v>
          </cell>
          <cell r="AI123">
            <v>1.4059607782213712</v>
          </cell>
          <cell r="AJ123">
            <v>17.892684255656292</v>
          </cell>
          <cell r="AK123">
            <v>9.9412064527860036</v>
          </cell>
          <cell r="AL123">
            <v>17.464573896829492</v>
          </cell>
          <cell r="AM123">
            <v>15.040904059014222</v>
          </cell>
          <cell r="AN123">
            <v>6.4379497843432434</v>
          </cell>
          <cell r="AO123">
            <v>3.0071545131550503</v>
          </cell>
          <cell r="AP123">
            <v>2.3105263595056833</v>
          </cell>
        </row>
        <row r="124">
          <cell r="C124">
            <v>1.804209164365983</v>
          </cell>
          <cell r="D124">
            <v>21.92493368700265</v>
          </cell>
          <cell r="E124">
            <v>14.087824532703202</v>
          </cell>
          <cell r="F124">
            <v>20.287533156498672</v>
          </cell>
          <cell r="G124">
            <v>19.766787973312539</v>
          </cell>
          <cell r="H124">
            <v>13.465018005449892</v>
          </cell>
          <cell r="I124">
            <v>4.4025903115311102</v>
          </cell>
          <cell r="J124">
            <v>3.5692569781977768</v>
          </cell>
          <cell r="AI124">
            <v>1.3975052670636439</v>
          </cell>
          <cell r="AJ124">
            <v>18.3676345520269</v>
          </cell>
          <cell r="AK124">
            <v>9.9412064527860036</v>
          </cell>
          <cell r="AL124">
            <v>17.19826781110746</v>
          </cell>
          <cell r="AM124">
            <v>15.343196322624536</v>
          </cell>
          <cell r="AN124">
            <v>6.293327540037331</v>
          </cell>
          <cell r="AO124">
            <v>2.8852844588615607</v>
          </cell>
          <cell r="AP124">
            <v>2.3105263595056833</v>
          </cell>
        </row>
        <row r="125">
          <cell r="C125">
            <v>1.804209164365983</v>
          </cell>
          <cell r="D125">
            <v>21.446883289124663</v>
          </cell>
          <cell r="E125">
            <v>14.087824532703202</v>
          </cell>
          <cell r="F125">
            <v>20.499999999999996</v>
          </cell>
          <cell r="G125">
            <v>19.746339138722817</v>
          </cell>
          <cell r="H125">
            <v>13.465018005449892</v>
          </cell>
          <cell r="I125">
            <v>4.4444444444444446</v>
          </cell>
          <cell r="J125">
            <v>3.6111111111111107</v>
          </cell>
          <cell r="AI125">
            <v>1.3903155975094705</v>
          </cell>
          <cell r="AJ125">
            <v>18.115858248374089</v>
          </cell>
          <cell r="AK125">
            <v>9.9360624322811368</v>
          </cell>
          <cell r="AL125">
            <v>16.977951974271519</v>
          </cell>
          <cell r="AM125">
            <v>15.343196322624536</v>
          </cell>
          <cell r="AN125">
            <v>6.4626218574578704</v>
          </cell>
          <cell r="AO125">
            <v>3.0480933343452032</v>
          </cell>
          <cell r="AP125">
            <v>2.3105263595056833</v>
          </cell>
        </row>
        <row r="126">
          <cell r="C126">
            <v>1.804209164365983</v>
          </cell>
          <cell r="D126">
            <v>21.92493368700265</v>
          </cell>
          <cell r="E126">
            <v>14.087824532703202</v>
          </cell>
          <cell r="F126">
            <v>20.499999999999996</v>
          </cell>
          <cell r="G126">
            <v>19.746339138722817</v>
          </cell>
          <cell r="H126">
            <v>13.465018005449892</v>
          </cell>
          <cell r="I126">
            <v>4.4444444444444446</v>
          </cell>
          <cell r="J126">
            <v>3.6111111111111107</v>
          </cell>
          <cell r="AI126">
            <v>1.4087765861796278</v>
          </cell>
          <cell r="AJ126">
            <v>16.919064541683184</v>
          </cell>
          <cell r="AK126">
            <v>9.9382670124975085</v>
          </cell>
          <cell r="AL126">
            <v>16.491330051713547</v>
          </cell>
          <cell r="AM126">
            <v>15.47051310932528</v>
          </cell>
          <cell r="AN126">
            <v>5.7134499497590889</v>
          </cell>
          <cell r="AO126">
            <v>2.9143101518769341</v>
          </cell>
          <cell r="AP126">
            <v>2.3105263595056833</v>
          </cell>
        </row>
        <row r="127">
          <cell r="C127">
            <v>1.804209164365983</v>
          </cell>
          <cell r="D127">
            <v>21.92493368700265</v>
          </cell>
          <cell r="E127">
            <v>14.333333333333334</v>
          </cell>
          <cell r="F127">
            <v>20.499999999999996</v>
          </cell>
          <cell r="G127">
            <v>19.746339138722817</v>
          </cell>
          <cell r="H127">
            <v>13.465018005449892</v>
          </cell>
          <cell r="I127">
            <v>4.4444444444444446</v>
          </cell>
          <cell r="J127">
            <v>3.6111111111111107</v>
          </cell>
          <cell r="AI127">
            <v>1.3677333603672908</v>
          </cell>
          <cell r="AJ127">
            <v>18.470741153125459</v>
          </cell>
          <cell r="AK127">
            <v>9.2376701352721682</v>
          </cell>
          <cell r="AL127">
            <v>17.466002237970578</v>
          </cell>
          <cell r="AM127">
            <v>15.47051310932528</v>
          </cell>
          <cell r="AN127">
            <v>6.1275583837608387</v>
          </cell>
          <cell r="AO127">
            <v>3.0483180627656701</v>
          </cell>
          <cell r="AP127">
            <v>2.3105263595056833</v>
          </cell>
        </row>
        <row r="128">
          <cell r="C128">
            <v>1.804209164365983</v>
          </cell>
          <cell r="D128">
            <v>21.92493368700265</v>
          </cell>
          <cell r="E128">
            <v>14.333333333333334</v>
          </cell>
          <cell r="F128">
            <v>20.499999999999996</v>
          </cell>
          <cell r="G128">
            <v>19.766787973312539</v>
          </cell>
          <cell r="H128">
            <v>13.465018005449892</v>
          </cell>
          <cell r="I128">
            <v>4.4444444444444446</v>
          </cell>
          <cell r="J128">
            <v>3.6111111111111107</v>
          </cell>
          <cell r="AI128">
            <v>1.4047899730910141</v>
          </cell>
          <cell r="AJ128">
            <v>18.421379467216944</v>
          </cell>
          <cell r="AK128">
            <v>9.819971054595074</v>
          </cell>
          <cell r="AL128">
            <v>17.025078240768668</v>
          </cell>
          <cell r="AM128">
            <v>15.456034805806862</v>
          </cell>
          <cell r="AN128">
            <v>6.4061692980256737</v>
          </cell>
          <cell r="AO128">
            <v>2.9143101518769341</v>
          </cell>
          <cell r="AP128">
            <v>2.3105263595056833</v>
          </cell>
        </row>
        <row r="129">
          <cell r="C129">
            <v>1.804209164365983</v>
          </cell>
          <cell r="D129">
            <v>22.712466843501321</v>
          </cell>
          <cell r="E129">
            <v>14.333333333333334</v>
          </cell>
          <cell r="F129">
            <v>20.499999999999996</v>
          </cell>
          <cell r="G129">
            <v>19.850554544666842</v>
          </cell>
          <cell r="H129">
            <v>13.465018005449892</v>
          </cell>
          <cell r="I129">
            <v>4.4444444444444446</v>
          </cell>
          <cell r="J129">
            <v>3.6111111111111107</v>
          </cell>
          <cell r="AI129">
            <v>1.3665020564319494</v>
          </cell>
          <cell r="AJ129">
            <v>17.724184207825711</v>
          </cell>
          <cell r="AK129">
            <v>9.8258499351720641</v>
          </cell>
          <cell r="AL129">
            <v>16.93368239005655</v>
          </cell>
          <cell r="AM129">
            <v>15.456034805806862</v>
          </cell>
          <cell r="AN129">
            <v>6.4626218574578704</v>
          </cell>
          <cell r="AO129">
            <v>3.0741584685994177</v>
          </cell>
          <cell r="AP129">
            <v>2.3105263595056833</v>
          </cell>
        </row>
        <row r="130">
          <cell r="C130">
            <v>1.804209164365983</v>
          </cell>
          <cell r="D130">
            <v>22.712466843501321</v>
          </cell>
          <cell r="E130">
            <v>14.333333333333334</v>
          </cell>
          <cell r="F130">
            <v>20.499999999999996</v>
          </cell>
          <cell r="G130">
            <v>19.83690754700633</v>
          </cell>
          <cell r="H130">
            <v>13.465018005449892</v>
          </cell>
          <cell r="I130">
            <v>4.4444444444444446</v>
          </cell>
          <cell r="J130">
            <v>3.6111111111111107</v>
          </cell>
          <cell r="AI130">
            <v>1.4053753756561926</v>
          </cell>
          <cell r="AJ130">
            <v>18.240695175976519</v>
          </cell>
          <cell r="AK130">
            <v>9.2966516009860687</v>
          </cell>
          <cell r="AL130">
            <v>17.025078240768668</v>
          </cell>
          <cell r="AM130">
            <v>15.456034805806862</v>
          </cell>
          <cell r="AN130">
            <v>6.1279097169516294</v>
          </cell>
          <cell r="AO130">
            <v>3.0741584685994177</v>
          </cell>
          <cell r="AP130">
            <v>2.3105263595056833</v>
          </cell>
        </row>
        <row r="131">
          <cell r="C131">
            <v>1.804209164365983</v>
          </cell>
          <cell r="D131">
            <v>22.712466843501321</v>
          </cell>
          <cell r="E131">
            <v>14.333333333333334</v>
          </cell>
          <cell r="F131">
            <v>20.499999999999996</v>
          </cell>
          <cell r="G131">
            <v>19.83690754700633</v>
          </cell>
          <cell r="H131">
            <v>13.465018005449892</v>
          </cell>
          <cell r="I131">
            <v>4.3616735098511121</v>
          </cell>
          <cell r="J131">
            <v>3.4731595534555568</v>
          </cell>
          <cell r="AI131">
            <v>1.4111942464120626</v>
          </cell>
          <cell r="AJ131">
            <v>18.240695175976519</v>
          </cell>
          <cell r="AK131">
            <v>9.8229104948835708</v>
          </cell>
          <cell r="AL131">
            <v>16.647143386024176</v>
          </cell>
          <cell r="AM131">
            <v>15.456034805806862</v>
          </cell>
          <cell r="AN131">
            <v>6.4629731906486612</v>
          </cell>
          <cell r="AO131">
            <v>3.0314302263455439</v>
          </cell>
          <cell r="AP131">
            <v>2.3105263595056833</v>
          </cell>
        </row>
        <row r="132">
          <cell r="C132">
            <v>1.804209164365983</v>
          </cell>
          <cell r="D132">
            <v>22.712466843501321</v>
          </cell>
          <cell r="E132">
            <v>14.333333333333334</v>
          </cell>
          <cell r="F132">
            <v>20.499999999999996</v>
          </cell>
          <cell r="G132">
            <v>19.83690754700633</v>
          </cell>
          <cell r="H132">
            <v>13.465018005449892</v>
          </cell>
          <cell r="I132">
            <v>4.4444444444444446</v>
          </cell>
          <cell r="J132">
            <v>3.6111111111111107</v>
          </cell>
          <cell r="AI132">
            <v>1.3991667359670794</v>
          </cell>
          <cell r="AJ132">
            <v>18.23343374596163</v>
          </cell>
          <cell r="AK132">
            <v>9.2995910412745637</v>
          </cell>
          <cell r="AL132">
            <v>17.457866255620065</v>
          </cell>
          <cell r="AM132">
            <v>15.456034805806862</v>
          </cell>
          <cell r="AN132">
            <v>6.1279097169516294</v>
          </cell>
          <cell r="AO132">
            <v>3.057270632179292</v>
          </cell>
          <cell r="AP132">
            <v>2.3105263595056833</v>
          </cell>
        </row>
        <row r="133">
          <cell r="C133">
            <v>1.8042091643659832</v>
          </cell>
          <cell r="D133">
            <v>21.65013262599469</v>
          </cell>
          <cell r="E133">
            <v>14.333333333333334</v>
          </cell>
          <cell r="F133">
            <v>19.543899204244028</v>
          </cell>
          <cell r="G133">
            <v>19.836907547006327</v>
          </cell>
          <cell r="H133">
            <v>13.465018005449892</v>
          </cell>
          <cell r="I133">
            <v>4.5548056905688874</v>
          </cell>
          <cell r="J133">
            <v>3.6111111111111107</v>
          </cell>
          <cell r="AI133">
            <v>1.3753988335387344</v>
          </cell>
          <cell r="AJ133">
            <v>18.794999629601776</v>
          </cell>
          <cell r="AK133">
            <v>9.822910494883569</v>
          </cell>
          <cell r="AL133">
            <v>17.457866255620065</v>
          </cell>
          <cell r="AM133">
            <v>15.415524919129352</v>
          </cell>
          <cell r="AN133">
            <v>6.3768716604149178</v>
          </cell>
          <cell r="AO133">
            <v>3.0314302263455439</v>
          </cell>
          <cell r="AP133">
            <v>2.3105263595056833</v>
          </cell>
        </row>
        <row r="134">
          <cell r="C134">
            <v>1.8042091643659832</v>
          </cell>
          <cell r="D134">
            <v>22.712466843501321</v>
          </cell>
          <cell r="E134">
            <v>14.333333333333334</v>
          </cell>
          <cell r="F134">
            <v>20.499999999999996</v>
          </cell>
          <cell r="G134">
            <v>19.836907547006327</v>
          </cell>
          <cell r="H134">
            <v>13.465018005449892</v>
          </cell>
          <cell r="I134">
            <v>4.5548056905688874</v>
          </cell>
          <cell r="J134">
            <v>3.6111111111111107</v>
          </cell>
          <cell r="AI134">
            <v>1.4016151632900615</v>
          </cell>
          <cell r="AJ134">
            <v>17.787173350283126</v>
          </cell>
          <cell r="AK134">
            <v>9.8936882537402493</v>
          </cell>
          <cell r="AL134">
            <v>17.457866255620065</v>
          </cell>
          <cell r="AM134">
            <v>15.415524919129352</v>
          </cell>
          <cell r="AN134">
            <v>5.9168124773515727</v>
          </cell>
          <cell r="AO134">
            <v>3.0741584685994177</v>
          </cell>
          <cell r="AP134">
            <v>2.3105263595056833</v>
          </cell>
        </row>
        <row r="135">
          <cell r="C135">
            <v>1.8042091643659832</v>
          </cell>
          <cell r="D135">
            <v>22.712466843501321</v>
          </cell>
          <cell r="E135">
            <v>14.333333333333334</v>
          </cell>
          <cell r="F135">
            <v>20.499999999999996</v>
          </cell>
          <cell r="G135">
            <v>19.836907547006327</v>
          </cell>
          <cell r="H135">
            <v>13.465018005449892</v>
          </cell>
          <cell r="I135">
            <v>4.2789025752577787</v>
          </cell>
          <cell r="J135">
            <v>3.6111111111111107</v>
          </cell>
          <cell r="AI135">
            <v>1.3835671939043541</v>
          </cell>
          <cell r="AJ135">
            <v>17.786696374060551</v>
          </cell>
          <cell r="AK135">
            <v>9.8936882537402493</v>
          </cell>
          <cell r="AL135">
            <v>17.016942258418155</v>
          </cell>
          <cell r="AM135">
            <v>15.415524919129352</v>
          </cell>
          <cell r="AN135">
            <v>6.4254178276333684</v>
          </cell>
          <cell r="AO135">
            <v>2.9401505577106826</v>
          </cell>
          <cell r="AP135">
            <v>2.3105263595056833</v>
          </cell>
        </row>
        <row r="136">
          <cell r="C136">
            <v>1.8042091643659832</v>
          </cell>
          <cell r="D136">
            <v>22.712466843501321</v>
          </cell>
          <cell r="E136">
            <v>14.333333333333334</v>
          </cell>
          <cell r="F136">
            <v>20.499999999999996</v>
          </cell>
          <cell r="G136">
            <v>19.836907547006327</v>
          </cell>
          <cell r="H136">
            <v>13.465018005449892</v>
          </cell>
          <cell r="I136">
            <v>4.5548056905688874</v>
          </cell>
          <cell r="J136">
            <v>3.6111111111111107</v>
          </cell>
          <cell r="AI136">
            <v>1.3689261136467419</v>
          </cell>
          <cell r="AJ136">
            <v>18.355983537290165</v>
          </cell>
          <cell r="AK136">
            <v>9.8936882537402493</v>
          </cell>
          <cell r="AL136">
            <v>17.457866255620065</v>
          </cell>
          <cell r="AM136">
            <v>15.34496375983252</v>
          </cell>
          <cell r="AN136">
            <v>5.7928462432545977</v>
          </cell>
          <cell r="AO136">
            <v>3.057270632179292</v>
          </cell>
          <cell r="AP136">
            <v>2.3105263595056833</v>
          </cell>
        </row>
        <row r="137">
          <cell r="C137">
            <v>1.7928759972211981</v>
          </cell>
          <cell r="D137">
            <v>21.65013262599469</v>
          </cell>
          <cell r="E137">
            <v>14.333333333333334</v>
          </cell>
          <cell r="F137">
            <v>19.543899204244028</v>
          </cell>
          <cell r="G137">
            <v>19.836907547006327</v>
          </cell>
          <cell r="H137">
            <v>13.465018005449892</v>
          </cell>
          <cell r="I137">
            <v>4.5548056905688874</v>
          </cell>
          <cell r="J137">
            <v>3.6111111111111107</v>
          </cell>
          <cell r="AI137">
            <v>1.3887950405044893</v>
          </cell>
          <cell r="AJ137">
            <v>18.796907534492078</v>
          </cell>
          <cell r="AK137">
            <v>9.8936882537402493</v>
          </cell>
          <cell r="AL137">
            <v>17.016942258418155</v>
          </cell>
          <cell r="AM137">
            <v>15.321443373400246</v>
          </cell>
          <cell r="AN137">
            <v>6.4629731906486594</v>
          </cell>
          <cell r="AO137">
            <v>2.9232627212905551</v>
          </cell>
          <cell r="AP137">
            <v>2.3105263595056833</v>
          </cell>
        </row>
        <row r="138">
          <cell r="C138">
            <v>1.7928759972211981</v>
          </cell>
          <cell r="D138">
            <v>22.287533156498668</v>
          </cell>
          <cell r="E138">
            <v>14.333333333333334</v>
          </cell>
          <cell r="F138">
            <v>20.287533156498672</v>
          </cell>
          <cell r="G138">
            <v>19.836907547006327</v>
          </cell>
          <cell r="H138">
            <v>13.465018005449892</v>
          </cell>
          <cell r="I138">
            <v>4.5548056905688874</v>
          </cell>
          <cell r="J138">
            <v>3.6111111111111107</v>
          </cell>
          <cell r="AI138">
            <v>1.3818147510175947</v>
          </cell>
          <cell r="AJ138">
            <v>18.354314120511155</v>
          </cell>
          <cell r="AK138">
            <v>9.8936882537402493</v>
          </cell>
          <cell r="AL138">
            <v>17.458622052275114</v>
          </cell>
          <cell r="AM138">
            <v>15.191743652189059</v>
          </cell>
          <cell r="AN138">
            <v>6.0714571575194309</v>
          </cell>
          <cell r="AO138">
            <v>2.9232627212905551</v>
          </cell>
          <cell r="AP138">
            <v>2.3105263595056833</v>
          </cell>
        </row>
        <row r="139">
          <cell r="C139">
            <v>1.7928759972211981</v>
          </cell>
          <cell r="D139">
            <v>22.287533156498668</v>
          </cell>
          <cell r="E139">
            <v>14.333333333333334</v>
          </cell>
          <cell r="F139">
            <v>20.499999999999996</v>
          </cell>
          <cell r="G139">
            <v>19.836907547006327</v>
          </cell>
          <cell r="H139">
            <v>13.465018005449892</v>
          </cell>
          <cell r="I139">
            <v>4.5548056905688874</v>
          </cell>
          <cell r="J139">
            <v>3.6111111111111107</v>
          </cell>
          <cell r="AI139">
            <v>1.3885023392219003</v>
          </cell>
          <cell r="AJ139">
            <v>17.286123103094841</v>
          </cell>
          <cell r="AK139">
            <v>9.3703688001312422</v>
          </cell>
          <cell r="AL139">
            <v>17.458622052275114</v>
          </cell>
          <cell r="AM139">
            <v>15.151261192652161</v>
          </cell>
          <cell r="AN139">
            <v>6.4629731906486594</v>
          </cell>
          <cell r="AO139">
            <v>3.057270632179292</v>
          </cell>
          <cell r="AP139">
            <v>2.3105263595056833</v>
          </cell>
        </row>
        <row r="140">
          <cell r="C140">
            <v>1.7928759972211981</v>
          </cell>
          <cell r="D140">
            <v>22.287533156498668</v>
          </cell>
          <cell r="E140">
            <v>14.333333333333334</v>
          </cell>
          <cell r="F140">
            <v>20.499999999999996</v>
          </cell>
          <cell r="G140">
            <v>19.836907547006327</v>
          </cell>
          <cell r="H140">
            <v>13.465018005449892</v>
          </cell>
          <cell r="I140">
            <v>4.5548056905688874</v>
          </cell>
          <cell r="J140">
            <v>3.6111111111111107</v>
          </cell>
          <cell r="AI140">
            <v>1.4175857257683964</v>
          </cell>
          <cell r="AJ140">
            <v>18.356938524870912</v>
          </cell>
          <cell r="AK140">
            <v>9.8936882537402493</v>
          </cell>
          <cell r="AL140">
            <v>17.017698055073204</v>
          </cell>
          <cell r="AM140">
            <v>15.151261192652161</v>
          </cell>
          <cell r="AN140">
            <v>6.0714571575194309</v>
          </cell>
          <cell r="AO140">
            <v>3.0741584685994177</v>
          </cell>
          <cell r="AP140">
            <v>2.3105263595056833</v>
          </cell>
        </row>
        <row r="141">
          <cell r="C141">
            <v>1.7928759972211981</v>
          </cell>
          <cell r="D141">
            <v>22.287533156498668</v>
          </cell>
          <cell r="E141">
            <v>14.333333333333334</v>
          </cell>
          <cell r="F141">
            <v>20.499999999999996</v>
          </cell>
          <cell r="G141">
            <v>19.836907547006327</v>
          </cell>
          <cell r="H141">
            <v>13.465018005449892</v>
          </cell>
          <cell r="I141">
            <v>4.4444444444444438</v>
          </cell>
          <cell r="J141">
            <v>3.6111111111111107</v>
          </cell>
          <cell r="AI141">
            <v>1.3974950441533922</v>
          </cell>
          <cell r="AJ141">
            <v>18.3552691080919</v>
          </cell>
          <cell r="AK141">
            <v>9.8936882537402493</v>
          </cell>
          <cell r="AL141">
            <v>16.914684011520961</v>
          </cell>
          <cell r="AM141">
            <v>15.151261192652161</v>
          </cell>
          <cell r="AN141">
            <v>6.4629731906486594</v>
          </cell>
          <cell r="AO141">
            <v>3.057270632179292</v>
          </cell>
          <cell r="AP141">
            <v>2.3105263595056833</v>
          </cell>
        </row>
        <row r="142">
          <cell r="C142">
            <v>1.7928759972211981</v>
          </cell>
          <cell r="D142">
            <v>22.287533156498668</v>
          </cell>
          <cell r="E142">
            <v>14.333333333333334</v>
          </cell>
          <cell r="F142">
            <v>20.499999999999996</v>
          </cell>
          <cell r="G142">
            <v>19.836907547006327</v>
          </cell>
          <cell r="H142">
            <v>13.465018005449892</v>
          </cell>
          <cell r="I142">
            <v>4.2237219521955573</v>
          </cell>
          <cell r="J142">
            <v>3.6111111111111107</v>
          </cell>
          <cell r="AI142">
            <v>1.431695691887128</v>
          </cell>
          <cell r="AJ142">
            <v>17.788366825975157</v>
          </cell>
          <cell r="AK142">
            <v>9.3703688001312422</v>
          </cell>
          <cell r="AL142">
            <v>17.006079862233079</v>
          </cell>
          <cell r="AM142">
            <v>15.151261192652161</v>
          </cell>
          <cell r="AN142">
            <v>6.1279097169516277</v>
          </cell>
          <cell r="AO142">
            <v>3.0741584685994177</v>
          </cell>
          <cell r="AP142">
            <v>2.3105263595056833</v>
          </cell>
        </row>
        <row r="143">
          <cell r="C143">
            <v>1.7928759972211981</v>
          </cell>
          <cell r="D143">
            <v>22.287533156498668</v>
          </cell>
          <cell r="E143">
            <v>14.333333333333334</v>
          </cell>
          <cell r="F143">
            <v>20.499999999999996</v>
          </cell>
          <cell r="G143">
            <v>19.836907547006327</v>
          </cell>
          <cell r="H143">
            <v>13.465018005449892</v>
          </cell>
          <cell r="I143">
            <v>4.2237219521955573</v>
          </cell>
          <cell r="J143">
            <v>3.6111111111111107</v>
          </cell>
          <cell r="AI143">
            <v>1.4237224657099006</v>
          </cell>
          <cell r="AJ143">
            <v>18.802973090585908</v>
          </cell>
          <cell r="AK143">
            <v>9.8936882537402493</v>
          </cell>
          <cell r="AL143">
            <v>16.470178920222168</v>
          </cell>
          <cell r="AM143">
            <v>15.151261192652161</v>
          </cell>
          <cell r="AN143">
            <v>6.4629731906486594</v>
          </cell>
          <cell r="AO143">
            <v>3.0741584685994177</v>
          </cell>
          <cell r="AP143">
            <v>2.3105263595056833</v>
          </cell>
        </row>
        <row r="144">
          <cell r="C144">
            <v>1.7928759972211981</v>
          </cell>
          <cell r="D144">
            <v>22.287533156498668</v>
          </cell>
          <cell r="E144">
            <v>14.333333333333334</v>
          </cell>
          <cell r="F144">
            <v>20.499999999999996</v>
          </cell>
          <cell r="G144">
            <v>19.836907547006327</v>
          </cell>
          <cell r="H144">
            <v>13.465018005449892</v>
          </cell>
          <cell r="I144">
            <v>4.2237219521955573</v>
          </cell>
          <cell r="J144">
            <v>3.6111111111111107</v>
          </cell>
          <cell r="AI144">
            <v>1.4000243804715362</v>
          </cell>
          <cell r="AJ144">
            <v>18.362049093383998</v>
          </cell>
          <cell r="AK144">
            <v>10.079924364752701</v>
          </cell>
          <cell r="AL144">
            <v>16.471287792641689</v>
          </cell>
          <cell r="AM144">
            <v>15.643255694317148</v>
          </cell>
          <cell r="AN144">
            <v>6.6087730754935894</v>
          </cell>
          <cell r="AO144">
            <v>3.0741584685994177</v>
          </cell>
          <cell r="AP144">
            <v>2.4445342703944202</v>
          </cell>
        </row>
        <row r="145">
          <cell r="C145">
            <v>1.7928759972211981</v>
          </cell>
          <cell r="D145">
            <v>22.287533156498668</v>
          </cell>
          <cell r="E145">
            <v>14.333333333333334</v>
          </cell>
          <cell r="F145">
            <v>20.499999999999996</v>
          </cell>
          <cell r="G145">
            <v>19.836907547006327</v>
          </cell>
          <cell r="H145">
            <v>13.465018005449892</v>
          </cell>
          <cell r="I145">
            <v>4.2237219521955573</v>
          </cell>
          <cell r="J145">
            <v>3.6111111111111107</v>
          </cell>
          <cell r="AI145">
            <v>1.4180623746697809</v>
          </cell>
          <cell r="AJ145">
            <v>18.781627496679519</v>
          </cell>
          <cell r="AK145">
            <v>10.079924364752701</v>
          </cell>
          <cell r="AL145">
            <v>16.471287792641689</v>
          </cell>
          <cell r="AM145">
            <v>15.897889267718634</v>
          </cell>
          <cell r="AN145">
            <v>6.6087730754935894</v>
          </cell>
          <cell r="AO145">
            <v>3.0741584685994177</v>
          </cell>
          <cell r="AP145">
            <v>2.4445342703944202</v>
          </cell>
        </row>
        <row r="146">
          <cell r="C146">
            <v>1.7928759972211981</v>
          </cell>
          <cell r="D146">
            <v>22.287533156498668</v>
          </cell>
          <cell r="E146">
            <v>14.333333333333334</v>
          </cell>
          <cell r="F146">
            <v>20.499999999999996</v>
          </cell>
          <cell r="G146">
            <v>19.836907547006327</v>
          </cell>
          <cell r="H146">
            <v>13.465018005449892</v>
          </cell>
          <cell r="I146">
            <v>4.5548056905688874</v>
          </cell>
          <cell r="J146">
            <v>3.6111111111111107</v>
          </cell>
          <cell r="AI146">
            <v>1.4577224410262826</v>
          </cell>
          <cell r="AJ146">
            <v>17.773801217360869</v>
          </cell>
          <cell r="AK146">
            <v>10.079924364752701</v>
          </cell>
          <cell r="AL146">
            <v>17.444531637757628</v>
          </cell>
          <cell r="AM146">
            <v>15.643255694317148</v>
          </cell>
          <cell r="AN146">
            <v>6.2172570423643609</v>
          </cell>
          <cell r="AO146">
            <v>3.057270632179292</v>
          </cell>
          <cell r="AP146">
            <v>2.4445342703944202</v>
          </cell>
        </row>
        <row r="147">
          <cell r="C147">
            <v>1.7928759972211981</v>
          </cell>
          <cell r="D147">
            <v>22.287533156498668</v>
          </cell>
          <cell r="E147">
            <v>14.333333333333334</v>
          </cell>
          <cell r="F147">
            <v>20.499999999999996</v>
          </cell>
          <cell r="G147">
            <v>19.836907547006327</v>
          </cell>
          <cell r="H147">
            <v>13.465018005449892</v>
          </cell>
          <cell r="I147">
            <v>4.2789025752577787</v>
          </cell>
          <cell r="J147">
            <v>3.6111111111111107</v>
          </cell>
          <cell r="AI147">
            <v>1.4497492148490552</v>
          </cell>
          <cell r="AJ147">
            <v>18.340703499477613</v>
          </cell>
          <cell r="AK147">
            <v>10.079924364752701</v>
          </cell>
          <cell r="AL147">
            <v>17.003607640555717</v>
          </cell>
          <cell r="AM147">
            <v>15.643255694317148</v>
          </cell>
          <cell r="AN147">
            <v>6.5712177124782984</v>
          </cell>
          <cell r="AO147">
            <v>3.057270632179292</v>
          </cell>
          <cell r="AP147">
            <v>2.4445342703944202</v>
          </cell>
        </row>
        <row r="148">
          <cell r="C148">
            <v>1.7928759972211981</v>
          </cell>
          <cell r="D148">
            <v>22.287533156498668</v>
          </cell>
          <cell r="E148">
            <v>14.333333333333334</v>
          </cell>
          <cell r="F148">
            <v>20.499999999999996</v>
          </cell>
          <cell r="G148">
            <v>19.836907547006327</v>
          </cell>
          <cell r="H148">
            <v>13.465018005449892</v>
          </cell>
          <cell r="I148">
            <v>4.2789025752577787</v>
          </cell>
          <cell r="J148">
            <v>3.6111111111111107</v>
          </cell>
          <cell r="AI148">
            <v>1.4577631600960643</v>
          </cell>
          <cell r="AJ148">
            <v>18.403296694381261</v>
          </cell>
          <cell r="AK148">
            <v>10.079924364752701</v>
          </cell>
          <cell r="AL148">
            <v>16.911610663853775</v>
          </cell>
          <cell r="AM148">
            <v>15.64802156333803</v>
          </cell>
          <cell r="AN148">
            <v>6.5712177124782984</v>
          </cell>
          <cell r="AO148">
            <v>3.0314302263455439</v>
          </cell>
          <cell r="AP148">
            <v>2.4445342703944202</v>
          </cell>
        </row>
        <row r="149">
          <cell r="C149">
            <v>1.7931882362382847</v>
          </cell>
          <cell r="D149">
            <v>22.287533156498668</v>
          </cell>
          <cell r="E149">
            <v>14.517464933805929</v>
          </cell>
          <cell r="F149">
            <v>20.499999999999996</v>
          </cell>
          <cell r="G149">
            <v>19.836907547006327</v>
          </cell>
          <cell r="H149">
            <v>13.465018005449892</v>
          </cell>
          <cell r="I149">
            <v>4.2789025752577787</v>
          </cell>
          <cell r="J149">
            <v>3.7366735098511121</v>
          </cell>
          <cell r="AI149">
            <v>1.4069645551419914</v>
          </cell>
          <cell r="AJ149">
            <v>18.844220691583175</v>
          </cell>
          <cell r="AK149">
            <v>9.893726785729049</v>
          </cell>
          <cell r="AL149">
            <v>16.408298650184271</v>
          </cell>
          <cell r="AM149">
            <v>15.64802156333803</v>
          </cell>
          <cell r="AN149">
            <v>6.5946599356355389</v>
          </cell>
          <cell r="AO149">
            <v>2.8974223154568071</v>
          </cell>
          <cell r="AP149">
            <v>2.4445342703944202</v>
          </cell>
        </row>
        <row r="150">
          <cell r="C150">
            <v>1.7931882362382847</v>
          </cell>
          <cell r="D150">
            <v>22.287533156498668</v>
          </cell>
          <cell r="E150">
            <v>14.578842133963462</v>
          </cell>
          <cell r="F150">
            <v>20.499999999999996</v>
          </cell>
          <cell r="G150">
            <v>19.836907547006327</v>
          </cell>
          <cell r="H150">
            <v>13.465018005449892</v>
          </cell>
          <cell r="I150">
            <v>4.5548056905688874</v>
          </cell>
          <cell r="J150">
            <v>3.7785276427644461</v>
          </cell>
          <cell r="AI150">
            <v>1.4136324092223767</v>
          </cell>
          <cell r="AJ150">
            <v>17.708043132497455</v>
          </cell>
          <cell r="AK150">
            <v>9.3821650932740255</v>
          </cell>
          <cell r="AL150">
            <v>16.471287792641689</v>
          </cell>
          <cell r="AM150">
            <v>15.64802156333803</v>
          </cell>
          <cell r="AN150">
            <v>6.1258215624223817</v>
          </cell>
          <cell r="AO150">
            <v>3.0314302263455439</v>
          </cell>
          <cell r="AP150">
            <v>2.4445342703944202</v>
          </cell>
        </row>
        <row r="151">
          <cell r="C151">
            <v>1.7931882362382847</v>
          </cell>
          <cell r="D151">
            <v>22.862599469496018</v>
          </cell>
          <cell r="E151">
            <v>14.578842133963462</v>
          </cell>
          <cell r="F151">
            <v>21.075066312997343</v>
          </cell>
          <cell r="G151">
            <v>19.836907547006327</v>
          </cell>
          <cell r="H151">
            <v>13.465018005449892</v>
          </cell>
          <cell r="I151">
            <v>4.5548056905688874</v>
          </cell>
          <cell r="J151">
            <v>3.7785276427644461</v>
          </cell>
          <cell r="AI151">
            <v>1.4516653040792484</v>
          </cell>
          <cell r="AJ151">
            <v>18.798008931936316</v>
          </cell>
          <cell r="AK151">
            <v>9.9054845468830308</v>
          </cell>
          <cell r="AL151">
            <v>17.754510486470469</v>
          </cell>
          <cell r="AM151">
            <v>15.64802156333803</v>
          </cell>
          <cell r="AN151">
            <v>6.5946599356355389</v>
          </cell>
          <cell r="AO151">
            <v>3.0741584685994177</v>
          </cell>
          <cell r="AP151">
            <v>2.4445342703944202</v>
          </cell>
        </row>
        <row r="152">
          <cell r="C152">
            <v>1.7931882362382847</v>
          </cell>
          <cell r="D152">
            <v>22.862599469496018</v>
          </cell>
          <cell r="E152">
            <v>14.578842133963462</v>
          </cell>
          <cell r="F152">
            <v>21.287533156498668</v>
          </cell>
          <cell r="G152">
            <v>19.836907547006327</v>
          </cell>
          <cell r="H152">
            <v>13.465018005449892</v>
          </cell>
          <cell r="I152">
            <v>4.5548056905688874</v>
          </cell>
          <cell r="J152">
            <v>3.7785276427644461</v>
          </cell>
          <cell r="AI152">
            <v>1.4072128967157629</v>
          </cell>
          <cell r="AJ152">
            <v>18.926360211703383</v>
          </cell>
          <cell r="AK152">
            <v>9.893726785729049</v>
          </cell>
          <cell r="AL152">
            <v>17.572644736161898</v>
          </cell>
          <cell r="AM152">
            <v>15.553912590468311</v>
          </cell>
          <cell r="AN152">
            <v>6.1427421607858506</v>
          </cell>
          <cell r="AO152">
            <v>3.0741584685994177</v>
          </cell>
          <cell r="AP152">
            <v>2.4445342703944202</v>
          </cell>
        </row>
        <row r="153">
          <cell r="C153">
            <v>1.7931882362382847</v>
          </cell>
          <cell r="D153">
            <v>23.075066312997343</v>
          </cell>
          <cell r="E153">
            <v>14.578842133963462</v>
          </cell>
          <cell r="F153">
            <v>21.287533156498668</v>
          </cell>
          <cell r="G153">
            <v>19.836907547006327</v>
          </cell>
          <cell r="H153">
            <v>13.465018005449892</v>
          </cell>
          <cell r="I153">
            <v>4.5548056905688874</v>
          </cell>
          <cell r="J153">
            <v>3.7785276427644461</v>
          </cell>
          <cell r="AI153">
            <v>1.4545323608744174</v>
          </cell>
          <cell r="AJ153">
            <v>18.982389800154394</v>
          </cell>
          <cell r="AK153">
            <v>9.9054845468830308</v>
          </cell>
          <cell r="AL153">
            <v>17.497452963232924</v>
          </cell>
          <cell r="AM153">
            <v>15.64802156333803</v>
          </cell>
          <cell r="AN153">
            <v>6.0862896013536538</v>
          </cell>
          <cell r="AO153">
            <v>3.0830002149578086</v>
          </cell>
          <cell r="AP153">
            <v>2.4445342703944202</v>
          </cell>
        </row>
        <row r="154">
          <cell r="C154">
            <v>1.7931882362382847</v>
          </cell>
          <cell r="D154">
            <v>23.075066312997343</v>
          </cell>
          <cell r="E154">
            <v>14.578842133963462</v>
          </cell>
          <cell r="F154">
            <v>21.287533156498668</v>
          </cell>
          <cell r="G154">
            <v>19.836907547006327</v>
          </cell>
          <cell r="H154">
            <v>13.465018005449892</v>
          </cell>
          <cell r="I154">
            <v>4.5548056905688874</v>
          </cell>
          <cell r="J154">
            <v>3.7785276427644461</v>
          </cell>
          <cell r="AI154">
            <v>1.4329343650341664</v>
          </cell>
          <cell r="AJ154">
            <v>18.352498375580232</v>
          </cell>
          <cell r="AK154">
            <v>9.9054845468830308</v>
          </cell>
          <cell r="AL154">
            <v>17.588848813945038</v>
          </cell>
          <cell r="AM154">
            <v>16.140016065003024</v>
          </cell>
          <cell r="AN154">
            <v>6.2080482352158883</v>
          </cell>
          <cell r="AO154">
            <v>2.9489923040690726</v>
          </cell>
          <cell r="AP154">
            <v>2.4445342703944202</v>
          </cell>
        </row>
        <row r="155">
          <cell r="C155">
            <v>1.7931882362382847</v>
          </cell>
          <cell r="D155">
            <v>23.075066312997343</v>
          </cell>
          <cell r="E155">
            <v>14.578842133963462</v>
          </cell>
          <cell r="F155">
            <v>21.287533156498668</v>
          </cell>
          <cell r="G155">
            <v>19.836907547006327</v>
          </cell>
          <cell r="H155">
            <v>13.465018005449892</v>
          </cell>
          <cell r="I155">
            <v>4.5548056905688874</v>
          </cell>
          <cell r="J155">
            <v>3.7785276427644461</v>
          </cell>
          <cell r="AI155">
            <v>1.4540445254034351</v>
          </cell>
          <cell r="AJ155">
            <v>19.108368085069223</v>
          </cell>
          <cell r="AK155">
            <v>9.9054845468830308</v>
          </cell>
          <cell r="AL155">
            <v>17.497452963232924</v>
          </cell>
          <cell r="AM155">
            <v>16.140016065003024</v>
          </cell>
          <cell r="AN155">
            <v>6.2338223485771991</v>
          </cell>
          <cell r="AO155">
            <v>3.0830002149578086</v>
          </cell>
          <cell r="AP155">
            <v>2.4445342703944202</v>
          </cell>
        </row>
        <row r="156">
          <cell r="C156">
            <v>1.7931882362382847</v>
          </cell>
          <cell r="D156">
            <v>23.075066312997343</v>
          </cell>
          <cell r="E156">
            <v>14.578842133963462</v>
          </cell>
          <cell r="F156">
            <v>21.287533156498668</v>
          </cell>
          <cell r="G156">
            <v>19.836907547006327</v>
          </cell>
          <cell r="H156">
            <v>13.465018005449892</v>
          </cell>
          <cell r="I156">
            <v>4.5548056905688874</v>
          </cell>
          <cell r="J156">
            <v>3.7785276427644461</v>
          </cell>
          <cell r="AI156">
            <v>1.4232820094414613</v>
          </cell>
          <cell r="AJ156">
            <v>18.604454945409898</v>
          </cell>
          <cell r="AK156">
            <v>9.9054845468830308</v>
          </cell>
          <cell r="AL156">
            <v>17.588848813945038</v>
          </cell>
          <cell r="AM156">
            <v>16.12929285970603</v>
          </cell>
          <cell r="AN156">
            <v>6.5897556029259627</v>
          </cell>
          <cell r="AO156">
            <v>3.0830002149578086</v>
          </cell>
          <cell r="AP156">
            <v>2.4445342703944202</v>
          </cell>
        </row>
        <row r="157">
          <cell r="C157">
            <v>1.7931882362382847</v>
          </cell>
          <cell r="D157">
            <v>23.075066312997343</v>
          </cell>
          <cell r="E157">
            <v>14.578842133963462</v>
          </cell>
          <cell r="F157">
            <v>21.287533156498668</v>
          </cell>
          <cell r="G157">
            <v>19.836907547006327</v>
          </cell>
          <cell r="H157">
            <v>13.465018005449892</v>
          </cell>
          <cell r="I157">
            <v>4.5548056905688874</v>
          </cell>
          <cell r="J157">
            <v>3.7785276427644461</v>
          </cell>
          <cell r="AI157">
            <v>1.4281772585702859</v>
          </cell>
          <cell r="AJ157">
            <v>19.108368085069223</v>
          </cell>
          <cell r="AK157">
            <v>9.9054845468830308</v>
          </cell>
          <cell r="AL157">
            <v>17.273903101657961</v>
          </cell>
          <cell r="AM157">
            <v>16.140016065003024</v>
          </cell>
          <cell r="AN157">
            <v>6.0971237282235391</v>
          </cell>
          <cell r="AO157">
            <v>3.057159809124061</v>
          </cell>
          <cell r="AP157">
            <v>2.4445342703944202</v>
          </cell>
        </row>
        <row r="158">
          <cell r="C158">
            <v>1.7931882362382847</v>
          </cell>
          <cell r="D158">
            <v>23.075066312997343</v>
          </cell>
          <cell r="E158">
            <v>14.578842133963462</v>
          </cell>
          <cell r="F158">
            <v>21.287533156498668</v>
          </cell>
          <cell r="G158">
            <v>19.836907547006327</v>
          </cell>
          <cell r="H158">
            <v>13.465018005449892</v>
          </cell>
          <cell r="I158">
            <v>4.5548056905688874</v>
          </cell>
          <cell r="J158">
            <v>3.7785276427644461</v>
          </cell>
          <cell r="AI158">
            <v>1.4193929634470439</v>
          </cell>
          <cell r="AJ158">
            <v>19.108368085069223</v>
          </cell>
          <cell r="AK158">
            <v>9.9054845468830308</v>
          </cell>
          <cell r="AL158">
            <v>18.029772811146952</v>
          </cell>
          <cell r="AM158">
            <v>16.140016065003024</v>
          </cell>
          <cell r="AN158">
            <v>6.6126059954497416</v>
          </cell>
          <cell r="AO158">
            <v>3.0402719727039353</v>
          </cell>
          <cell r="AP158">
            <v>2.4445342703944202</v>
          </cell>
        </row>
        <row r="159">
          <cell r="C159">
            <v>1.7931882362382847</v>
          </cell>
          <cell r="D159">
            <v>23.075066312997343</v>
          </cell>
          <cell r="E159">
            <v>14.578842133963462</v>
          </cell>
          <cell r="F159">
            <v>21.287533156498668</v>
          </cell>
          <cell r="G159">
            <v>19.836907547006327</v>
          </cell>
          <cell r="H159">
            <v>13.465018005449892</v>
          </cell>
          <cell r="I159">
            <v>4.5548056905688874</v>
          </cell>
          <cell r="J159">
            <v>3.7785276427644461</v>
          </cell>
          <cell r="AI159">
            <v>1.3884784316924694</v>
          </cell>
          <cell r="AJ159">
            <v>19.549292082271137</v>
          </cell>
          <cell r="AK159">
            <v>9.9054845468830308</v>
          </cell>
          <cell r="AL159">
            <v>17.273903101657961</v>
          </cell>
          <cell r="AM159">
            <v>16.140016065003024</v>
          </cell>
          <cell r="AN159">
            <v>6.2924825082441336</v>
          </cell>
          <cell r="AO159">
            <v>3.0830002149578086</v>
          </cell>
          <cell r="AP159">
            <v>2.4445342703944202</v>
          </cell>
        </row>
        <row r="160">
          <cell r="C160">
            <v>1.7931882362382847</v>
          </cell>
          <cell r="D160">
            <v>23.075066312997343</v>
          </cell>
          <cell r="E160">
            <v>14.578842133963462</v>
          </cell>
          <cell r="F160">
            <v>21.287533156498668</v>
          </cell>
          <cell r="G160">
            <v>19.836907547006327</v>
          </cell>
          <cell r="H160">
            <v>13.465018005449892</v>
          </cell>
          <cell r="I160">
            <v>4.5548056905688874</v>
          </cell>
          <cell r="J160">
            <v>3.7785276427644461</v>
          </cell>
          <cell r="AI160">
            <v>1.4652497863710456</v>
          </cell>
          <cell r="AJ160">
            <v>19.108368085069223</v>
          </cell>
          <cell r="AK160">
            <v>10.072713378277177</v>
          </cell>
          <cell r="AL160">
            <v>17.497452963232924</v>
          </cell>
          <cell r="AM160">
            <v>16.390779184856395</v>
          </cell>
          <cell r="AN160">
            <v>6.7409290220350631</v>
          </cell>
          <cell r="AO160">
            <v>3.057159809124061</v>
          </cell>
          <cell r="AP160">
            <v>2.4445342703944202</v>
          </cell>
        </row>
        <row r="161">
          <cell r="C161">
            <v>1.7705219019487146</v>
          </cell>
          <cell r="D161">
            <v>23.075066312997343</v>
          </cell>
          <cell r="E161">
            <v>14.578842133963462</v>
          </cell>
          <cell r="F161">
            <v>21.287533156498668</v>
          </cell>
          <cell r="G161">
            <v>19.418074690234818</v>
          </cell>
          <cell r="H161">
            <v>13.465018005449892</v>
          </cell>
          <cell r="I161">
            <v>4.5548056905688874</v>
          </cell>
          <cell r="J161">
            <v>3.7785276427644461</v>
          </cell>
          <cell r="AI161">
            <v>1.4304886553936871</v>
          </cell>
          <cell r="AJ161">
            <v>19.548999758741104</v>
          </cell>
          <cell r="AK161">
            <v>9.6366138336030041</v>
          </cell>
          <cell r="AL161">
            <v>17.056373060148324</v>
          </cell>
          <cell r="AM161">
            <v>16.390779184856395</v>
          </cell>
          <cell r="AN161">
            <v>6.6809481776383528</v>
          </cell>
          <cell r="AO161">
            <v>3.0402719727039353</v>
          </cell>
          <cell r="AP161">
            <v>2.4445342703944202</v>
          </cell>
        </row>
        <row r="162">
          <cell r="C162">
            <v>1.7931882362382847</v>
          </cell>
          <cell r="D162">
            <v>23.075066312997343</v>
          </cell>
          <cell r="E162">
            <v>14.578842133963462</v>
          </cell>
          <cell r="F162">
            <v>21.287533156498668</v>
          </cell>
          <cell r="G162">
            <v>19.836907547006327</v>
          </cell>
          <cell r="H162">
            <v>13.465018005449892</v>
          </cell>
          <cell r="I162">
            <v>4.5548056905688874</v>
          </cell>
          <cell r="J162">
            <v>3.7785276427644461</v>
          </cell>
          <cell r="AI162">
            <v>1.477961065128959</v>
          </cell>
          <cell r="AJ162">
            <v>18.22622776713537</v>
          </cell>
          <cell r="AK162">
            <v>8.7067688247954358</v>
          </cell>
          <cell r="AL162">
            <v>17.578020111109161</v>
          </cell>
          <cell r="AM162">
            <v>16.390779184856395</v>
          </cell>
          <cell r="AN162">
            <v>6.3500175530328136</v>
          </cell>
          <cell r="AO162">
            <v>3.0830002149578086</v>
          </cell>
          <cell r="AP162">
            <v>2.4445342703944202</v>
          </cell>
        </row>
        <row r="163">
          <cell r="C163">
            <v>1.7478555676591445</v>
          </cell>
          <cell r="D163">
            <v>23.712466843501325</v>
          </cell>
          <cell r="E163">
            <v>14.578842133963462</v>
          </cell>
          <cell r="F163">
            <v>18.912201591511931</v>
          </cell>
          <cell r="G163">
            <v>19.836907547006327</v>
          </cell>
          <cell r="H163">
            <v>13.465018005449892</v>
          </cell>
          <cell r="I163">
            <v>4.5548056905688874</v>
          </cell>
          <cell r="J163">
            <v>3.7785276427644461</v>
          </cell>
          <cell r="AI163">
            <v>1.474913054693098</v>
          </cell>
          <cell r="AJ163">
            <v>18.856119191709524</v>
          </cell>
          <cell r="AK163">
            <v>10.179251575025633</v>
          </cell>
          <cell r="AL163">
            <v>17.486624260397047</v>
          </cell>
          <cell r="AM163">
            <v>16.390779184856395</v>
          </cell>
          <cell r="AN163">
            <v>6.4891730455975605</v>
          </cell>
          <cell r="AO163">
            <v>3.0830002149578086</v>
          </cell>
          <cell r="AP163">
            <v>2.4445342703944202</v>
          </cell>
        </row>
        <row r="164">
          <cell r="C164">
            <v>1.7931882362382847</v>
          </cell>
          <cell r="D164">
            <v>20.837135278514587</v>
          </cell>
          <cell r="E164">
            <v>14.578842133963462</v>
          </cell>
          <cell r="F164">
            <v>18.912201591511931</v>
          </cell>
          <cell r="G164">
            <v>19.836907547006327</v>
          </cell>
          <cell r="H164">
            <v>13.465018005449892</v>
          </cell>
          <cell r="I164">
            <v>4.5548056905688874</v>
          </cell>
          <cell r="J164">
            <v>3.7785276427644461</v>
          </cell>
          <cell r="AI164">
            <v>1.446805339088566</v>
          </cell>
          <cell r="AJ164">
            <v>19.197903093130691</v>
          </cell>
          <cell r="AK164">
            <v>10.191009336179613</v>
          </cell>
          <cell r="AL164">
            <v>17.045700263195133</v>
          </cell>
          <cell r="AM164">
            <v>16.390779184856395</v>
          </cell>
          <cell r="AN164">
            <v>6.7409290220350631</v>
          </cell>
          <cell r="AO164">
            <v>3.0830002149578086</v>
          </cell>
          <cell r="AP164">
            <v>2.4445342703944202</v>
          </cell>
        </row>
        <row r="165">
          <cell r="C165">
            <v>1.7931882362382847</v>
          </cell>
          <cell r="D165">
            <v>23.712466843501325</v>
          </cell>
          <cell r="E165">
            <v>14.578842133963462</v>
          </cell>
          <cell r="F165">
            <v>18.912201591511931</v>
          </cell>
          <cell r="G165">
            <v>20.076314877393646</v>
          </cell>
          <cell r="H165">
            <v>13.574424755513391</v>
          </cell>
          <cell r="I165">
            <v>4.5548056905688874</v>
          </cell>
          <cell r="J165">
            <v>3.7785276427644461</v>
          </cell>
          <cell r="AI165">
            <v>1.4758887256350621</v>
          </cell>
          <cell r="AJ165">
            <v>19.197903093130691</v>
          </cell>
          <cell r="AK165">
            <v>9.6559321214166278</v>
          </cell>
          <cell r="AL165">
            <v>17.045700263195133</v>
          </cell>
          <cell r="AM165">
            <v>16.380658569972173</v>
          </cell>
          <cell r="AN165">
            <v>6.6844764626028654</v>
          </cell>
          <cell r="AO165">
            <v>3.0830002149578086</v>
          </cell>
          <cell r="AP165">
            <v>2.4445342703944202</v>
          </cell>
        </row>
        <row r="166">
          <cell r="C166">
            <v>1.7931882362382847</v>
          </cell>
          <cell r="D166">
            <v>22.274801061007956</v>
          </cell>
          <cell r="E166">
            <v>14.578842133963462</v>
          </cell>
          <cell r="F166">
            <v>20.206100795755965</v>
          </cell>
          <cell r="G166">
            <v>20.15611732085608</v>
          </cell>
          <cell r="H166">
            <v>13.610893672201223</v>
          </cell>
          <cell r="I166">
            <v>4.5548056905688874</v>
          </cell>
          <cell r="J166">
            <v>3.7785276427644461</v>
          </cell>
          <cell r="AI166">
            <v>1.4525913809991702</v>
          </cell>
          <cell r="AJ166">
            <v>18.765937646088826</v>
          </cell>
          <cell r="AK166">
            <v>8.9699306110919323</v>
          </cell>
          <cell r="AL166">
            <v>17.582897426191401</v>
          </cell>
          <cell r="AM166">
            <v>16.380658569972173</v>
          </cell>
          <cell r="AN166">
            <v>6.3285432082541009</v>
          </cell>
          <cell r="AO166">
            <v>2.9231518982353246</v>
          </cell>
          <cell r="AP166">
            <v>2.4445342703944202</v>
          </cell>
        </row>
        <row r="167">
          <cell r="C167">
            <v>1.7931882362382847</v>
          </cell>
          <cell r="D167">
            <v>22.274801061007956</v>
          </cell>
          <cell r="E167">
            <v>14.578842133963462</v>
          </cell>
          <cell r="F167">
            <v>21.499999999999996</v>
          </cell>
          <cell r="G167">
            <v>20.15611732085608</v>
          </cell>
          <cell r="H167">
            <v>13.610893672201223</v>
          </cell>
          <cell r="I167">
            <v>4.5548056905688874</v>
          </cell>
          <cell r="J167">
            <v>3.7785276427644461</v>
          </cell>
          <cell r="AI167">
            <v>1.4501287731284873</v>
          </cell>
          <cell r="AJ167">
            <v>19.206861643290736</v>
          </cell>
          <cell r="AK167">
            <v>10.11498847456115</v>
          </cell>
          <cell r="AL167">
            <v>17.491501575479287</v>
          </cell>
          <cell r="AM167">
            <v>16.380658569972173</v>
          </cell>
          <cell r="AN167">
            <v>6.5298317824350045</v>
          </cell>
          <cell r="AO167">
            <v>3.0830002149578086</v>
          </cell>
          <cell r="AP167">
            <v>2.4445342703944202</v>
          </cell>
        </row>
        <row r="168">
          <cell r="C168">
            <v>1.7931882362382847</v>
          </cell>
          <cell r="D168">
            <v>22.650132625994694</v>
          </cell>
          <cell r="E168">
            <v>14.578842133963462</v>
          </cell>
          <cell r="F168">
            <v>21.499999999999996</v>
          </cell>
          <cell r="G168">
            <v>20.15611732085608</v>
          </cell>
          <cell r="H168">
            <v>13.610893672201223</v>
          </cell>
          <cell r="I168">
            <v>4.5548056905688874</v>
          </cell>
          <cell r="J168">
            <v>3.7785276427644461</v>
          </cell>
          <cell r="AI168">
            <v>1.4311914156637449</v>
          </cell>
          <cell r="AJ168">
            <v>18.765937646088826</v>
          </cell>
          <cell r="AK168">
            <v>9.6676898825706061</v>
          </cell>
          <cell r="AL168">
            <v>17.050577578277373</v>
          </cell>
          <cell r="AM168">
            <v>16.380658569972173</v>
          </cell>
          <cell r="AN168">
            <v>6.5862843418672012</v>
          </cell>
          <cell r="AO168">
            <v>3.0830002149578086</v>
          </cell>
          <cell r="AP168">
            <v>2.4445342703944202</v>
          </cell>
        </row>
        <row r="169">
          <cell r="C169">
            <v>1.7931882362382847</v>
          </cell>
          <cell r="D169">
            <v>22.650132625994694</v>
          </cell>
          <cell r="E169">
            <v>14.578842133963462</v>
          </cell>
          <cell r="F169">
            <v>20.206100795755965</v>
          </cell>
          <cell r="G169">
            <v>20.15611732085608</v>
          </cell>
          <cell r="H169">
            <v>13.610893672201223</v>
          </cell>
          <cell r="I169">
            <v>4.5548056905688874</v>
          </cell>
          <cell r="J169">
            <v>3.7785276427644461</v>
          </cell>
          <cell r="AI169">
            <v>1.4440598909697964</v>
          </cell>
          <cell r="AJ169">
            <v>18.563322916401354</v>
          </cell>
          <cell r="AK169">
            <v>10.191009336179613</v>
          </cell>
          <cell r="AL169">
            <v>18.023977329276001</v>
          </cell>
          <cell r="AM169">
            <v>16.383041504482613</v>
          </cell>
          <cell r="AN169">
            <v>6.5933409117962256</v>
          </cell>
          <cell r="AO169">
            <v>3.0159962595134409</v>
          </cell>
          <cell r="AP169">
            <v>2.4445342703944202</v>
          </cell>
        </row>
        <row r="170">
          <cell r="C170">
            <v>1.7931882362382847</v>
          </cell>
          <cell r="D170">
            <v>22.274801061007956</v>
          </cell>
          <cell r="E170">
            <v>14.578842133963462</v>
          </cell>
          <cell r="F170">
            <v>20.206100795755965</v>
          </cell>
          <cell r="G170">
            <v>20.15611732085608</v>
          </cell>
          <cell r="H170">
            <v>13.590560931535743</v>
          </cell>
          <cell r="I170">
            <v>4.5548056905688874</v>
          </cell>
          <cell r="J170">
            <v>3.7785276427644461</v>
          </cell>
          <cell r="AI170">
            <v>1.4503538739294213</v>
          </cell>
          <cell r="AJ170">
            <v>18.306159912760251</v>
          </cell>
          <cell r="AK170">
            <v>10.191009336179613</v>
          </cell>
          <cell r="AL170">
            <v>17.598647298245908</v>
          </cell>
          <cell r="AM170">
            <v>16.319383111132243</v>
          </cell>
          <cell r="AN170">
            <v>6.2720906488219033</v>
          </cell>
          <cell r="AO170">
            <v>3.0830002149578086</v>
          </cell>
          <cell r="AP170">
            <v>2.4445342703944202</v>
          </cell>
        </row>
        <row r="171">
          <cell r="C171">
            <v>1.7931882362382847</v>
          </cell>
          <cell r="D171">
            <v>23.712466843501325</v>
          </cell>
          <cell r="E171">
            <v>14.578842133963462</v>
          </cell>
          <cell r="F171">
            <v>21.499999999999996</v>
          </cell>
          <cell r="G171">
            <v>20.15611732085608</v>
          </cell>
          <cell r="H171">
            <v>13.590560931535743</v>
          </cell>
          <cell r="I171">
            <v>4.5548056905688874</v>
          </cell>
          <cell r="J171">
            <v>3.7785276427644461</v>
          </cell>
          <cell r="AI171">
            <v>1.472792905328228</v>
          </cell>
          <cell r="AJ171">
            <v>18.752290343773602</v>
          </cell>
          <cell r="AK171">
            <v>10.191009336179613</v>
          </cell>
          <cell r="AL171">
            <v>17.598647298245908</v>
          </cell>
          <cell r="AM171">
            <v>16.383041504482613</v>
          </cell>
          <cell r="AN171">
            <v>6.2897320736444655</v>
          </cell>
          <cell r="AO171">
            <v>2.9321044676489456</v>
          </cell>
          <cell r="AP171">
            <v>2.4445342703944202</v>
          </cell>
        </row>
        <row r="172">
          <cell r="C172">
            <v>0</v>
          </cell>
          <cell r="D172">
            <v>0</v>
          </cell>
          <cell r="E172">
            <v>0</v>
          </cell>
          <cell r="F172">
            <v>0</v>
          </cell>
          <cell r="G172">
            <v>0</v>
          </cell>
          <cell r="H172">
            <v>0</v>
          </cell>
          <cell r="I172">
            <v>0</v>
          </cell>
          <cell r="J172">
            <v>0</v>
          </cell>
          <cell r="AI172">
            <v>0</v>
          </cell>
          <cell r="AJ172">
            <v>0</v>
          </cell>
          <cell r="AK172">
            <v>0</v>
          </cell>
          <cell r="AL172">
            <v>0</v>
          </cell>
          <cell r="AM172">
            <v>0</v>
          </cell>
          <cell r="AN172">
            <v>0</v>
          </cell>
          <cell r="AO172">
            <v>0</v>
          </cell>
          <cell r="AP172">
            <v>0</v>
          </cell>
        </row>
        <row r="173">
          <cell r="C173">
            <v>0</v>
          </cell>
          <cell r="D173">
            <v>0</v>
          </cell>
          <cell r="E173">
            <v>0</v>
          </cell>
          <cell r="F173">
            <v>0</v>
          </cell>
          <cell r="G173">
            <v>0</v>
          </cell>
          <cell r="H173">
            <v>0</v>
          </cell>
          <cell r="I173">
            <v>0</v>
          </cell>
          <cell r="J173">
            <v>0</v>
          </cell>
          <cell r="AI173">
            <v>0</v>
          </cell>
          <cell r="AJ173">
            <v>0</v>
          </cell>
          <cell r="AK173">
            <v>0</v>
          </cell>
          <cell r="AL173">
            <v>0</v>
          </cell>
          <cell r="AM173">
            <v>0</v>
          </cell>
          <cell r="AN173">
            <v>0</v>
          </cell>
          <cell r="AO173">
            <v>0</v>
          </cell>
          <cell r="AP173">
            <v>0</v>
          </cell>
        </row>
        <row r="174">
          <cell r="C174">
            <v>0</v>
          </cell>
          <cell r="D174">
            <v>0</v>
          </cell>
          <cell r="E174">
            <v>0</v>
          </cell>
          <cell r="F174">
            <v>0</v>
          </cell>
          <cell r="G174">
            <v>0</v>
          </cell>
          <cell r="H174">
            <v>0</v>
          </cell>
          <cell r="I174">
            <v>0</v>
          </cell>
          <cell r="J174">
            <v>0</v>
          </cell>
          <cell r="AI174">
            <v>0</v>
          </cell>
          <cell r="AJ174">
            <v>0</v>
          </cell>
          <cell r="AK174">
            <v>0</v>
          </cell>
          <cell r="AL174">
            <v>0</v>
          </cell>
          <cell r="AM174">
            <v>0</v>
          </cell>
          <cell r="AN174">
            <v>0</v>
          </cell>
          <cell r="AO174">
            <v>0</v>
          </cell>
          <cell r="AP174">
            <v>0</v>
          </cell>
        </row>
        <row r="175">
          <cell r="C175">
            <v>0</v>
          </cell>
          <cell r="D175">
            <v>0</v>
          </cell>
          <cell r="E175">
            <v>0</v>
          </cell>
          <cell r="F175">
            <v>0</v>
          </cell>
          <cell r="G175">
            <v>0</v>
          </cell>
          <cell r="H175">
            <v>0</v>
          </cell>
          <cell r="I175">
            <v>0</v>
          </cell>
          <cell r="J175">
            <v>0</v>
          </cell>
          <cell r="AI175">
            <v>0</v>
          </cell>
          <cell r="AJ175">
            <v>0</v>
          </cell>
          <cell r="AK175">
            <v>0</v>
          </cell>
          <cell r="AL175">
            <v>0</v>
          </cell>
          <cell r="AM175">
            <v>0</v>
          </cell>
          <cell r="AN175">
            <v>0</v>
          </cell>
          <cell r="AO175">
            <v>0</v>
          </cell>
          <cell r="AP175">
            <v>0</v>
          </cell>
        </row>
        <row r="176">
          <cell r="C176">
            <v>0</v>
          </cell>
          <cell r="D176">
            <v>0</v>
          </cell>
          <cell r="E176">
            <v>0</v>
          </cell>
          <cell r="F176">
            <v>0</v>
          </cell>
          <cell r="G176">
            <v>0</v>
          </cell>
          <cell r="H176">
            <v>0</v>
          </cell>
          <cell r="I176">
            <v>0</v>
          </cell>
          <cell r="J176">
            <v>0</v>
          </cell>
          <cell r="AI176">
            <v>0</v>
          </cell>
          <cell r="AJ176">
            <v>0</v>
          </cell>
          <cell r="AK176">
            <v>0</v>
          </cell>
          <cell r="AL176">
            <v>0</v>
          </cell>
          <cell r="AM176">
            <v>0</v>
          </cell>
          <cell r="AN176">
            <v>0</v>
          </cell>
          <cell r="AO176">
            <v>0</v>
          </cell>
          <cell r="AP176">
            <v>0</v>
          </cell>
        </row>
        <row r="177">
          <cell r="C177">
            <v>0</v>
          </cell>
          <cell r="D177">
            <v>0</v>
          </cell>
          <cell r="E177">
            <v>0</v>
          </cell>
          <cell r="F177">
            <v>0</v>
          </cell>
          <cell r="G177">
            <v>0</v>
          </cell>
          <cell r="H177">
            <v>0</v>
          </cell>
          <cell r="I177">
            <v>0</v>
          </cell>
          <cell r="J177">
            <v>0</v>
          </cell>
          <cell r="AI177">
            <v>0</v>
          </cell>
          <cell r="AJ177">
            <v>0</v>
          </cell>
          <cell r="AK177">
            <v>0</v>
          </cell>
          <cell r="AL177">
            <v>0</v>
          </cell>
          <cell r="AM177">
            <v>0</v>
          </cell>
          <cell r="AN177">
            <v>0</v>
          </cell>
          <cell r="AO177">
            <v>0</v>
          </cell>
          <cell r="AP177">
            <v>0</v>
          </cell>
        </row>
        <row r="178">
          <cell r="C178">
            <v>0</v>
          </cell>
          <cell r="D178">
            <v>0</v>
          </cell>
          <cell r="E178">
            <v>0</v>
          </cell>
          <cell r="F178">
            <v>0</v>
          </cell>
          <cell r="G178">
            <v>0</v>
          </cell>
          <cell r="H178">
            <v>0</v>
          </cell>
          <cell r="I178">
            <v>0</v>
          </cell>
          <cell r="J178">
            <v>0</v>
          </cell>
          <cell r="AI178">
            <v>0</v>
          </cell>
          <cell r="AJ178">
            <v>0</v>
          </cell>
          <cell r="AK178">
            <v>0</v>
          </cell>
          <cell r="AL178">
            <v>0</v>
          </cell>
          <cell r="AM178">
            <v>0</v>
          </cell>
          <cell r="AN178">
            <v>0</v>
          </cell>
          <cell r="AO178">
            <v>0</v>
          </cell>
          <cell r="AP178">
            <v>0</v>
          </cell>
        </row>
        <row r="179">
          <cell r="C179">
            <v>0</v>
          </cell>
          <cell r="D179">
            <v>0</v>
          </cell>
          <cell r="E179">
            <v>0</v>
          </cell>
          <cell r="F179">
            <v>0</v>
          </cell>
          <cell r="G179">
            <v>0</v>
          </cell>
          <cell r="H179">
            <v>0</v>
          </cell>
          <cell r="I179">
            <v>0</v>
          </cell>
          <cell r="J179">
            <v>0</v>
          </cell>
          <cell r="AI179">
            <v>0</v>
          </cell>
          <cell r="AJ179">
            <v>0</v>
          </cell>
          <cell r="AK179">
            <v>0</v>
          </cell>
          <cell r="AL179">
            <v>0</v>
          </cell>
          <cell r="AM179">
            <v>0</v>
          </cell>
          <cell r="AN179">
            <v>0</v>
          </cell>
          <cell r="AO179">
            <v>0</v>
          </cell>
          <cell r="AP179">
            <v>0</v>
          </cell>
        </row>
        <row r="180">
          <cell r="C180">
            <v>0</v>
          </cell>
          <cell r="D180">
            <v>0</v>
          </cell>
          <cell r="E180">
            <v>0</v>
          </cell>
          <cell r="F180">
            <v>0</v>
          </cell>
          <cell r="G180">
            <v>0</v>
          </cell>
          <cell r="H180">
            <v>0</v>
          </cell>
          <cell r="I180">
            <v>0</v>
          </cell>
          <cell r="J180">
            <v>0</v>
          </cell>
          <cell r="AI180">
            <v>0</v>
          </cell>
          <cell r="AJ180">
            <v>0</v>
          </cell>
          <cell r="AK180">
            <v>0</v>
          </cell>
          <cell r="AL180">
            <v>0</v>
          </cell>
          <cell r="AM180">
            <v>0</v>
          </cell>
          <cell r="AN180">
            <v>0</v>
          </cell>
          <cell r="AO180">
            <v>0</v>
          </cell>
          <cell r="AP180">
            <v>0</v>
          </cell>
        </row>
        <row r="181">
          <cell r="C181">
            <v>0</v>
          </cell>
          <cell r="D181">
            <v>0</v>
          </cell>
          <cell r="E181">
            <v>0</v>
          </cell>
          <cell r="F181">
            <v>0</v>
          </cell>
          <cell r="G181">
            <v>0</v>
          </cell>
          <cell r="H181">
            <v>0</v>
          </cell>
          <cell r="I181">
            <v>0</v>
          </cell>
          <cell r="J181">
            <v>0</v>
          </cell>
          <cell r="AI181">
            <v>0</v>
          </cell>
          <cell r="AJ181">
            <v>0</v>
          </cell>
          <cell r="AK181">
            <v>0</v>
          </cell>
          <cell r="AL181">
            <v>0</v>
          </cell>
          <cell r="AM181">
            <v>0</v>
          </cell>
          <cell r="AN181">
            <v>0</v>
          </cell>
          <cell r="AO181">
            <v>0</v>
          </cell>
          <cell r="AP181">
            <v>0</v>
          </cell>
        </row>
        <row r="182">
          <cell r="C182">
            <v>0</v>
          </cell>
          <cell r="D182">
            <v>0</v>
          </cell>
          <cell r="E182">
            <v>0</v>
          </cell>
          <cell r="F182">
            <v>0</v>
          </cell>
          <cell r="G182">
            <v>0</v>
          </cell>
          <cell r="H182">
            <v>0</v>
          </cell>
          <cell r="I182">
            <v>0</v>
          </cell>
          <cell r="J182">
            <v>0</v>
          </cell>
          <cell r="AI182">
            <v>0</v>
          </cell>
          <cell r="AJ182">
            <v>0</v>
          </cell>
          <cell r="AK182">
            <v>0</v>
          </cell>
          <cell r="AL182">
            <v>0</v>
          </cell>
          <cell r="AM182">
            <v>0</v>
          </cell>
          <cell r="AN182">
            <v>0</v>
          </cell>
          <cell r="AO182">
            <v>0</v>
          </cell>
          <cell r="AP182">
            <v>0</v>
          </cell>
        </row>
        <row r="183">
          <cell r="C183">
            <v>0</v>
          </cell>
          <cell r="D183">
            <v>0</v>
          </cell>
          <cell r="E183">
            <v>0</v>
          </cell>
          <cell r="F183">
            <v>0</v>
          </cell>
          <cell r="G183">
            <v>0</v>
          </cell>
          <cell r="H183">
            <v>0</v>
          </cell>
          <cell r="I183">
            <v>0</v>
          </cell>
          <cell r="J183">
            <v>0</v>
          </cell>
          <cell r="AI183">
            <v>0</v>
          </cell>
          <cell r="AJ183">
            <v>0</v>
          </cell>
          <cell r="AK183">
            <v>0</v>
          </cell>
          <cell r="AL183">
            <v>0</v>
          </cell>
          <cell r="AM183">
            <v>0</v>
          </cell>
          <cell r="AN183">
            <v>0</v>
          </cell>
          <cell r="AO183">
            <v>0</v>
          </cell>
          <cell r="AP183">
            <v>0</v>
          </cell>
        </row>
        <row r="184">
          <cell r="C184">
            <v>0</v>
          </cell>
          <cell r="D184">
            <v>0</v>
          </cell>
          <cell r="E184">
            <v>0</v>
          </cell>
          <cell r="F184">
            <v>0</v>
          </cell>
          <cell r="G184">
            <v>0</v>
          </cell>
          <cell r="H184">
            <v>0</v>
          </cell>
          <cell r="I184">
            <v>0</v>
          </cell>
          <cell r="J184">
            <v>0</v>
          </cell>
          <cell r="AI184">
            <v>0</v>
          </cell>
          <cell r="AJ184">
            <v>0</v>
          </cell>
          <cell r="AK184">
            <v>0</v>
          </cell>
          <cell r="AL184">
            <v>0</v>
          </cell>
          <cell r="AM184">
            <v>0</v>
          </cell>
          <cell r="AN184">
            <v>0</v>
          </cell>
          <cell r="AO184">
            <v>0</v>
          </cell>
          <cell r="AP184">
            <v>0</v>
          </cell>
        </row>
        <row r="185">
          <cell r="C185">
            <v>0</v>
          </cell>
          <cell r="D185">
            <v>0</v>
          </cell>
          <cell r="E185">
            <v>0</v>
          </cell>
          <cell r="F185">
            <v>0</v>
          </cell>
          <cell r="G185">
            <v>0</v>
          </cell>
          <cell r="H185">
            <v>0</v>
          </cell>
          <cell r="I185">
            <v>0</v>
          </cell>
          <cell r="J185">
            <v>0</v>
          </cell>
          <cell r="AI185">
            <v>0</v>
          </cell>
          <cell r="AJ185">
            <v>0</v>
          </cell>
          <cell r="AK185">
            <v>0</v>
          </cell>
          <cell r="AL185">
            <v>0</v>
          </cell>
          <cell r="AM185">
            <v>0</v>
          </cell>
          <cell r="AN185">
            <v>0</v>
          </cell>
          <cell r="AO185">
            <v>0</v>
          </cell>
          <cell r="AP185">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sverzeichnis"/>
      <sheetName val="Inflation"/>
      <sheetName val="TVA"/>
      <sheetName val="Mkt"/>
      <sheetName val="RPLP"/>
      <sheetName val="abats1"/>
      <sheetName val="Gewichtung"/>
      <sheetName val="abats2"/>
      <sheetName val="abats4"/>
      <sheetName val="PreisBio"/>
      <sheetName val="PreisGastro"/>
      <sheetName val="PreisGastro MARS II"/>
      <sheetName val="PreisGastro MARS II (2)"/>
      <sheetName val="prixC1"/>
      <sheetName val="prixC2"/>
      <sheetName val="Pouletfleisch frisch Detail"/>
      <sheetName val="Pouletfleisch frisch Gastro"/>
      <sheetName val="Detail MARS II"/>
      <sheetName val="prixP"/>
      <sheetName val="Preistabellen für Homepage"/>
      <sheetName val="Erfasste Importe"/>
      <sheetName val="Ibo"/>
      <sheetName val="Boeuf"/>
      <sheetName val="Rind Gastro"/>
      <sheetName val="Ive"/>
      <sheetName val="Veau"/>
      <sheetName val="Kalb Gastro"/>
      <sheetName val="Ipo"/>
      <sheetName val="Porc"/>
      <sheetName val="Schwein Gastro"/>
      <sheetName val="Lamm CH"/>
      <sheetName val="Lamm IMP1"/>
      <sheetName val="Schablone Lamm KIC"/>
      <sheetName val="Lamm IMP2"/>
      <sheetName val="Lamm niveau"/>
      <sheetName val="clé"/>
      <sheetName val="Agneau fixe"/>
      <sheetName val="Lamm Inland"/>
      <sheetName val="Poulet DH"/>
      <sheetName val="Poulet GH"/>
      <sheetName val="P cru"/>
      <sheetName val="Charc"/>
      <sheetName val="Sau"/>
      <sheetName val="P ChSa"/>
      <sheetName val="P tous"/>
      <sheetName val="Word 2"/>
      <sheetName val="Word 1"/>
      <sheetName val="BM Mars II (2)"/>
      <sheetName val="Word 2 (2)"/>
      <sheetName val="Gewichtung WK neu"/>
      <sheetName val="Word 2 alte Version"/>
    </sheetNames>
    <sheetDataSet>
      <sheetData sheetId="0"/>
      <sheetData sheetId="1"/>
      <sheetData sheetId="2"/>
      <sheetData sheetId="3"/>
      <sheetData sheetId="4"/>
      <sheetData sheetId="5"/>
      <sheetData sheetId="6"/>
      <sheetData sheetId="7"/>
      <sheetData sheetId="8"/>
      <sheetData sheetId="9">
        <row r="12">
          <cell r="B12">
            <v>2.3210000000000002</v>
          </cell>
          <cell r="E12">
            <v>18.75</v>
          </cell>
          <cell r="F12">
            <v>55.5</v>
          </cell>
          <cell r="G12">
            <v>70.416666666666671</v>
          </cell>
          <cell r="H12">
            <v>49.636363636363633</v>
          </cell>
          <cell r="I12">
            <v>4.9224999999999977</v>
          </cell>
          <cell r="J12">
            <v>25.5</v>
          </cell>
          <cell r="K12">
            <v>44</v>
          </cell>
          <cell r="L12">
            <v>38.222222222222221</v>
          </cell>
          <cell r="M12">
            <v>1.799999999999998</v>
          </cell>
        </row>
        <row r="13">
          <cell r="B13">
            <v>2.3200000000000003</v>
          </cell>
          <cell r="E13">
            <v>18.75</v>
          </cell>
          <cell r="F13">
            <v>55.5</v>
          </cell>
          <cell r="G13">
            <v>70.416666666666671</v>
          </cell>
          <cell r="H13">
            <v>49.636363636363633</v>
          </cell>
          <cell r="I13">
            <v>4.9874999999999989</v>
          </cell>
          <cell r="J13">
            <v>25.5</v>
          </cell>
          <cell r="K13">
            <v>44</v>
          </cell>
          <cell r="L13">
            <v>38.222222222222221</v>
          </cell>
          <cell r="M13">
            <v>1.7999999999999983</v>
          </cell>
        </row>
        <row r="14">
          <cell r="B14">
            <v>2.3200000000000003</v>
          </cell>
          <cell r="E14">
            <v>18.75</v>
          </cell>
          <cell r="F14">
            <v>55.5</v>
          </cell>
          <cell r="G14">
            <v>70.416666666666671</v>
          </cell>
          <cell r="H14">
            <v>49.636363636363633</v>
          </cell>
          <cell r="I14">
            <v>4.3884615384615406</v>
          </cell>
          <cell r="J14">
            <v>25.227272727272727</v>
          </cell>
          <cell r="K14">
            <v>43.454545454545453</v>
          </cell>
          <cell r="L14">
            <v>38.222222222222221</v>
          </cell>
          <cell r="M14">
            <v>1.7999999999999983</v>
          </cell>
        </row>
        <row r="15">
          <cell r="B15">
            <v>2.3199999999999994</v>
          </cell>
          <cell r="E15">
            <v>18.75</v>
          </cell>
          <cell r="F15">
            <v>55.5</v>
          </cell>
          <cell r="G15">
            <v>70.416666666666671</v>
          </cell>
          <cell r="H15">
            <v>49.636363636363633</v>
          </cell>
          <cell r="I15">
            <v>4.3884615384615397</v>
          </cell>
          <cell r="J15">
            <v>24.954545454545453</v>
          </cell>
          <cell r="K15">
            <v>42.909090909090907</v>
          </cell>
          <cell r="L15">
            <v>38.222222222222221</v>
          </cell>
          <cell r="M15">
            <v>1.799999999999998</v>
          </cell>
        </row>
        <row r="16">
          <cell r="B16">
            <v>2.3058333333333336</v>
          </cell>
          <cell r="E16">
            <v>18.75</v>
          </cell>
          <cell r="F16">
            <v>55.5</v>
          </cell>
          <cell r="G16">
            <v>70.375</v>
          </cell>
          <cell r="H16">
            <v>49.636363636363633</v>
          </cell>
          <cell r="I16">
            <v>4.3538461538461544</v>
          </cell>
          <cell r="J16">
            <v>25.363636363636363</v>
          </cell>
          <cell r="K16">
            <v>43.727272727272727</v>
          </cell>
          <cell r="L16">
            <v>38.222222222222221</v>
          </cell>
          <cell r="M16">
            <v>1.7916666666666652</v>
          </cell>
        </row>
        <row r="17">
          <cell r="B17">
            <v>2.3200000000000003</v>
          </cell>
          <cell r="E17">
            <v>18.75</v>
          </cell>
          <cell r="F17">
            <v>55.5</v>
          </cell>
          <cell r="G17">
            <v>70.333333333333329</v>
          </cell>
          <cell r="H17">
            <v>49.636363636363633</v>
          </cell>
          <cell r="I17">
            <v>4.9234374999999995</v>
          </cell>
          <cell r="J17">
            <v>25.5</v>
          </cell>
          <cell r="K17">
            <v>44</v>
          </cell>
          <cell r="L17">
            <v>38.222222222222221</v>
          </cell>
          <cell r="M17">
            <v>1.7999999999999983</v>
          </cell>
        </row>
        <row r="18">
          <cell r="B18">
            <v>2.308666666666666</v>
          </cell>
          <cell r="E18">
            <v>18.59</v>
          </cell>
          <cell r="F18">
            <v>54.78</v>
          </cell>
          <cell r="G18">
            <v>70.333333333333329</v>
          </cell>
          <cell r="H18">
            <v>49.636363636363633</v>
          </cell>
          <cell r="I18">
            <v>4.9937499999999968</v>
          </cell>
          <cell r="J18">
            <v>25.5</v>
          </cell>
          <cell r="K18">
            <v>44</v>
          </cell>
          <cell r="L18">
            <v>38.222222222222221</v>
          </cell>
          <cell r="M18">
            <v>1.799999999999998</v>
          </cell>
        </row>
        <row r="19">
          <cell r="B19">
            <v>2.3058333333333336</v>
          </cell>
          <cell r="E19">
            <v>18.649999999999999</v>
          </cell>
          <cell r="F19">
            <v>55.2</v>
          </cell>
          <cell r="G19">
            <v>70.333333333333329</v>
          </cell>
          <cell r="H19">
            <v>49.43181818181818</v>
          </cell>
          <cell r="I19">
            <v>4.9937499999999995</v>
          </cell>
          <cell r="J19">
            <v>25.5</v>
          </cell>
          <cell r="K19">
            <v>44</v>
          </cell>
          <cell r="L19">
            <v>38.222222222222221</v>
          </cell>
          <cell r="M19">
            <v>1.7697916666666653</v>
          </cell>
        </row>
        <row r="20">
          <cell r="B20">
            <v>2.3200000000000003</v>
          </cell>
          <cell r="E20">
            <v>18.75</v>
          </cell>
          <cell r="F20">
            <v>55.5</v>
          </cell>
          <cell r="G20">
            <v>70.333333333333329</v>
          </cell>
          <cell r="H20">
            <v>49.545454545454547</v>
          </cell>
          <cell r="I20">
            <v>4.9937499999999995</v>
          </cell>
          <cell r="J20">
            <v>25.5</v>
          </cell>
          <cell r="K20">
            <v>44</v>
          </cell>
          <cell r="L20">
            <v>38.222222222222221</v>
          </cell>
          <cell r="M20">
            <v>1.7999999999999983</v>
          </cell>
        </row>
        <row r="21">
          <cell r="B21">
            <v>2.3199999999999994</v>
          </cell>
          <cell r="E21">
            <v>18.75</v>
          </cell>
          <cell r="F21">
            <v>55.5</v>
          </cell>
          <cell r="G21">
            <v>70.349999999999994</v>
          </cell>
          <cell r="H21">
            <v>49.618181818181817</v>
          </cell>
          <cell r="I21">
            <v>4.37307692307692</v>
          </cell>
          <cell r="J21">
            <v>26.154545454545456</v>
          </cell>
          <cell r="K21">
            <v>44.872727272727275</v>
          </cell>
          <cell r="L21">
            <v>38.222222222222221</v>
          </cell>
          <cell r="M21">
            <v>1.791666666666665</v>
          </cell>
        </row>
        <row r="22">
          <cell r="B22">
            <v>2.3200000000000003</v>
          </cell>
          <cell r="E22">
            <v>18.681818181818183</v>
          </cell>
          <cell r="F22">
            <v>55.5</v>
          </cell>
          <cell r="G22">
            <v>70.854166666666671</v>
          </cell>
          <cell r="H22">
            <v>50.31818181818182</v>
          </cell>
          <cell r="I22">
            <v>4.9937499999999995</v>
          </cell>
          <cell r="J22">
            <v>26.113636363636363</v>
          </cell>
          <cell r="K22">
            <v>44.81818181818182</v>
          </cell>
          <cell r="L22">
            <v>38.222222222222221</v>
          </cell>
          <cell r="M22">
            <v>1.7999999999999983</v>
          </cell>
        </row>
        <row r="23">
          <cell r="B23">
            <v>2.2875384615384604</v>
          </cell>
          <cell r="E23">
            <v>18.681818181818183</v>
          </cell>
          <cell r="F23">
            <v>55.5</v>
          </cell>
          <cell r="G23">
            <v>71.599999999999994</v>
          </cell>
          <cell r="H23">
            <v>51.5</v>
          </cell>
          <cell r="I23">
            <v>5.0012499999999971</v>
          </cell>
          <cell r="J23">
            <v>26.318181818181817</v>
          </cell>
          <cell r="K23">
            <v>45.090909090909093</v>
          </cell>
          <cell r="L23">
            <v>38.222222222222221</v>
          </cell>
          <cell r="M23">
            <v>1.7938461538461521</v>
          </cell>
        </row>
        <row r="24">
          <cell r="B24">
            <v>2.2420833333333334</v>
          </cell>
          <cell r="E24">
            <v>18.681818181818183</v>
          </cell>
          <cell r="F24">
            <v>55.65</v>
          </cell>
          <cell r="G24">
            <v>72.791666666666671</v>
          </cell>
          <cell r="H24">
            <v>52.613636363636367</v>
          </cell>
          <cell r="I24">
            <v>5.2037499999999994</v>
          </cell>
          <cell r="J24">
            <v>26.318181818181817</v>
          </cell>
          <cell r="K24">
            <v>45.090909090909093</v>
          </cell>
          <cell r="L24">
            <v>38.222222222222221</v>
          </cell>
          <cell r="M24">
            <v>1.7930769230769212</v>
          </cell>
        </row>
        <row r="25">
          <cell r="B25">
            <v>2.2600000000000002</v>
          </cell>
          <cell r="E25">
            <v>18.681818181818183</v>
          </cell>
          <cell r="F25">
            <v>56.1</v>
          </cell>
          <cell r="G25">
            <v>73.291666666666671</v>
          </cell>
          <cell r="H25">
            <v>52.68181818181818</v>
          </cell>
          <cell r="I25">
            <v>5.2037499999999994</v>
          </cell>
          <cell r="J25">
            <v>26.318181818181817</v>
          </cell>
          <cell r="K25">
            <v>45.090909090909093</v>
          </cell>
          <cell r="L25">
            <v>38.222222222222221</v>
          </cell>
          <cell r="M25">
            <v>1.7999999999999983</v>
          </cell>
        </row>
        <row r="26">
          <cell r="B26">
            <v>2.2445454545454551</v>
          </cell>
          <cell r="E26">
            <v>18.681818181818183</v>
          </cell>
          <cell r="F26">
            <v>56.1</v>
          </cell>
          <cell r="G26">
            <v>73.516666666666666</v>
          </cell>
          <cell r="H26">
            <v>52.736363636363635</v>
          </cell>
          <cell r="I26">
            <v>5.2037499999999977</v>
          </cell>
          <cell r="J26">
            <v>26.318181818181817</v>
          </cell>
          <cell r="K26">
            <v>45.090909090909093</v>
          </cell>
          <cell r="L26">
            <v>38.222222222222221</v>
          </cell>
          <cell r="M26">
            <v>1.799999999999998</v>
          </cell>
        </row>
        <row r="27">
          <cell r="B27">
            <v>2.2445454545454546</v>
          </cell>
          <cell r="E27">
            <v>18.227272727272727</v>
          </cell>
          <cell r="F27">
            <v>55.7</v>
          </cell>
          <cell r="G27">
            <v>73.708333333333329</v>
          </cell>
          <cell r="H27">
            <v>52.81818181818182</v>
          </cell>
          <cell r="I27">
            <v>5.2037499999999994</v>
          </cell>
          <cell r="J27">
            <v>26.318181818181817</v>
          </cell>
          <cell r="K27">
            <v>44.56818181818182</v>
          </cell>
          <cell r="L27">
            <v>38.722222222222221</v>
          </cell>
          <cell r="M27">
            <v>1.7999999999999983</v>
          </cell>
        </row>
        <row r="28">
          <cell r="B28">
            <v>2.2445454545454546</v>
          </cell>
          <cell r="E28">
            <v>18.899999999999999</v>
          </cell>
          <cell r="F28">
            <v>57.2</v>
          </cell>
          <cell r="G28">
            <v>73.666666666666671</v>
          </cell>
          <cell r="H28">
            <v>52.772727272727273</v>
          </cell>
          <cell r="I28">
            <v>5.2037499999999994</v>
          </cell>
          <cell r="J28">
            <v>26.113636363636363</v>
          </cell>
          <cell r="K28">
            <v>43.954545454545453</v>
          </cell>
          <cell r="L28">
            <v>38.722222222222221</v>
          </cell>
          <cell r="M28">
            <v>1.7999999999999983</v>
          </cell>
        </row>
        <row r="29">
          <cell r="B29">
            <v>2.2445454545454546</v>
          </cell>
          <cell r="E29">
            <v>18.899999999999999</v>
          </cell>
          <cell r="F29">
            <v>56.225000000000001</v>
          </cell>
          <cell r="G29">
            <v>73.666666666666671</v>
          </cell>
          <cell r="H29">
            <v>52.772727272727273</v>
          </cell>
          <cell r="I29">
            <v>5.1693749999999996</v>
          </cell>
          <cell r="J29">
            <v>25.15909090909091</v>
          </cell>
          <cell r="K29">
            <v>43.136363636363633</v>
          </cell>
          <cell r="L29">
            <v>38.722222222222221</v>
          </cell>
          <cell r="M29">
            <v>1.7923076923076908</v>
          </cell>
        </row>
        <row r="30">
          <cell r="B30">
            <v>2.2445454545454551</v>
          </cell>
          <cell r="E30">
            <v>18.579999999999998</v>
          </cell>
          <cell r="F30">
            <v>56.24</v>
          </cell>
          <cell r="G30">
            <v>73.75</v>
          </cell>
          <cell r="H30">
            <v>52.781818181818181</v>
          </cell>
          <cell r="I30">
            <v>5.2409999999999979</v>
          </cell>
          <cell r="J30">
            <v>24.40909090909091</v>
          </cell>
          <cell r="K30">
            <v>44.009090909090908</v>
          </cell>
          <cell r="L30">
            <v>38.875</v>
          </cell>
          <cell r="M30">
            <v>1.7538461538461527</v>
          </cell>
        </row>
        <row r="31">
          <cell r="B31">
            <v>2.2447727272727276</v>
          </cell>
          <cell r="E31">
            <v>18.899999999999999</v>
          </cell>
          <cell r="F31">
            <v>57.2</v>
          </cell>
          <cell r="G31">
            <v>73.75</v>
          </cell>
          <cell r="H31">
            <v>52.909090909090907</v>
          </cell>
          <cell r="I31">
            <v>5.2650000000000006</v>
          </cell>
          <cell r="J31">
            <v>24.443181818181817</v>
          </cell>
          <cell r="K31">
            <v>43.704545454545453</v>
          </cell>
          <cell r="L31">
            <v>38.875</v>
          </cell>
          <cell r="M31">
            <v>1.6557692307692298</v>
          </cell>
        </row>
        <row r="32">
          <cell r="B32">
            <v>2.2885454545454555</v>
          </cell>
          <cell r="E32">
            <v>18.899999999999999</v>
          </cell>
          <cell r="F32">
            <v>57.2</v>
          </cell>
          <cell r="G32">
            <v>73.833333333333329</v>
          </cell>
          <cell r="H32">
            <v>53</v>
          </cell>
          <cell r="I32">
            <v>5.2650000000000023</v>
          </cell>
          <cell r="J32">
            <v>25.036363636363635</v>
          </cell>
          <cell r="K32">
            <v>43.81818181818182</v>
          </cell>
          <cell r="L32">
            <v>39.071428571428569</v>
          </cell>
          <cell r="M32">
            <v>1.6923076923076914</v>
          </cell>
        </row>
        <row r="33">
          <cell r="B33">
            <v>2.2890909090909113</v>
          </cell>
          <cell r="E33">
            <v>18.899999999999999</v>
          </cell>
          <cell r="F33">
            <v>57.2</v>
          </cell>
          <cell r="G33">
            <v>73.9375</v>
          </cell>
          <cell r="H33">
            <v>53.05</v>
          </cell>
          <cell r="I33">
            <v>5.2650000000000015</v>
          </cell>
          <cell r="J33">
            <v>25.181818181818183</v>
          </cell>
          <cell r="K33">
            <v>44.227272727272727</v>
          </cell>
          <cell r="L33">
            <v>39.071428571428569</v>
          </cell>
          <cell r="M33">
            <v>1.6923076923076914</v>
          </cell>
        </row>
        <row r="34">
          <cell r="B34">
            <v>2.2540909090909111</v>
          </cell>
          <cell r="E34">
            <v>18.899999999999999</v>
          </cell>
          <cell r="F34">
            <v>57.2</v>
          </cell>
          <cell r="G34">
            <v>75.416666666666671</v>
          </cell>
          <cell r="H34">
            <v>53.295454545454547</v>
          </cell>
          <cell r="I34">
            <v>5.2650000000000006</v>
          </cell>
          <cell r="J34">
            <v>25.772727272727273</v>
          </cell>
          <cell r="K34">
            <v>44.18181818181818</v>
          </cell>
          <cell r="L34">
            <v>39.071428571428569</v>
          </cell>
          <cell r="M34">
            <v>1.6923076923076914</v>
          </cell>
        </row>
        <row r="35">
          <cell r="B35">
            <v>2.2890909090909122</v>
          </cell>
          <cell r="E35">
            <v>18.899999999999999</v>
          </cell>
          <cell r="F35">
            <v>57.2</v>
          </cell>
          <cell r="G35">
            <v>76.63333333333334</v>
          </cell>
          <cell r="H35">
            <v>54.072727272727271</v>
          </cell>
          <cell r="I35">
            <v>5.2650000000000023</v>
          </cell>
          <cell r="J35">
            <v>25.772727272727273</v>
          </cell>
          <cell r="K35">
            <v>43.936363636363637</v>
          </cell>
          <cell r="L35">
            <v>39.071428571428569</v>
          </cell>
          <cell r="M35">
            <v>1.6923076923076914</v>
          </cell>
        </row>
        <row r="36">
          <cell r="B36">
            <v>2.2890909090909113</v>
          </cell>
          <cell r="E36">
            <v>18.7</v>
          </cell>
          <cell r="F36">
            <v>56.6</v>
          </cell>
          <cell r="G36">
            <v>77.375</v>
          </cell>
          <cell r="H36">
            <v>54.636363636363633</v>
          </cell>
          <cell r="I36">
            <v>5.2306250000000007</v>
          </cell>
          <cell r="J36">
            <v>25.875</v>
          </cell>
          <cell r="K36">
            <v>44.215909090909093</v>
          </cell>
          <cell r="L36">
            <v>39.071428571428569</v>
          </cell>
          <cell r="M36">
            <v>1.6923076923076914</v>
          </cell>
        </row>
        <row r="37">
          <cell r="B37">
            <v>2.2890909090909113</v>
          </cell>
          <cell r="E37">
            <v>18.3</v>
          </cell>
          <cell r="F37">
            <v>56</v>
          </cell>
          <cell r="G37">
            <v>77.375</v>
          </cell>
          <cell r="H37">
            <v>54.636363636363633</v>
          </cell>
          <cell r="I37">
            <v>5.19625</v>
          </cell>
          <cell r="J37">
            <v>25.90909090909091</v>
          </cell>
          <cell r="K37">
            <v>44.636363636363633</v>
          </cell>
          <cell r="L37">
            <v>39.071428571428569</v>
          </cell>
          <cell r="M37">
            <v>1.6923076923076914</v>
          </cell>
        </row>
        <row r="38">
          <cell r="B38">
            <v>2.2860000000000027</v>
          </cell>
          <cell r="E38">
            <v>18.3</v>
          </cell>
          <cell r="F38">
            <v>55.590909090909093</v>
          </cell>
          <cell r="G38">
            <v>77.458333333333329</v>
          </cell>
          <cell r="H38">
            <v>54.727272727272727</v>
          </cell>
          <cell r="I38">
            <v>5.1962500000000027</v>
          </cell>
          <cell r="J38">
            <v>25.836363636363636</v>
          </cell>
          <cell r="K38">
            <v>44.972727272727276</v>
          </cell>
          <cell r="L38">
            <v>39.357142857142854</v>
          </cell>
          <cell r="M38">
            <v>1.6923076923076914</v>
          </cell>
        </row>
        <row r="39">
          <cell r="B39">
            <v>2.2860000000000018</v>
          </cell>
          <cell r="E39">
            <v>18.14</v>
          </cell>
          <cell r="F39">
            <v>54.85</v>
          </cell>
          <cell r="G39">
            <v>77.458333333333329</v>
          </cell>
          <cell r="H39">
            <v>54.727272727272727</v>
          </cell>
          <cell r="I39">
            <v>5.19625</v>
          </cell>
          <cell r="J39">
            <v>25.818181818181817</v>
          </cell>
          <cell r="K39">
            <v>44.954545454545453</v>
          </cell>
          <cell r="L39">
            <v>39.428571428571431</v>
          </cell>
          <cell r="M39">
            <v>1.6799999999999993</v>
          </cell>
        </row>
        <row r="40">
          <cell r="B40">
            <v>2.2428333333333357</v>
          </cell>
          <cell r="E40">
            <v>18.625</v>
          </cell>
          <cell r="F40">
            <v>54.911111111111111</v>
          </cell>
          <cell r="G40">
            <v>77.86363636363636</v>
          </cell>
          <cell r="H40">
            <v>54.727272727272727</v>
          </cell>
          <cell r="I40">
            <v>5.1962500000000027</v>
          </cell>
          <cell r="J40">
            <v>25.788135593220339</v>
          </cell>
          <cell r="K40">
            <v>45.81818181818182</v>
          </cell>
          <cell r="L40">
            <v>39.1875</v>
          </cell>
          <cell r="M40">
            <v>1.7090909090909072</v>
          </cell>
        </row>
        <row r="41">
          <cell r="B41">
            <v>2.2635416666666681</v>
          </cell>
          <cell r="E41">
            <v>19</v>
          </cell>
          <cell r="F41">
            <v>52.81818181818182</v>
          </cell>
          <cell r="G41">
            <v>77.86363636363636</v>
          </cell>
          <cell r="H41">
            <v>54.727272727272727</v>
          </cell>
          <cell r="I41">
            <v>5.211875</v>
          </cell>
          <cell r="J41">
            <v>25.791666666666668</v>
          </cell>
          <cell r="K41">
            <v>45.81818181818182</v>
          </cell>
          <cell r="L41">
            <v>39.1875</v>
          </cell>
          <cell r="M41">
            <v>1.7176470588235286</v>
          </cell>
        </row>
        <row r="42">
          <cell r="B42">
            <v>2.3041666666666676</v>
          </cell>
          <cell r="E42">
            <v>19</v>
          </cell>
          <cell r="F42">
            <v>52.81818181818182</v>
          </cell>
          <cell r="G42">
            <v>77.86363636363636</v>
          </cell>
          <cell r="H42">
            <v>54.454545454545453</v>
          </cell>
          <cell r="I42">
            <v>5.3637499999999978</v>
          </cell>
          <cell r="J42">
            <v>25.791666666666668</v>
          </cell>
          <cell r="K42">
            <v>45.81818181818182</v>
          </cell>
          <cell r="L42">
            <v>39.1875</v>
          </cell>
          <cell r="M42">
            <v>1.7923076923076913</v>
          </cell>
        </row>
        <row r="43">
          <cell r="B43">
            <v>2.304166666666668</v>
          </cell>
          <cell r="E43">
            <v>19</v>
          </cell>
          <cell r="F43">
            <v>52.81818181818182</v>
          </cell>
          <cell r="G43">
            <v>78.272727272727266</v>
          </cell>
          <cell r="H43">
            <v>54.454545454545453</v>
          </cell>
          <cell r="I43">
            <v>5.3618749999999995</v>
          </cell>
          <cell r="J43">
            <v>25.791666666666668</v>
          </cell>
          <cell r="K43">
            <v>45.886363636363633</v>
          </cell>
          <cell r="L43">
            <v>39.1875</v>
          </cell>
          <cell r="M43">
            <v>1.7923076923076913</v>
          </cell>
        </row>
        <row r="44">
          <cell r="B44">
            <v>2.2960000000000012</v>
          </cell>
          <cell r="E44">
            <v>18.837837837837839</v>
          </cell>
          <cell r="F44">
            <v>52.81818181818182</v>
          </cell>
          <cell r="G44">
            <v>78.272727272727266</v>
          </cell>
          <cell r="H44">
            <v>54.454545454545453</v>
          </cell>
          <cell r="I44">
            <v>5.3233333333333315</v>
          </cell>
          <cell r="J44">
            <v>26.441666666666666</v>
          </cell>
          <cell r="K44">
            <v>46.163636363636364</v>
          </cell>
          <cell r="L44">
            <v>39.1875</v>
          </cell>
          <cell r="M44">
            <v>1.7923076923076904</v>
          </cell>
        </row>
        <row r="45">
          <cell r="B45">
            <v>2.3190909090909093</v>
          </cell>
          <cell r="E45">
            <v>18.625</v>
          </cell>
          <cell r="F45">
            <v>52.81818181818182</v>
          </cell>
          <cell r="G45">
            <v>78.272727272727266</v>
          </cell>
          <cell r="H45">
            <v>54.454545454545453</v>
          </cell>
          <cell r="I45">
            <v>5.2913888888888865</v>
          </cell>
          <cell r="J45">
            <v>26.541666666666668</v>
          </cell>
          <cell r="K45">
            <v>46.18181818181818</v>
          </cell>
          <cell r="L45">
            <v>39.1875</v>
          </cell>
          <cell r="M45">
            <v>1.7899999999999991</v>
          </cell>
        </row>
        <row r="46">
          <cell r="B46">
            <v>2.309318181818182</v>
          </cell>
          <cell r="E46">
            <v>18.625</v>
          </cell>
          <cell r="F46">
            <v>52.81818181818182</v>
          </cell>
          <cell r="G46">
            <v>78.559090909090912</v>
          </cell>
          <cell r="H46">
            <v>54.590909090909093</v>
          </cell>
          <cell r="I46">
            <v>5.2636111111111088</v>
          </cell>
          <cell r="J46">
            <v>26.431250000000002</v>
          </cell>
          <cell r="K46">
            <v>45.68181818181818</v>
          </cell>
          <cell r="L46">
            <v>39.1875</v>
          </cell>
          <cell r="M46">
            <v>1.7899999999999991</v>
          </cell>
        </row>
        <row r="47">
          <cell r="B47">
            <v>2.3112727272727285</v>
          </cell>
          <cell r="E47">
            <v>18.625</v>
          </cell>
          <cell r="F47">
            <v>52.81818181818182</v>
          </cell>
          <cell r="G47">
            <v>79.209090909090904</v>
          </cell>
          <cell r="H47">
            <v>54.909090909090907</v>
          </cell>
          <cell r="I47">
            <v>5.3233333333333315</v>
          </cell>
          <cell r="J47">
            <v>26.258333333333333</v>
          </cell>
          <cell r="K47">
            <v>45.763636363636365</v>
          </cell>
          <cell r="L47">
            <v>39.174999999999997</v>
          </cell>
          <cell r="M47">
            <v>1.7899999999999983</v>
          </cell>
        </row>
        <row r="48">
          <cell r="B48">
            <v>2.3041666666666663</v>
          </cell>
          <cell r="E48">
            <v>18.625</v>
          </cell>
          <cell r="F48">
            <v>52.81818181818182</v>
          </cell>
          <cell r="G48">
            <v>79.681818181818187</v>
          </cell>
          <cell r="H48">
            <v>54.909090909090907</v>
          </cell>
          <cell r="I48">
            <v>5.3637499999999978</v>
          </cell>
          <cell r="J48">
            <v>26.625</v>
          </cell>
          <cell r="K48">
            <v>45.954545454545453</v>
          </cell>
          <cell r="L48">
            <v>38.9375</v>
          </cell>
          <cell r="M48">
            <v>1.7899999999999996</v>
          </cell>
        </row>
        <row r="49">
          <cell r="B49">
            <v>2.2962500000000006</v>
          </cell>
          <cell r="E49">
            <v>18.625</v>
          </cell>
          <cell r="F49">
            <v>52.81818181818182</v>
          </cell>
          <cell r="G49">
            <v>79.681818181818187</v>
          </cell>
          <cell r="H49">
            <v>54.745454545454542</v>
          </cell>
          <cell r="I49">
            <v>5.3049999999999979</v>
          </cell>
          <cell r="J49">
            <v>25.925000000000001</v>
          </cell>
          <cell r="K49">
            <v>44.490909090909092</v>
          </cell>
          <cell r="L49">
            <v>38.9375</v>
          </cell>
          <cell r="M49">
            <v>1.8312307692307681</v>
          </cell>
        </row>
        <row r="50">
          <cell r="B50">
            <v>2.2551607142857151</v>
          </cell>
          <cell r="E50">
            <v>18.625</v>
          </cell>
          <cell r="F50">
            <v>52.81818181818182</v>
          </cell>
          <cell r="G50">
            <v>79.681818181818187</v>
          </cell>
          <cell r="H50">
            <v>54.727272727272727</v>
          </cell>
          <cell r="I50">
            <v>5.3573295454545438</v>
          </cell>
          <cell r="J50">
            <v>25.625</v>
          </cell>
          <cell r="K50">
            <v>44</v>
          </cell>
          <cell r="L50">
            <v>38.9375</v>
          </cell>
          <cell r="M50">
            <v>1.8846153846153857</v>
          </cell>
        </row>
        <row r="51">
          <cell r="B51">
            <v>2.2559642857142861</v>
          </cell>
          <cell r="E51">
            <v>18.625</v>
          </cell>
          <cell r="F51">
            <v>52.81818181818182</v>
          </cell>
          <cell r="G51">
            <v>79.681818181818187</v>
          </cell>
          <cell r="H51">
            <v>54.727272727272727</v>
          </cell>
          <cell r="I51">
            <v>5.3568181818181788</v>
          </cell>
          <cell r="J51">
            <v>25.625</v>
          </cell>
          <cell r="K51">
            <v>44.022727272727273</v>
          </cell>
          <cell r="L51">
            <v>38.96875</v>
          </cell>
          <cell r="M51">
            <v>1.9192307692307708</v>
          </cell>
        </row>
        <row r="52">
          <cell r="B52">
            <v>2.2470238095238102</v>
          </cell>
          <cell r="E52">
            <v>18.625</v>
          </cell>
          <cell r="F52">
            <v>52.81818181818182</v>
          </cell>
          <cell r="G52">
            <v>79.163636363636357</v>
          </cell>
          <cell r="H52">
            <v>54.327272727272728</v>
          </cell>
          <cell r="I52">
            <v>5.3568181818181788</v>
          </cell>
          <cell r="J52">
            <v>26.008333333333333</v>
          </cell>
          <cell r="K52">
            <v>43.972727272727276</v>
          </cell>
          <cell r="L52">
            <v>38.950000000000003</v>
          </cell>
          <cell r="M52">
            <v>1.9192307692307713</v>
          </cell>
        </row>
        <row r="53">
          <cell r="B53">
            <v>2.2470238095238106</v>
          </cell>
          <cell r="E53">
            <v>18.625</v>
          </cell>
          <cell r="F53">
            <v>52.81818181818182</v>
          </cell>
          <cell r="G53">
            <v>79.727272727272734</v>
          </cell>
          <cell r="H53">
            <v>54.727272727272727</v>
          </cell>
          <cell r="I53">
            <v>5.291193181818179</v>
          </cell>
          <cell r="J53">
            <v>26.458333333333332</v>
          </cell>
          <cell r="K53">
            <v>44.136363636363633</v>
          </cell>
          <cell r="L53">
            <v>38.9375</v>
          </cell>
          <cell r="M53">
            <v>1.8961538461538479</v>
          </cell>
        </row>
        <row r="54">
          <cell r="B54">
            <v>2.2470238095238106</v>
          </cell>
          <cell r="E54">
            <v>18.625</v>
          </cell>
          <cell r="F54">
            <v>53.227272727272727</v>
          </cell>
          <cell r="G54">
            <v>79.772727272727266</v>
          </cell>
          <cell r="H54">
            <v>54.772727272727273</v>
          </cell>
          <cell r="I54">
            <v>5.3380681818181799</v>
          </cell>
          <cell r="J54">
            <v>26.479166666666668</v>
          </cell>
          <cell r="K54">
            <v>43.56818181818182</v>
          </cell>
          <cell r="L54">
            <v>38.9375</v>
          </cell>
          <cell r="M54">
            <v>1.9201923076923095</v>
          </cell>
        </row>
        <row r="55">
          <cell r="B55">
            <v>2.2128273809523815</v>
          </cell>
          <cell r="E55">
            <v>18.625</v>
          </cell>
          <cell r="F55">
            <v>53.636363636363633</v>
          </cell>
          <cell r="G55">
            <v>79.772727272727266</v>
          </cell>
          <cell r="H55">
            <v>54.772727272727273</v>
          </cell>
          <cell r="I55">
            <v>5.3318181818181802</v>
          </cell>
          <cell r="J55">
            <v>26.520833333333332</v>
          </cell>
          <cell r="K55">
            <v>43.272727272727273</v>
          </cell>
          <cell r="L55">
            <v>38.9375</v>
          </cell>
          <cell r="M55">
            <v>1.9307692307692326</v>
          </cell>
        </row>
        <row r="56">
          <cell r="B56">
            <v>2.2470238095238102</v>
          </cell>
          <cell r="E56">
            <v>18.625</v>
          </cell>
          <cell r="F56">
            <v>53.636363636363633</v>
          </cell>
          <cell r="G56">
            <v>81.063636363636363</v>
          </cell>
          <cell r="H56">
            <v>54.772727272727273</v>
          </cell>
          <cell r="I56">
            <v>5.30181818181818</v>
          </cell>
          <cell r="J56">
            <v>26.838983050847457</v>
          </cell>
          <cell r="K56">
            <v>43.81818181818182</v>
          </cell>
          <cell r="L56">
            <v>38.9375</v>
          </cell>
          <cell r="M56">
            <v>1.9346153846153866</v>
          </cell>
        </row>
        <row r="57">
          <cell r="B57">
            <v>2.2042857142857151</v>
          </cell>
          <cell r="E57">
            <v>18.625</v>
          </cell>
          <cell r="F57">
            <v>53.636363636363633</v>
          </cell>
          <cell r="G57">
            <v>82.056818181818187</v>
          </cell>
          <cell r="H57">
            <v>54.886363636363633</v>
          </cell>
          <cell r="I57">
            <v>5.2443181818181808</v>
          </cell>
          <cell r="J57">
            <v>26.916666666666668</v>
          </cell>
          <cell r="K57">
            <v>44.102272727272727</v>
          </cell>
          <cell r="L57">
            <v>38.9375</v>
          </cell>
          <cell r="M57">
            <v>1.927884615384617</v>
          </cell>
        </row>
        <row r="58">
          <cell r="B58">
            <v>2.2563571428571434</v>
          </cell>
          <cell r="E58">
            <v>18.625</v>
          </cell>
          <cell r="F58">
            <v>53.636363636363633</v>
          </cell>
          <cell r="G58">
            <v>83.790909090909096</v>
          </cell>
          <cell r="H58">
            <v>55.090909090909093</v>
          </cell>
          <cell r="I58">
            <v>5.2818181818181804</v>
          </cell>
          <cell r="J58">
            <v>26.958333333333332</v>
          </cell>
          <cell r="K58">
            <v>44.527272727272724</v>
          </cell>
          <cell r="L58">
            <v>38.9375</v>
          </cell>
          <cell r="M58">
            <v>1.9346153846153866</v>
          </cell>
        </row>
        <row r="59">
          <cell r="B59">
            <v>2.2789583333333336</v>
          </cell>
          <cell r="E59">
            <v>18.625</v>
          </cell>
          <cell r="F59">
            <v>53.636363636363633</v>
          </cell>
          <cell r="G59">
            <v>84.590909090909093</v>
          </cell>
          <cell r="H59">
            <v>55.090909090909093</v>
          </cell>
          <cell r="I59">
            <v>5.3068181818181808</v>
          </cell>
          <cell r="J59">
            <v>26.927083333333332</v>
          </cell>
          <cell r="K59">
            <v>44.43181818181818</v>
          </cell>
          <cell r="L59">
            <v>38.90625</v>
          </cell>
          <cell r="M59">
            <v>1.9631730769230782</v>
          </cell>
        </row>
        <row r="60">
          <cell r="B60">
            <v>2.2857142857142856</v>
          </cell>
          <cell r="E60">
            <v>19.185714285714287</v>
          </cell>
          <cell r="F60">
            <v>53.636363636363633</v>
          </cell>
          <cell r="G60">
            <v>84.590909090909093</v>
          </cell>
          <cell r="H60">
            <v>55.090909090909093</v>
          </cell>
          <cell r="I60">
            <v>5.2443181818181808</v>
          </cell>
          <cell r="J60">
            <v>25.668749999999999</v>
          </cell>
          <cell r="K60">
            <v>42.661363636363632</v>
          </cell>
          <cell r="L60">
            <v>38.4921875</v>
          </cell>
          <cell r="M60">
            <v>1.9463461538461546</v>
          </cell>
        </row>
        <row r="61">
          <cell r="B61">
            <v>2.285714285714286</v>
          </cell>
          <cell r="E61">
            <v>19.166666666666668</v>
          </cell>
          <cell r="F61">
            <v>53.636363636363633</v>
          </cell>
          <cell r="G61">
            <v>84.590909090909093</v>
          </cell>
          <cell r="H61">
            <v>55.090909090909093</v>
          </cell>
          <cell r="I61">
            <v>5.3068181818181808</v>
          </cell>
          <cell r="J61">
            <v>26.75</v>
          </cell>
          <cell r="K61">
            <v>44.18181818181818</v>
          </cell>
          <cell r="L61">
            <v>38.875</v>
          </cell>
          <cell r="M61">
            <v>2.0074615384615377</v>
          </cell>
        </row>
        <row r="62">
          <cell r="B62">
            <v>2.2857142857142856</v>
          </cell>
          <cell r="E62">
            <v>19.166666666666668</v>
          </cell>
          <cell r="F62">
            <v>53.636363636363633</v>
          </cell>
          <cell r="G62">
            <v>84.590909090909093</v>
          </cell>
          <cell r="H62">
            <v>55.090909090909093</v>
          </cell>
          <cell r="I62">
            <v>5.3068181818181808</v>
          </cell>
          <cell r="J62">
            <v>26.854166666666668</v>
          </cell>
          <cell r="K62">
            <v>43.840909090909093</v>
          </cell>
          <cell r="L62">
            <v>38.875</v>
          </cell>
          <cell r="M62">
            <v>1.9903846153846159</v>
          </cell>
        </row>
        <row r="63">
          <cell r="B63">
            <v>2.2857142857142856</v>
          </cell>
          <cell r="E63">
            <v>19.166666666666668</v>
          </cell>
          <cell r="F63">
            <v>53.636363636363633</v>
          </cell>
          <cell r="G63">
            <v>84.86363636363636</v>
          </cell>
          <cell r="H63">
            <v>55.090909090909093</v>
          </cell>
          <cell r="I63">
            <v>5.3068181818181808</v>
          </cell>
          <cell r="J63">
            <v>26.958333333333332</v>
          </cell>
          <cell r="K63">
            <v>43.977272727272727</v>
          </cell>
          <cell r="L63">
            <v>38.875</v>
          </cell>
          <cell r="M63">
            <v>1.9903846153846159</v>
          </cell>
        </row>
        <row r="64">
          <cell r="B64">
            <v>2.2948809523809524</v>
          </cell>
          <cell r="E64">
            <v>19.166666666666668</v>
          </cell>
          <cell r="F64">
            <v>53.636363636363633</v>
          </cell>
          <cell r="G64">
            <v>85.13636363636364</v>
          </cell>
          <cell r="H64">
            <v>55.090909090909093</v>
          </cell>
          <cell r="I64">
            <v>5.3068181818181808</v>
          </cell>
          <cell r="J64">
            <v>26.958333333333332</v>
          </cell>
          <cell r="K64">
            <v>43.93181818181818</v>
          </cell>
          <cell r="L64">
            <v>38.875</v>
          </cell>
          <cell r="M64">
            <v>1.9903846153846159</v>
          </cell>
        </row>
        <row r="65">
          <cell r="B65">
            <v>2.2948809523809524</v>
          </cell>
          <cell r="E65">
            <v>19.166666666666668</v>
          </cell>
          <cell r="F65">
            <v>53.636363636363633</v>
          </cell>
          <cell r="G65">
            <v>85.13636363636364</v>
          </cell>
          <cell r="H65">
            <v>55.090909090909093</v>
          </cell>
          <cell r="I65">
            <v>5.3193181818181809</v>
          </cell>
          <cell r="J65">
            <v>26.958333333333332</v>
          </cell>
          <cell r="K65">
            <v>43.454545454545453</v>
          </cell>
          <cell r="L65">
            <v>38.90625</v>
          </cell>
          <cell r="M65">
            <v>1.9596153846153848</v>
          </cell>
        </row>
        <row r="66">
          <cell r="B66">
            <v>2.2770238095238096</v>
          </cell>
          <cell r="E66">
            <v>19.166666666666668</v>
          </cell>
          <cell r="F66">
            <v>53.636363636363633</v>
          </cell>
          <cell r="G66">
            <v>84.318181818181813</v>
          </cell>
          <cell r="H66">
            <v>55.090909090909093</v>
          </cell>
          <cell r="I66">
            <v>5.3568181818181815</v>
          </cell>
          <cell r="J66">
            <v>27.03125</v>
          </cell>
          <cell r="K66">
            <v>43.795454545454547</v>
          </cell>
          <cell r="L66">
            <v>39.046875</v>
          </cell>
          <cell r="M66">
            <v>1.9750000000000001</v>
          </cell>
        </row>
        <row r="67">
          <cell r="B67">
            <v>2.2948809523809528</v>
          </cell>
          <cell r="E67">
            <v>19.166666666666668</v>
          </cell>
          <cell r="F67">
            <v>53.636363636363633</v>
          </cell>
          <cell r="G67">
            <v>84.318181818181813</v>
          </cell>
          <cell r="H67">
            <v>55.090909090909093</v>
          </cell>
          <cell r="I67">
            <v>5.3518181818181798</v>
          </cell>
          <cell r="J67">
            <v>27.083333333333332</v>
          </cell>
          <cell r="K67">
            <v>44.072727272727271</v>
          </cell>
          <cell r="L67">
            <v>39.112499999999997</v>
          </cell>
          <cell r="M67">
            <v>1.9846153846153847</v>
          </cell>
        </row>
        <row r="68">
          <cell r="B68">
            <v>2.2740178571428573</v>
          </cell>
          <cell r="E68">
            <v>19.166666666666668</v>
          </cell>
          <cell r="F68">
            <v>52.909090909090907</v>
          </cell>
          <cell r="G68">
            <v>83.431818181818187</v>
          </cell>
          <cell r="H68">
            <v>55.090909090909093</v>
          </cell>
          <cell r="I68">
            <v>5.4068181818181813</v>
          </cell>
          <cell r="J68">
            <v>27.041666666666668</v>
          </cell>
          <cell r="K68">
            <v>44.272727272727273</v>
          </cell>
          <cell r="L68">
            <v>39.21875</v>
          </cell>
          <cell r="M68">
            <v>1.977211538461539</v>
          </cell>
        </row>
        <row r="69">
          <cell r="B69">
            <v>2.3111607142857138</v>
          </cell>
          <cell r="E69">
            <v>19.166666666666668</v>
          </cell>
          <cell r="F69">
            <v>53.43181818181818</v>
          </cell>
          <cell r="G69">
            <v>83.931818181818187</v>
          </cell>
          <cell r="H69">
            <v>55.18181818181818</v>
          </cell>
          <cell r="I69">
            <v>5.4068181818181804</v>
          </cell>
          <cell r="J69">
            <v>27.072916666666668</v>
          </cell>
          <cell r="K69">
            <v>45.43181818181818</v>
          </cell>
          <cell r="L69">
            <v>39.3125</v>
          </cell>
          <cell r="M69">
            <v>1.982307692307693</v>
          </cell>
        </row>
        <row r="70">
          <cell r="B70">
            <v>2.3126190476190489</v>
          </cell>
          <cell r="E70">
            <v>19.166666666666668</v>
          </cell>
          <cell r="F70">
            <v>53.472727272727276</v>
          </cell>
          <cell r="G70">
            <v>84.578181818181818</v>
          </cell>
          <cell r="H70">
            <v>55.272727272727273</v>
          </cell>
          <cell r="I70">
            <v>5.4068181818181804</v>
          </cell>
          <cell r="J70">
            <v>27.133333333333333</v>
          </cell>
          <cell r="K70">
            <v>45.718181818181819</v>
          </cell>
          <cell r="L70">
            <v>39.3125</v>
          </cell>
          <cell r="M70">
            <v>2.1195384615384616</v>
          </cell>
        </row>
        <row r="71">
          <cell r="B71">
            <v>2.2791816071428568</v>
          </cell>
          <cell r="E71">
            <v>19.166666666666668</v>
          </cell>
          <cell r="F71">
            <v>53.43181818181818</v>
          </cell>
          <cell r="G71">
            <v>85.11363636363636</v>
          </cell>
          <cell r="H71">
            <v>55.545454545454547</v>
          </cell>
          <cell r="I71">
            <v>5.4068181818181813</v>
          </cell>
          <cell r="J71">
            <v>26.979166666666668</v>
          </cell>
          <cell r="K71">
            <v>45.636363636363633</v>
          </cell>
          <cell r="L71">
            <v>39.25</v>
          </cell>
          <cell r="M71">
            <v>1.9885576923076929</v>
          </cell>
        </row>
        <row r="72">
          <cell r="B72">
            <v>2.3126190476190489</v>
          </cell>
          <cell r="E72">
            <v>19.166666666666668</v>
          </cell>
          <cell r="F72">
            <v>53.472727272727276</v>
          </cell>
          <cell r="G72">
            <v>85.709090909090904</v>
          </cell>
          <cell r="H72">
            <v>55.636363636363633</v>
          </cell>
          <cell r="I72">
            <v>5.4068181818181804</v>
          </cell>
          <cell r="J72">
            <v>26.741666666666667</v>
          </cell>
          <cell r="K72">
            <v>45.536363636363639</v>
          </cell>
          <cell r="L72">
            <v>39.1875</v>
          </cell>
          <cell r="M72">
            <v>2.1137692307692308</v>
          </cell>
        </row>
        <row r="73">
          <cell r="B73">
            <v>2.3126190476190471</v>
          </cell>
          <cell r="E73">
            <v>19.166666666666668</v>
          </cell>
          <cell r="F73">
            <v>53.636363636363633</v>
          </cell>
          <cell r="G73">
            <v>87.13636363636364</v>
          </cell>
          <cell r="H73">
            <v>55.636363636363633</v>
          </cell>
          <cell r="I73">
            <v>5.4068181818181813</v>
          </cell>
          <cell r="J73">
            <v>26.75</v>
          </cell>
          <cell r="K73">
            <v>44.954545454545453</v>
          </cell>
          <cell r="L73">
            <v>39.1875</v>
          </cell>
          <cell r="M73">
            <v>1.9928846153846156</v>
          </cell>
        </row>
        <row r="74">
          <cell r="B74">
            <v>2.3126190476190471</v>
          </cell>
          <cell r="E74">
            <v>19.166666666666668</v>
          </cell>
          <cell r="F74">
            <v>53.43181818181818</v>
          </cell>
          <cell r="G74">
            <v>85.545454545454547</v>
          </cell>
          <cell r="H74">
            <v>55.636363636363633</v>
          </cell>
          <cell r="I74">
            <v>5.4068181818181813</v>
          </cell>
          <cell r="J74">
            <v>26.416666666666668</v>
          </cell>
          <cell r="K74">
            <v>45.409090909090907</v>
          </cell>
          <cell r="L74">
            <v>39.1875</v>
          </cell>
          <cell r="M74">
            <v>1.9499038461538463</v>
          </cell>
        </row>
        <row r="75">
          <cell r="B75">
            <v>2.3126190476190489</v>
          </cell>
          <cell r="E75">
            <v>19.166666666666668</v>
          </cell>
          <cell r="F75">
            <v>53.636363636363633</v>
          </cell>
          <cell r="G75">
            <v>87.436363636363637</v>
          </cell>
          <cell r="H75">
            <v>55.636363636363633</v>
          </cell>
          <cell r="I75">
            <v>5.4068181818181804</v>
          </cell>
          <cell r="J75">
            <v>26.666666666666668</v>
          </cell>
          <cell r="K75">
            <v>44.045454545454547</v>
          </cell>
          <cell r="L75">
            <v>39.1875</v>
          </cell>
          <cell r="M75">
            <v>2.0130923076923075</v>
          </cell>
        </row>
        <row r="76">
          <cell r="B76">
            <v>2.3283116883116874</v>
          </cell>
          <cell r="E76">
            <v>19.166666666666668</v>
          </cell>
          <cell r="F76">
            <v>54.386363636363633</v>
          </cell>
          <cell r="G76">
            <v>87.454545454545453</v>
          </cell>
          <cell r="H76">
            <v>55.636363636363633</v>
          </cell>
          <cell r="I76">
            <v>5.4068181818181813</v>
          </cell>
          <cell r="J76">
            <v>26.666666666666668</v>
          </cell>
          <cell r="K76">
            <v>44.340909090909093</v>
          </cell>
          <cell r="L76">
            <v>39.1875</v>
          </cell>
          <cell r="M76">
            <v>2.0184615384615379</v>
          </cell>
        </row>
        <row r="77">
          <cell r="B77">
            <v>2.276904761904762</v>
          </cell>
          <cell r="E77">
            <v>19.25</v>
          </cell>
          <cell r="F77">
            <v>54.454545454545453</v>
          </cell>
          <cell r="G77">
            <v>85.659090909090907</v>
          </cell>
          <cell r="H77">
            <v>55.25</v>
          </cell>
          <cell r="I77">
            <v>5.4068181818181813</v>
          </cell>
          <cell r="J77">
            <v>26.708333333333332</v>
          </cell>
          <cell r="K77">
            <v>43.954545454545453</v>
          </cell>
          <cell r="L77">
            <v>38.9375</v>
          </cell>
          <cell r="M77">
            <v>1.9910576923076919</v>
          </cell>
        </row>
        <row r="78">
          <cell r="B78">
            <v>2.3283116883116883</v>
          </cell>
          <cell r="E78">
            <v>19.166666666666668</v>
          </cell>
          <cell r="F78">
            <v>54.454545454545453</v>
          </cell>
          <cell r="G78">
            <v>87.409090909090907</v>
          </cell>
          <cell r="H78">
            <v>55.327272727272728</v>
          </cell>
          <cell r="I78">
            <v>5.4068181818181804</v>
          </cell>
          <cell r="J78">
            <v>26.683333333333334</v>
          </cell>
          <cell r="K78">
            <v>44.281818181818181</v>
          </cell>
          <cell r="L78">
            <v>39.5</v>
          </cell>
          <cell r="M78">
            <v>2.0076923076923063</v>
          </cell>
        </row>
        <row r="79">
          <cell r="B79">
            <v>2.3476623376623387</v>
          </cell>
          <cell r="E79">
            <v>19.166666666666668</v>
          </cell>
          <cell r="F79">
            <v>54.272727272727273</v>
          </cell>
          <cell r="G79">
            <v>87.409090909090907</v>
          </cell>
          <cell r="H79">
            <v>55.022727272727273</v>
          </cell>
          <cell r="I79">
            <v>5.4068181818181813</v>
          </cell>
          <cell r="J79">
            <v>26.59375</v>
          </cell>
          <cell r="K79">
            <v>44.909090909090907</v>
          </cell>
          <cell r="L79">
            <v>39.5</v>
          </cell>
          <cell r="M79">
            <v>1.983749999999999</v>
          </cell>
        </row>
        <row r="80">
          <cell r="B80">
            <v>2.3476623376623387</v>
          </cell>
          <cell r="E80">
            <v>19.166666666666668</v>
          </cell>
          <cell r="F80">
            <v>54.727272727272727</v>
          </cell>
          <cell r="G80">
            <v>87.409090909090907</v>
          </cell>
          <cell r="H80">
            <v>55.272727272727273</v>
          </cell>
          <cell r="I80">
            <v>5.4068181818181813</v>
          </cell>
          <cell r="J80">
            <v>26.791666666666668</v>
          </cell>
          <cell r="K80">
            <v>45.5</v>
          </cell>
          <cell r="L80">
            <v>39.5</v>
          </cell>
          <cell r="M80">
            <v>1.9843269230769223</v>
          </cell>
        </row>
        <row r="81">
          <cell r="B81">
            <v>2.337480519480521</v>
          </cell>
          <cell r="E81">
            <v>19.166666666666668</v>
          </cell>
          <cell r="F81">
            <v>54.727272727272727</v>
          </cell>
          <cell r="G81">
            <v>86.736363636363635</v>
          </cell>
          <cell r="H81">
            <v>55.327272727272728</v>
          </cell>
          <cell r="I81">
            <v>5.4068181818181804</v>
          </cell>
          <cell r="J81">
            <v>26.875</v>
          </cell>
          <cell r="K81">
            <v>45.609090909090909</v>
          </cell>
          <cell r="L81">
            <v>39.5</v>
          </cell>
          <cell r="M81">
            <v>2.0130769230769223</v>
          </cell>
        </row>
        <row r="82">
          <cell r="B82">
            <v>2.3161363636363643</v>
          </cell>
          <cell r="E82">
            <v>19.166666666666668</v>
          </cell>
          <cell r="F82">
            <v>54.727272727272727</v>
          </cell>
          <cell r="G82">
            <v>88.772727272727266</v>
          </cell>
          <cell r="H82">
            <v>55.409090909090907</v>
          </cell>
          <cell r="I82">
            <v>5.4068181818181813</v>
          </cell>
          <cell r="J82">
            <v>26.875</v>
          </cell>
          <cell r="K82">
            <v>45.68181818181818</v>
          </cell>
          <cell r="L82">
            <v>39.5</v>
          </cell>
          <cell r="M82">
            <v>1.9843269230769223</v>
          </cell>
        </row>
        <row r="83">
          <cell r="B83">
            <v>2.3476623376623387</v>
          </cell>
          <cell r="E83">
            <v>19.166666666666668</v>
          </cell>
          <cell r="F83">
            <v>54.727272727272727</v>
          </cell>
          <cell r="G83">
            <v>88.772727272727266</v>
          </cell>
          <cell r="H83">
            <v>55.409090909090907</v>
          </cell>
          <cell r="I83">
            <v>5.4068181818181813</v>
          </cell>
          <cell r="J83">
            <v>26.875</v>
          </cell>
          <cell r="K83">
            <v>45.68181818181818</v>
          </cell>
          <cell r="L83">
            <v>39.5</v>
          </cell>
          <cell r="M83">
            <v>1.9843269230769223</v>
          </cell>
        </row>
        <row r="84">
          <cell r="B84">
            <v>2.3223587662337675</v>
          </cell>
          <cell r="E84">
            <v>19.166666666666668</v>
          </cell>
          <cell r="F84">
            <v>54.727272727272727</v>
          </cell>
          <cell r="G84">
            <v>88.772727272727266</v>
          </cell>
          <cell r="H84">
            <v>55.409090909090907</v>
          </cell>
          <cell r="I84">
            <v>5.4068181818181804</v>
          </cell>
          <cell r="J84">
            <v>26.875</v>
          </cell>
          <cell r="K84">
            <v>45.709090909090911</v>
          </cell>
          <cell r="L84">
            <v>39.5</v>
          </cell>
          <cell r="M84">
            <v>1.9849999999999988</v>
          </cell>
        </row>
        <row r="85">
          <cell r="B85">
            <v>2.3476623376623387</v>
          </cell>
          <cell r="E85">
            <v>19.166666666666668</v>
          </cell>
          <cell r="F85">
            <v>54.727272727272727</v>
          </cell>
          <cell r="G85">
            <v>88.772727272727266</v>
          </cell>
          <cell r="H85">
            <v>55.409090909090907</v>
          </cell>
          <cell r="I85">
            <v>5.3724431818181815</v>
          </cell>
          <cell r="J85">
            <v>26.875</v>
          </cell>
          <cell r="K85">
            <v>45.18181818181818</v>
          </cell>
          <cell r="L85">
            <v>39.5</v>
          </cell>
          <cell r="M85">
            <v>1.9833653846153836</v>
          </cell>
        </row>
        <row r="86">
          <cell r="B86">
            <v>2.3476623376623387</v>
          </cell>
          <cell r="E86">
            <v>19.166666666666668</v>
          </cell>
          <cell r="F86">
            <v>54.727272727272727</v>
          </cell>
          <cell r="G86">
            <v>88.772727272727266</v>
          </cell>
          <cell r="H86">
            <v>55.409090909090907</v>
          </cell>
          <cell r="I86">
            <v>5.4068181818181804</v>
          </cell>
          <cell r="J86">
            <v>26.875</v>
          </cell>
          <cell r="K86">
            <v>45.022727272727273</v>
          </cell>
          <cell r="L86">
            <v>39.5</v>
          </cell>
          <cell r="M86">
            <v>1.9507692307692293</v>
          </cell>
        </row>
        <row r="87">
          <cell r="B87">
            <v>2.3283116883116883</v>
          </cell>
          <cell r="E87">
            <v>19.166666666666668</v>
          </cell>
          <cell r="F87">
            <v>54.727272727272727</v>
          </cell>
          <cell r="G87">
            <v>88.772727272727266</v>
          </cell>
          <cell r="H87">
            <v>55.409090909090907</v>
          </cell>
          <cell r="I87">
            <v>5.4068181818181804</v>
          </cell>
          <cell r="J87">
            <v>26.875</v>
          </cell>
          <cell r="K87">
            <v>45.509803921568626</v>
          </cell>
          <cell r="L87">
            <v>39.5</v>
          </cell>
          <cell r="M87">
            <v>1.9915384615384601</v>
          </cell>
        </row>
        <row r="88">
          <cell r="B88">
            <v>2.3283116883116879</v>
          </cell>
          <cell r="E88">
            <v>19.166666666666668</v>
          </cell>
          <cell r="F88">
            <v>54.727272727272727</v>
          </cell>
          <cell r="G88">
            <v>89.073170731707322</v>
          </cell>
          <cell r="H88">
            <v>55.31818181818182</v>
          </cell>
          <cell r="I88">
            <v>5.4068181818181813</v>
          </cell>
          <cell r="J88">
            <v>26.875</v>
          </cell>
          <cell r="K88">
            <v>45.3</v>
          </cell>
          <cell r="L88">
            <v>39.5</v>
          </cell>
          <cell r="M88">
            <v>1.9915384615384606</v>
          </cell>
        </row>
        <row r="89">
          <cell r="B89">
            <v>2.3283116883116879</v>
          </cell>
          <cell r="E89">
            <v>19.166666666666668</v>
          </cell>
          <cell r="F89">
            <v>54.727272727272727</v>
          </cell>
          <cell r="G89">
            <v>89.6</v>
          </cell>
          <cell r="H89">
            <v>55.727272727272727</v>
          </cell>
          <cell r="I89">
            <v>5.4068181818181813</v>
          </cell>
          <cell r="J89">
            <v>26.75</v>
          </cell>
          <cell r="K89">
            <v>45.1</v>
          </cell>
          <cell r="L89">
            <v>39.5</v>
          </cell>
          <cell r="M89">
            <v>1.9507692307692297</v>
          </cell>
        </row>
        <row r="90">
          <cell r="B90">
            <v>2.3283116883116883</v>
          </cell>
          <cell r="E90">
            <v>19.166666666666668</v>
          </cell>
          <cell r="F90">
            <v>54.727272727272727</v>
          </cell>
          <cell r="G90">
            <v>89.6</v>
          </cell>
          <cell r="H90">
            <v>55.4</v>
          </cell>
          <cell r="I90">
            <v>5.4143181818181798</v>
          </cell>
          <cell r="J90">
            <v>26.75</v>
          </cell>
          <cell r="K90">
            <v>45.1</v>
          </cell>
          <cell r="L90">
            <v>39.5</v>
          </cell>
          <cell r="M90">
            <v>1.9896153846153837</v>
          </cell>
        </row>
        <row r="91">
          <cell r="B91">
            <v>2.3283116883116879</v>
          </cell>
          <cell r="E91">
            <v>19.166666666666668</v>
          </cell>
          <cell r="F91">
            <v>54.727272727272727</v>
          </cell>
          <cell r="G91">
            <v>88.625</v>
          </cell>
          <cell r="H91">
            <v>55.727272727272727</v>
          </cell>
          <cell r="I91">
            <v>5.408380681818179</v>
          </cell>
          <cell r="J91">
            <v>26.78125</v>
          </cell>
          <cell r="K91">
            <v>45.35</v>
          </cell>
          <cell r="L91">
            <v>39.5</v>
          </cell>
          <cell r="M91">
            <v>1.9868269230769222</v>
          </cell>
        </row>
        <row r="92">
          <cell r="B92">
            <v>2.3283116883116879</v>
          </cell>
          <cell r="E92">
            <v>19.166666666666668</v>
          </cell>
          <cell r="F92">
            <v>54.727272727272727</v>
          </cell>
          <cell r="G92">
            <v>88.474999999999994</v>
          </cell>
          <cell r="H92">
            <v>55.727272727272727</v>
          </cell>
          <cell r="I92">
            <v>5.4443181818181792</v>
          </cell>
          <cell r="J92">
            <v>26.791666666666668</v>
          </cell>
          <cell r="K92">
            <v>45.325000000000003</v>
          </cell>
          <cell r="L92">
            <v>39.5</v>
          </cell>
          <cell r="M92">
            <v>2.0267307692307694</v>
          </cell>
        </row>
        <row r="93">
          <cell r="B93">
            <v>2.3283116883116883</v>
          </cell>
          <cell r="E93">
            <v>19.166666666666668</v>
          </cell>
          <cell r="F93">
            <v>54.727272727272727</v>
          </cell>
          <cell r="G93">
            <v>88.86</v>
          </cell>
          <cell r="H93">
            <v>55.781818181818181</v>
          </cell>
          <cell r="I93">
            <v>5.4443181818181783</v>
          </cell>
          <cell r="J93">
            <v>26.75</v>
          </cell>
          <cell r="K93">
            <v>46</v>
          </cell>
          <cell r="L93">
            <v>39.5</v>
          </cell>
          <cell r="M93">
            <v>2.0300000000000002</v>
          </cell>
        </row>
        <row r="94">
          <cell r="B94">
            <v>2.3284090909090902</v>
          </cell>
          <cell r="E94">
            <v>19.166666666666668</v>
          </cell>
          <cell r="F94">
            <v>54.727272727272727</v>
          </cell>
          <cell r="G94">
            <v>90.787499999999994</v>
          </cell>
          <cell r="H94">
            <v>56.147727272727273</v>
          </cell>
          <cell r="I94">
            <v>5.4443181818181792</v>
          </cell>
          <cell r="J94">
            <v>26.666666666666668</v>
          </cell>
          <cell r="K94">
            <v>45.9</v>
          </cell>
          <cell r="L94">
            <v>39.357142857142854</v>
          </cell>
          <cell r="M94">
            <v>2.0219230769230774</v>
          </cell>
        </row>
        <row r="95">
          <cell r="B95">
            <v>2.3283116883116883</v>
          </cell>
          <cell r="E95">
            <v>19.166666666666668</v>
          </cell>
          <cell r="F95">
            <v>54.727272727272727</v>
          </cell>
          <cell r="G95">
            <v>92.011111111111106</v>
          </cell>
          <cell r="H95">
            <v>56.3</v>
          </cell>
          <cell r="I95">
            <v>5.4443181818181792</v>
          </cell>
          <cell r="J95">
            <v>26.464285714285715</v>
          </cell>
          <cell r="K95">
            <v>45.304347826086953</v>
          </cell>
          <cell r="L95">
            <v>39.214285714285715</v>
          </cell>
          <cell r="M95">
            <v>2.029615384615385</v>
          </cell>
        </row>
        <row r="96">
          <cell r="B96">
            <v>2.3283116883116879</v>
          </cell>
          <cell r="E96">
            <v>19.166666666666668</v>
          </cell>
          <cell r="F96">
            <v>54.727272727272727</v>
          </cell>
          <cell r="G96">
            <v>92.055555555555557</v>
          </cell>
          <cell r="H96">
            <v>56.3</v>
          </cell>
          <cell r="I96">
            <v>5.4393939393939377</v>
          </cell>
          <cell r="J96">
            <v>26.386363636363637</v>
          </cell>
          <cell r="K96">
            <v>44.444444444444443</v>
          </cell>
          <cell r="L96">
            <v>39.214285714285715</v>
          </cell>
          <cell r="M96">
            <v>2.0296153846153855</v>
          </cell>
        </row>
        <row r="97">
          <cell r="B97">
            <v>2.3283116883116879</v>
          </cell>
          <cell r="E97">
            <v>19.166666666666668</v>
          </cell>
          <cell r="F97">
            <v>54.727272727272727</v>
          </cell>
          <cell r="G97">
            <v>92.111111111111114</v>
          </cell>
          <cell r="H97">
            <v>56</v>
          </cell>
          <cell r="I97">
            <v>5.4393939393939377</v>
          </cell>
          <cell r="J97">
            <v>26.511363636363637</v>
          </cell>
          <cell r="K97">
            <v>45</v>
          </cell>
          <cell r="L97">
            <v>39.285714285714285</v>
          </cell>
          <cell r="M97">
            <v>1.9889423076923085</v>
          </cell>
        </row>
        <row r="98">
          <cell r="B98">
            <v>2.3283116883116883</v>
          </cell>
          <cell r="E98">
            <v>19.166666666666668</v>
          </cell>
          <cell r="F98">
            <v>55.381818181818183</v>
          </cell>
          <cell r="G98">
            <v>91.455555555555549</v>
          </cell>
          <cell r="H98">
            <v>56.06</v>
          </cell>
          <cell r="I98">
            <v>5.4393939393939368</v>
          </cell>
          <cell r="J98">
            <v>26.545454545454547</v>
          </cell>
          <cell r="K98">
            <v>45</v>
          </cell>
          <cell r="L98">
            <v>39.214285714285715</v>
          </cell>
          <cell r="M98">
            <v>2.029615384615385</v>
          </cell>
        </row>
        <row r="99">
          <cell r="B99">
            <v>2.3283116883116879</v>
          </cell>
          <cell r="E99">
            <v>19.166666666666668</v>
          </cell>
          <cell r="F99">
            <v>55.545454545454547</v>
          </cell>
          <cell r="G99">
            <v>90.55</v>
          </cell>
          <cell r="H99">
            <v>56.075000000000003</v>
          </cell>
          <cell r="I99">
            <v>5.4393939393939377</v>
          </cell>
          <cell r="J99">
            <v>26.510416666666668</v>
          </cell>
          <cell r="K99">
            <v>44.65</v>
          </cell>
          <cell r="L99">
            <v>39.357142857142854</v>
          </cell>
          <cell r="M99">
            <v>2.0257692307692308</v>
          </cell>
        </row>
        <row r="100">
          <cell r="B100">
            <v>2.2512217218265609</v>
          </cell>
          <cell r="E100">
            <v>19.166666666666668</v>
          </cell>
          <cell r="F100">
            <v>56.2</v>
          </cell>
          <cell r="G100">
            <v>90.974999999999994</v>
          </cell>
          <cell r="H100">
            <v>56</v>
          </cell>
          <cell r="I100">
            <v>5.4393939393939377</v>
          </cell>
          <cell r="J100">
            <v>26.5</v>
          </cell>
          <cell r="K100">
            <v>45.024999999999999</v>
          </cell>
          <cell r="L100">
            <v>39.410714285714285</v>
          </cell>
          <cell r="M100">
            <v>2.006153846153846</v>
          </cell>
        </row>
        <row r="101">
          <cell r="B101">
            <v>2.3283116883116879</v>
          </cell>
          <cell r="E101">
            <v>19.305555555555557</v>
          </cell>
          <cell r="F101">
            <v>57.477272727272727</v>
          </cell>
          <cell r="G101">
            <v>91.012500000000003</v>
          </cell>
          <cell r="H101">
            <v>55.962499999999999</v>
          </cell>
          <cell r="I101">
            <v>5.4393939393939377</v>
          </cell>
          <cell r="J101">
            <v>26.681818181818183</v>
          </cell>
          <cell r="K101">
            <v>44.75</v>
          </cell>
          <cell r="L101">
            <v>39.571428571428569</v>
          </cell>
          <cell r="M101">
            <v>2.013269230769231</v>
          </cell>
        </row>
        <row r="102">
          <cell r="B102">
            <v>2.3283116883116883</v>
          </cell>
          <cell r="E102">
            <v>19.333333333333332</v>
          </cell>
          <cell r="F102">
            <v>57.909090909090907</v>
          </cell>
          <cell r="G102">
            <v>91</v>
          </cell>
          <cell r="H102">
            <v>56.01</v>
          </cell>
          <cell r="I102">
            <v>5.3905050505050482</v>
          </cell>
          <cell r="J102">
            <v>26.645454545454545</v>
          </cell>
          <cell r="K102">
            <v>45.27</v>
          </cell>
          <cell r="L102">
            <v>39.685714285714283</v>
          </cell>
          <cell r="M102">
            <v>2.0488461538461533</v>
          </cell>
        </row>
        <row r="103">
          <cell r="B103">
            <v>2.3283116883116879</v>
          </cell>
          <cell r="E103">
            <v>19.333333333333332</v>
          </cell>
          <cell r="F103">
            <v>57.909090909090907</v>
          </cell>
          <cell r="G103">
            <v>91.075000000000003</v>
          </cell>
          <cell r="H103">
            <v>56.25</v>
          </cell>
          <cell r="I103">
            <v>5.4393939393939377</v>
          </cell>
          <cell r="J103">
            <v>26.818181818181817</v>
          </cell>
          <cell r="K103">
            <v>45.8</v>
          </cell>
          <cell r="L103">
            <v>39.714285714285715</v>
          </cell>
          <cell r="M103">
            <v>2.0619230769230765</v>
          </cell>
        </row>
        <row r="104">
          <cell r="B104">
            <v>2.3283116883116883</v>
          </cell>
          <cell r="E104">
            <v>19.333333333333332</v>
          </cell>
          <cell r="F104">
            <v>57.909090909090907</v>
          </cell>
          <cell r="G104">
            <v>90.00200000000001</v>
          </cell>
          <cell r="H104">
            <v>55.56</v>
          </cell>
          <cell r="I104">
            <v>5.4393939393939368</v>
          </cell>
          <cell r="J104">
            <v>26.818181818181817</v>
          </cell>
          <cell r="K104">
            <v>45.95</v>
          </cell>
          <cell r="L104">
            <v>39.714285714285715</v>
          </cell>
          <cell r="M104">
            <v>2.0562307692307686</v>
          </cell>
        </row>
        <row r="105">
          <cell r="B105">
            <v>2.3283116883116879</v>
          </cell>
          <cell r="E105">
            <v>19.333333333333332</v>
          </cell>
          <cell r="F105">
            <v>57.909090909090907</v>
          </cell>
          <cell r="G105">
            <v>90.587500000000006</v>
          </cell>
          <cell r="H105">
            <v>56.3</v>
          </cell>
          <cell r="I105">
            <v>5.4393939393939377</v>
          </cell>
          <cell r="J105">
            <v>26.818181818181817</v>
          </cell>
          <cell r="K105">
            <v>45.95</v>
          </cell>
          <cell r="L105">
            <v>39.714285714285715</v>
          </cell>
          <cell r="M105">
            <v>2.0626923076923078</v>
          </cell>
        </row>
        <row r="106">
          <cell r="B106">
            <v>2.3283116883116879</v>
          </cell>
          <cell r="E106">
            <v>19.333333333333332</v>
          </cell>
          <cell r="F106">
            <v>57.909090909090907</v>
          </cell>
          <cell r="G106">
            <v>90.837500000000006</v>
          </cell>
          <cell r="H106">
            <v>56.4</v>
          </cell>
          <cell r="I106">
            <v>5.4393939393939377</v>
          </cell>
          <cell r="J106">
            <v>26.818181818181817</v>
          </cell>
          <cell r="K106">
            <v>45.95</v>
          </cell>
          <cell r="L106">
            <v>38.357142857142854</v>
          </cell>
          <cell r="M106">
            <v>2.0468269230769232</v>
          </cell>
        </row>
        <row r="107">
          <cell r="B107">
            <v>2.3346753246753242</v>
          </cell>
          <cell r="E107">
            <v>19.244444444444444</v>
          </cell>
          <cell r="F107">
            <v>57.909090909090907</v>
          </cell>
          <cell r="G107">
            <v>92.72</v>
          </cell>
          <cell r="H107">
            <v>56.44</v>
          </cell>
          <cell r="I107">
            <v>5.4393939393939368</v>
          </cell>
          <cell r="J107">
            <v>26.672727272727272</v>
          </cell>
          <cell r="K107">
            <v>45.82</v>
          </cell>
          <cell r="L107">
            <v>38.357142857142854</v>
          </cell>
          <cell r="M107">
            <v>2.0626923076923074</v>
          </cell>
        </row>
        <row r="108">
          <cell r="B108">
            <v>2.3018907563025204</v>
          </cell>
          <cell r="E108">
            <v>19.26923076923077</v>
          </cell>
          <cell r="F108">
            <v>57.441176470588232</v>
          </cell>
          <cell r="G108">
            <v>92.25</v>
          </cell>
          <cell r="H108">
            <v>57.55</v>
          </cell>
          <cell r="I108">
            <v>5.4510489510489499</v>
          </cell>
          <cell r="J108">
            <v>26.529411764705884</v>
          </cell>
          <cell r="K108">
            <v>46.1</v>
          </cell>
          <cell r="L108">
            <v>37.617647058823529</v>
          </cell>
          <cell r="M108">
            <v>2.0588095238095243</v>
          </cell>
        </row>
        <row r="109">
          <cell r="B109">
            <v>2.3428571428571421</v>
          </cell>
          <cell r="E109">
            <v>19.333333333333332</v>
          </cell>
          <cell r="F109">
            <v>57.909090909090907</v>
          </cell>
          <cell r="G109">
            <v>94.75</v>
          </cell>
          <cell r="H109">
            <v>57</v>
          </cell>
          <cell r="I109">
            <v>5.4393939393939377</v>
          </cell>
          <cell r="J109">
            <v>26.636363636363637</v>
          </cell>
          <cell r="K109">
            <v>46.65</v>
          </cell>
          <cell r="L109">
            <v>38.357142857142854</v>
          </cell>
          <cell r="M109">
            <v>2.0213461538461539</v>
          </cell>
        </row>
        <row r="110">
          <cell r="B110">
            <v>2.3487532467532461</v>
          </cell>
          <cell r="E110">
            <v>19.333333333333332</v>
          </cell>
          <cell r="F110">
            <v>57.909090909090907</v>
          </cell>
          <cell r="G110">
            <v>94.9</v>
          </cell>
          <cell r="H110">
            <v>57</v>
          </cell>
          <cell r="I110">
            <v>5.4393939393939368</v>
          </cell>
          <cell r="J110">
            <v>26.636363636363637</v>
          </cell>
          <cell r="K110">
            <v>46.56</v>
          </cell>
          <cell r="L110">
            <v>38.357142857142854</v>
          </cell>
          <cell r="M110">
            <v>2.0586923076923069</v>
          </cell>
        </row>
        <row r="111">
          <cell r="B111">
            <v>2.3723376623376615</v>
          </cell>
          <cell r="E111">
            <v>19.333333333333332</v>
          </cell>
          <cell r="F111">
            <v>57.909090909090907</v>
          </cell>
          <cell r="G111">
            <v>94.4375</v>
          </cell>
          <cell r="H111">
            <v>57</v>
          </cell>
          <cell r="I111">
            <v>5.507575757575756</v>
          </cell>
          <cell r="J111">
            <v>26.511363636363637</v>
          </cell>
          <cell r="K111">
            <v>46.625</v>
          </cell>
          <cell r="L111">
            <v>38.357142857142854</v>
          </cell>
          <cell r="M111">
            <v>2.1473076923076913</v>
          </cell>
        </row>
        <row r="112">
          <cell r="B112">
            <v>2.3905194805194809</v>
          </cell>
          <cell r="E112">
            <v>19.333333333333332</v>
          </cell>
          <cell r="F112">
            <v>57.909090909090907</v>
          </cell>
          <cell r="G112">
            <v>93.87</v>
          </cell>
          <cell r="H112">
            <v>56.94</v>
          </cell>
          <cell r="I112">
            <v>5.5303030303030267</v>
          </cell>
          <cell r="J112">
            <v>26.745454545454546</v>
          </cell>
          <cell r="K112">
            <v>47.11</v>
          </cell>
          <cell r="L112">
            <v>38.414285714285711</v>
          </cell>
          <cell r="M112">
            <v>2.1623076923076923</v>
          </cell>
        </row>
        <row r="113">
          <cell r="B113">
            <v>2.39051948051948</v>
          </cell>
          <cell r="E113">
            <v>19.333333333333332</v>
          </cell>
          <cell r="F113">
            <v>57.909090909090907</v>
          </cell>
          <cell r="G113">
            <v>92.6875</v>
          </cell>
          <cell r="H113">
            <v>56.387500000000003</v>
          </cell>
          <cell r="I113">
            <v>5.5303030303030285</v>
          </cell>
          <cell r="J113">
            <v>26.90909090909091</v>
          </cell>
          <cell r="K113">
            <v>45.975000000000001</v>
          </cell>
          <cell r="L113">
            <v>38.446428571428569</v>
          </cell>
          <cell r="M113">
            <v>2.1888461538461534</v>
          </cell>
        </row>
        <row r="114">
          <cell r="B114">
            <v>2.39051948051948</v>
          </cell>
          <cell r="E114">
            <v>19.333333333333332</v>
          </cell>
          <cell r="F114">
            <v>57.909090909090907</v>
          </cell>
          <cell r="G114">
            <v>92.1875</v>
          </cell>
          <cell r="H114">
            <v>57.024999999999999</v>
          </cell>
          <cell r="I114">
            <v>5.5303030303030285</v>
          </cell>
          <cell r="J114">
            <v>26.875</v>
          </cell>
          <cell r="K114">
            <v>47.1</v>
          </cell>
          <cell r="L114">
            <v>38.428571428571431</v>
          </cell>
          <cell r="M114">
            <v>2.2269230769230766</v>
          </cell>
        </row>
        <row r="115">
          <cell r="B115">
            <v>2.39051948051948</v>
          </cell>
          <cell r="E115">
            <v>19.333333333333332</v>
          </cell>
          <cell r="F115">
            <v>57.909090909090907</v>
          </cell>
          <cell r="G115">
            <v>91.891891891891888</v>
          </cell>
          <cell r="H115">
            <v>56.787500000000001</v>
          </cell>
          <cell r="I115">
            <v>5.5303030303030285</v>
          </cell>
          <cell r="J115">
            <v>26.875</v>
          </cell>
          <cell r="K115">
            <v>47.1</v>
          </cell>
          <cell r="L115">
            <v>38.428571428571431</v>
          </cell>
          <cell r="M115">
            <v>2.2269230769230766</v>
          </cell>
        </row>
        <row r="116">
          <cell r="B116">
            <v>2.3905194805194809</v>
          </cell>
          <cell r="E116">
            <v>19.333333333333332</v>
          </cell>
          <cell r="F116">
            <v>57.909090909090907</v>
          </cell>
          <cell r="G116">
            <v>92.477777777777774</v>
          </cell>
          <cell r="H116">
            <v>56.6</v>
          </cell>
          <cell r="I116">
            <v>5.5303030303030267</v>
          </cell>
          <cell r="J116">
            <v>26.958333333333332</v>
          </cell>
          <cell r="K116">
            <v>47.28</v>
          </cell>
          <cell r="L116">
            <v>38.428571428571431</v>
          </cell>
          <cell r="M116">
            <v>2.2134615384615381</v>
          </cell>
        </row>
        <row r="117">
          <cell r="B117">
            <v>2.39051948051948</v>
          </cell>
          <cell r="E117">
            <v>19.333333333333332</v>
          </cell>
          <cell r="F117">
            <v>57.909090909090907</v>
          </cell>
          <cell r="G117">
            <v>96.138888888888886</v>
          </cell>
          <cell r="H117">
            <v>56.25</v>
          </cell>
          <cell r="I117">
            <v>5.5303030303030285</v>
          </cell>
          <cell r="J117">
            <v>27</v>
          </cell>
          <cell r="K117">
            <v>47.7</v>
          </cell>
          <cell r="L117">
            <v>38.428571428571431</v>
          </cell>
          <cell r="M117">
            <v>2.2269230769230766</v>
          </cell>
        </row>
        <row r="118">
          <cell r="B118">
            <v>2.3905194805194809</v>
          </cell>
          <cell r="E118">
            <v>19.244444444444444</v>
          </cell>
          <cell r="F118">
            <v>57.909090909090907</v>
          </cell>
          <cell r="G118">
            <v>96.544444444444451</v>
          </cell>
          <cell r="H118">
            <v>56.84</v>
          </cell>
          <cell r="I118">
            <v>5.5303030303030267</v>
          </cell>
          <cell r="J118">
            <v>27.233333333333334</v>
          </cell>
          <cell r="K118">
            <v>47.82</v>
          </cell>
          <cell r="L118">
            <v>38.428571428571431</v>
          </cell>
          <cell r="M118">
            <v>2.2269230769230766</v>
          </cell>
        </row>
        <row r="119">
          <cell r="B119">
            <v>2.6161688311688307</v>
          </cell>
          <cell r="E119">
            <v>19.333333333333332</v>
          </cell>
          <cell r="F119">
            <v>57.909090909090907</v>
          </cell>
          <cell r="G119">
            <v>96.597222222222229</v>
          </cell>
          <cell r="H119">
            <v>56.85</v>
          </cell>
          <cell r="I119">
            <v>5.621212121212122</v>
          </cell>
          <cell r="J119">
            <v>27.333333333333332</v>
          </cell>
          <cell r="K119">
            <v>47.9</v>
          </cell>
          <cell r="L119">
            <v>38.428571428571431</v>
          </cell>
          <cell r="M119">
            <v>2.2269230769230766</v>
          </cell>
        </row>
        <row r="120">
          <cell r="B120">
            <v>2.6161688311688307</v>
          </cell>
          <cell r="E120">
            <v>19.333333333333332</v>
          </cell>
          <cell r="F120">
            <v>57.909090909090907</v>
          </cell>
          <cell r="G120">
            <v>96.611111111111114</v>
          </cell>
          <cell r="H120">
            <v>56.85</v>
          </cell>
          <cell r="I120">
            <v>5.621212121212122</v>
          </cell>
          <cell r="J120">
            <v>27.333333333333332</v>
          </cell>
          <cell r="K120">
            <v>47.65</v>
          </cell>
          <cell r="L120">
            <v>38.428571428571431</v>
          </cell>
          <cell r="M120">
            <v>2.2269230769230766</v>
          </cell>
        </row>
        <row r="121">
          <cell r="B121">
            <v>2.3649501661129562</v>
          </cell>
          <cell r="E121">
            <v>19.333333333333332</v>
          </cell>
          <cell r="F121">
            <v>57.909090909090907</v>
          </cell>
          <cell r="G121">
            <v>95.465909090909093</v>
          </cell>
          <cell r="H121">
            <v>57.170454545454547</v>
          </cell>
          <cell r="I121">
            <v>5.6212121212121229</v>
          </cell>
          <cell r="J121">
            <v>27.287037037037038</v>
          </cell>
          <cell r="K121">
            <v>47.36</v>
          </cell>
          <cell r="L121">
            <v>38.206896551724135</v>
          </cell>
          <cell r="M121">
            <v>2.2269230769230766</v>
          </cell>
        </row>
        <row r="122">
          <cell r="B122">
            <v>2.3561607142857133</v>
          </cell>
          <cell r="E122">
            <v>19.25</v>
          </cell>
          <cell r="F122">
            <v>57.909090909090907</v>
          </cell>
          <cell r="G122">
            <v>95.5</v>
          </cell>
          <cell r="H122">
            <v>56.85</v>
          </cell>
          <cell r="I122">
            <v>5.6545454545454534</v>
          </cell>
          <cell r="J122">
            <v>27.211111111111112</v>
          </cell>
          <cell r="K122">
            <v>47.075000000000003</v>
          </cell>
          <cell r="L122">
            <v>38.428571428571431</v>
          </cell>
          <cell r="M122">
            <v>2.1836538461538457</v>
          </cell>
        </row>
        <row r="123">
          <cell r="B123">
            <v>2.3270879120879115</v>
          </cell>
          <cell r="E123">
            <v>19.333333333333332</v>
          </cell>
          <cell r="F123">
            <v>58.048780487804876</v>
          </cell>
          <cell r="G123">
            <v>95.35</v>
          </cell>
          <cell r="H123">
            <v>59.5625</v>
          </cell>
          <cell r="I123">
            <v>5.6545454545454534</v>
          </cell>
          <cell r="J123">
            <v>27.4</v>
          </cell>
          <cell r="K123">
            <v>46.7</v>
          </cell>
          <cell r="L123">
            <v>32</v>
          </cell>
          <cell r="M123">
            <v>2.2269230769230766</v>
          </cell>
        </row>
        <row r="124">
          <cell r="B124">
            <v>2.3195852534562214</v>
          </cell>
          <cell r="E124">
            <v>19.333333333333332</v>
          </cell>
          <cell r="F124">
            <v>57.909090909090907</v>
          </cell>
          <cell r="G124">
            <v>95.29</v>
          </cell>
          <cell r="H124">
            <v>59.725000000000001</v>
          </cell>
          <cell r="I124">
            <v>5.6545454545454543</v>
          </cell>
          <cell r="J124">
            <v>27.4</v>
          </cell>
          <cell r="K124">
            <v>47.05</v>
          </cell>
          <cell r="L124">
            <v>32</v>
          </cell>
          <cell r="M124">
            <v>2.2269230769230766</v>
          </cell>
        </row>
        <row r="125">
          <cell r="B125">
            <v>2.6161688311688307</v>
          </cell>
          <cell r="E125">
            <v>19.333333333333332</v>
          </cell>
          <cell r="F125">
            <v>57.909090909090907</v>
          </cell>
          <cell r="G125">
            <v>94.575000000000003</v>
          </cell>
          <cell r="H125">
            <v>60.4375</v>
          </cell>
          <cell r="I125">
            <v>5.6545454545454534</v>
          </cell>
          <cell r="J125">
            <v>27.4</v>
          </cell>
          <cell r="K125">
            <v>48.25</v>
          </cell>
          <cell r="L125">
            <v>32</v>
          </cell>
          <cell r="M125">
            <v>2.1836538461538457</v>
          </cell>
        </row>
        <row r="126">
          <cell r="B126">
            <v>2.6161688311688307</v>
          </cell>
          <cell r="E126">
            <v>19.333333333333332</v>
          </cell>
          <cell r="F126">
            <v>57.909090909090907</v>
          </cell>
          <cell r="G126">
            <v>95.662499999999994</v>
          </cell>
          <cell r="H126">
            <v>60.9375</v>
          </cell>
          <cell r="I126">
            <v>5.6309343434343431</v>
          </cell>
          <cell r="J126">
            <v>27.4</v>
          </cell>
          <cell r="K126">
            <v>47.924999999999997</v>
          </cell>
          <cell r="L126">
            <v>32</v>
          </cell>
          <cell r="M126">
            <v>2.2269230769230766</v>
          </cell>
        </row>
        <row r="127">
          <cell r="B127">
            <v>2.2805714285714278</v>
          </cell>
          <cell r="E127">
            <v>19.333333333333332</v>
          </cell>
          <cell r="F127">
            <v>57.909090909090907</v>
          </cell>
          <cell r="G127">
            <v>95.59</v>
          </cell>
          <cell r="H127">
            <v>60.725000000000001</v>
          </cell>
          <cell r="I127">
            <v>5.6545454545454543</v>
          </cell>
          <cell r="J127">
            <v>27.46</v>
          </cell>
          <cell r="K127">
            <v>46.78</v>
          </cell>
          <cell r="L127">
            <v>32</v>
          </cell>
          <cell r="M127">
            <v>2.2361538461538459</v>
          </cell>
        </row>
        <row r="128">
          <cell r="B128">
            <v>2.5896753246753241</v>
          </cell>
          <cell r="E128">
            <v>19.291666666666668</v>
          </cell>
          <cell r="F128">
            <v>57.909090909090907</v>
          </cell>
          <cell r="G128">
            <v>97.674999999999997</v>
          </cell>
          <cell r="H128">
            <v>59.6</v>
          </cell>
          <cell r="I128">
            <v>5.6545454545454534</v>
          </cell>
          <cell r="J128">
            <v>30.181818181818183</v>
          </cell>
          <cell r="K128">
            <v>45.75</v>
          </cell>
          <cell r="L128">
            <v>32</v>
          </cell>
          <cell r="M128">
            <v>2.200961538461538</v>
          </cell>
        </row>
        <row r="129">
          <cell r="B129">
            <v>2.563181818181818</v>
          </cell>
          <cell r="E129">
            <v>19.222222222222221</v>
          </cell>
          <cell r="F129">
            <v>57.909090909090907</v>
          </cell>
          <cell r="G129">
            <v>94.224999999999994</v>
          </cell>
          <cell r="H129">
            <v>59.825000000000003</v>
          </cell>
          <cell r="I129">
            <v>5.6545454545454534</v>
          </cell>
          <cell r="J129">
            <v>30.181818181818183</v>
          </cell>
          <cell r="K129">
            <v>45.75</v>
          </cell>
          <cell r="L129">
            <v>32</v>
          </cell>
          <cell r="M129">
            <v>2.1961538461538455</v>
          </cell>
        </row>
        <row r="130">
          <cell r="B130">
            <v>2.5631818181818171</v>
          </cell>
          <cell r="E130">
            <v>19.222222222222221</v>
          </cell>
          <cell r="F130">
            <v>57.909090909090907</v>
          </cell>
          <cell r="G130">
            <v>97.14</v>
          </cell>
          <cell r="H130">
            <v>59.41</v>
          </cell>
          <cell r="I130">
            <v>5.6363636363636358</v>
          </cell>
          <cell r="J130">
            <v>30.181818181818183</v>
          </cell>
          <cell r="K130">
            <v>45.99</v>
          </cell>
          <cell r="L130">
            <v>36.090909090909093</v>
          </cell>
          <cell r="M130">
            <v>2.1961538461538459</v>
          </cell>
        </row>
        <row r="131">
          <cell r="B131">
            <v>2.563181818181818</v>
          </cell>
          <cell r="E131">
            <v>19.222222222222221</v>
          </cell>
          <cell r="F131">
            <v>57.909090909090907</v>
          </cell>
          <cell r="G131">
            <v>98.7</v>
          </cell>
          <cell r="H131">
            <v>59.9375</v>
          </cell>
          <cell r="I131">
            <v>5.6545454545454534</v>
          </cell>
          <cell r="J131">
            <v>30.454545454545453</v>
          </cell>
          <cell r="K131">
            <v>45.727272727272727</v>
          </cell>
          <cell r="L131">
            <v>32</v>
          </cell>
          <cell r="M131">
            <v>2.1961538461538455</v>
          </cell>
        </row>
        <row r="132">
          <cell r="B132">
            <v>2.5704761904761901</v>
          </cell>
          <cell r="E132">
            <v>19.222222222222221</v>
          </cell>
          <cell r="F132">
            <v>57.909090909090907</v>
          </cell>
          <cell r="G132">
            <v>97.65</v>
          </cell>
          <cell r="H132">
            <v>60.2</v>
          </cell>
          <cell r="I132">
            <v>5.6545454545454534</v>
          </cell>
          <cell r="J132">
            <v>30.454545454545453</v>
          </cell>
          <cell r="K132">
            <v>46.35</v>
          </cell>
          <cell r="L132">
            <v>32</v>
          </cell>
          <cell r="M132">
            <v>2.1961538461538455</v>
          </cell>
        </row>
        <row r="133">
          <cell r="B133">
            <v>2.5627272727272721</v>
          </cell>
          <cell r="E133">
            <v>19.222222222222221</v>
          </cell>
          <cell r="F133">
            <v>57.909090909090907</v>
          </cell>
          <cell r="G133">
            <v>96.93</v>
          </cell>
          <cell r="H133">
            <v>59.96</v>
          </cell>
          <cell r="I133">
            <v>5.6363636363636358</v>
          </cell>
          <cell r="J133">
            <v>30.345454545454544</v>
          </cell>
          <cell r="K133">
            <v>46.35</v>
          </cell>
          <cell r="L133">
            <v>36.090909090909093</v>
          </cell>
          <cell r="M133">
            <v>2.1546153846153842</v>
          </cell>
        </row>
        <row r="134">
          <cell r="B134">
            <v>2.562727272727273</v>
          </cell>
          <cell r="E134">
            <v>19.222222222222221</v>
          </cell>
          <cell r="F134">
            <v>57.909090909090907</v>
          </cell>
          <cell r="G134">
            <v>97.65</v>
          </cell>
          <cell r="H134">
            <v>60.2</v>
          </cell>
          <cell r="I134">
            <v>5.6545454545454534</v>
          </cell>
          <cell r="J134">
            <v>30.454545454545453</v>
          </cell>
          <cell r="K134">
            <v>46.35</v>
          </cell>
          <cell r="L134">
            <v>32</v>
          </cell>
          <cell r="M134">
            <v>2.1961538461538455</v>
          </cell>
        </row>
        <row r="135">
          <cell r="B135">
            <v>2.562727272727273</v>
          </cell>
          <cell r="E135">
            <v>19.180555555555557</v>
          </cell>
          <cell r="F135">
            <v>57.909090909090907</v>
          </cell>
          <cell r="G135">
            <v>97.65</v>
          </cell>
          <cell r="H135">
            <v>60.2</v>
          </cell>
          <cell r="I135">
            <v>5.6545454545454534</v>
          </cell>
          <cell r="J135">
            <v>30.454545454545453</v>
          </cell>
          <cell r="K135">
            <v>46.35</v>
          </cell>
          <cell r="L135">
            <v>32</v>
          </cell>
          <cell r="M135">
            <v>2.1961538461538455</v>
          </cell>
        </row>
        <row r="136">
          <cell r="B136"/>
          <cell r="E136"/>
          <cell r="F136"/>
          <cell r="G136"/>
          <cell r="H136"/>
          <cell r="I136"/>
          <cell r="J136"/>
          <cell r="K136"/>
          <cell r="L136"/>
          <cell r="M136"/>
        </row>
        <row r="137">
          <cell r="B137"/>
          <cell r="E137"/>
          <cell r="F137"/>
          <cell r="G137"/>
          <cell r="H137"/>
          <cell r="I137"/>
          <cell r="J137"/>
          <cell r="K137"/>
          <cell r="L137"/>
          <cell r="M137"/>
        </row>
        <row r="138">
          <cell r="B138"/>
          <cell r="E138"/>
          <cell r="F138"/>
          <cell r="G138"/>
          <cell r="H138"/>
          <cell r="I138"/>
          <cell r="J138"/>
          <cell r="K138"/>
          <cell r="L138"/>
          <cell r="M138"/>
        </row>
        <row r="139">
          <cell r="B139"/>
          <cell r="E139"/>
          <cell r="F139"/>
          <cell r="G139"/>
          <cell r="H139"/>
          <cell r="I139"/>
          <cell r="J139"/>
          <cell r="K139"/>
          <cell r="L139"/>
          <cell r="M139"/>
        </row>
        <row r="140">
          <cell r="B140"/>
          <cell r="E140"/>
          <cell r="F140"/>
          <cell r="G140"/>
          <cell r="H140"/>
          <cell r="I140"/>
          <cell r="J140"/>
          <cell r="K140"/>
          <cell r="L140"/>
          <cell r="M140"/>
        </row>
        <row r="141">
          <cell r="B141"/>
          <cell r="E141"/>
          <cell r="F141"/>
          <cell r="G141"/>
          <cell r="H141"/>
          <cell r="I141"/>
          <cell r="J141"/>
          <cell r="K141"/>
          <cell r="L141"/>
          <cell r="M141"/>
        </row>
        <row r="142">
          <cell r="B142"/>
          <cell r="E142"/>
          <cell r="F142"/>
          <cell r="G142"/>
          <cell r="H142"/>
          <cell r="I142"/>
          <cell r="J142"/>
          <cell r="K142"/>
          <cell r="L142"/>
          <cell r="M142"/>
        </row>
        <row r="143">
          <cell r="B143"/>
          <cell r="E143"/>
          <cell r="F143"/>
          <cell r="G143"/>
          <cell r="H143"/>
          <cell r="I143"/>
          <cell r="J143"/>
          <cell r="K143"/>
          <cell r="L143"/>
          <cell r="M143"/>
        </row>
        <row r="144">
          <cell r="B144"/>
          <cell r="E144"/>
          <cell r="F144"/>
          <cell r="G144"/>
          <cell r="H144"/>
          <cell r="I144"/>
          <cell r="J144"/>
          <cell r="K144"/>
          <cell r="L144"/>
          <cell r="M144"/>
        </row>
        <row r="145">
          <cell r="B145"/>
          <cell r="E145"/>
          <cell r="F145"/>
          <cell r="G145"/>
          <cell r="H145"/>
          <cell r="I145"/>
          <cell r="J145"/>
          <cell r="K145"/>
          <cell r="L145"/>
          <cell r="M145"/>
        </row>
        <row r="146">
          <cell r="B146"/>
          <cell r="E146"/>
          <cell r="F146"/>
          <cell r="G146"/>
          <cell r="H146"/>
          <cell r="I146"/>
          <cell r="J146"/>
          <cell r="K146"/>
          <cell r="L146"/>
          <cell r="M146"/>
        </row>
        <row r="147">
          <cell r="B147"/>
          <cell r="E147"/>
          <cell r="F147"/>
          <cell r="G147"/>
          <cell r="H147"/>
          <cell r="I147"/>
          <cell r="J147"/>
          <cell r="K147"/>
          <cell r="L147"/>
          <cell r="M147"/>
        </row>
        <row r="148">
          <cell r="B148"/>
          <cell r="E148"/>
          <cell r="F148"/>
          <cell r="G148"/>
          <cell r="H148"/>
          <cell r="I148"/>
          <cell r="J148"/>
          <cell r="K148"/>
          <cell r="L148"/>
          <cell r="M148"/>
        </row>
        <row r="149">
          <cell r="B149"/>
          <cell r="E149"/>
          <cell r="F149"/>
          <cell r="G149"/>
          <cell r="H149"/>
          <cell r="I149"/>
          <cell r="J149"/>
          <cell r="K149"/>
          <cell r="L149"/>
          <cell r="M149"/>
        </row>
        <row r="150">
          <cell r="B150"/>
          <cell r="E150"/>
          <cell r="F150"/>
          <cell r="G150"/>
          <cell r="H150"/>
          <cell r="I150"/>
          <cell r="J150"/>
          <cell r="K150"/>
          <cell r="L150"/>
          <cell r="M150"/>
        </row>
        <row r="151">
          <cell r="B151"/>
          <cell r="E151"/>
          <cell r="F151"/>
          <cell r="G151"/>
          <cell r="H151"/>
          <cell r="I151"/>
          <cell r="J151"/>
          <cell r="K151"/>
          <cell r="L151"/>
          <cell r="M151"/>
        </row>
        <row r="152">
          <cell r="B152"/>
          <cell r="E152"/>
          <cell r="F152"/>
          <cell r="G152"/>
          <cell r="H152"/>
          <cell r="I152"/>
          <cell r="J152"/>
          <cell r="K152"/>
          <cell r="L152"/>
          <cell r="M152"/>
        </row>
        <row r="153">
          <cell r="B153"/>
          <cell r="E153"/>
          <cell r="F153"/>
          <cell r="G153"/>
          <cell r="H153"/>
          <cell r="I153"/>
          <cell r="J153"/>
          <cell r="K153"/>
          <cell r="L153"/>
          <cell r="M153"/>
        </row>
        <row r="154">
          <cell r="B154"/>
          <cell r="E154"/>
          <cell r="F154"/>
          <cell r="G154"/>
          <cell r="H154"/>
          <cell r="I154"/>
          <cell r="J154"/>
          <cell r="K154"/>
          <cell r="L154"/>
          <cell r="M154"/>
        </row>
        <row r="155">
          <cell r="B155"/>
          <cell r="E155"/>
          <cell r="F155"/>
          <cell r="G155"/>
          <cell r="H155"/>
          <cell r="I155"/>
          <cell r="J155"/>
          <cell r="K155"/>
          <cell r="L155"/>
          <cell r="M155"/>
        </row>
        <row r="156">
          <cell r="B156"/>
          <cell r="E156"/>
          <cell r="F156"/>
          <cell r="G156"/>
          <cell r="H156"/>
          <cell r="I156"/>
          <cell r="J156"/>
          <cell r="K156"/>
          <cell r="L156"/>
          <cell r="M156"/>
        </row>
        <row r="157">
          <cell r="B157"/>
          <cell r="E157"/>
          <cell r="F157"/>
          <cell r="G157"/>
          <cell r="H157"/>
          <cell r="I157"/>
          <cell r="J157"/>
          <cell r="K157"/>
          <cell r="L157"/>
          <cell r="M157"/>
        </row>
        <row r="158">
          <cell r="B158"/>
          <cell r="E158"/>
          <cell r="F158"/>
          <cell r="G158"/>
          <cell r="H158"/>
          <cell r="I158"/>
          <cell r="J158"/>
          <cell r="K158"/>
          <cell r="L158"/>
          <cell r="M158"/>
        </row>
        <row r="159">
          <cell r="B159"/>
          <cell r="E159"/>
          <cell r="F159"/>
          <cell r="G159"/>
          <cell r="H159"/>
          <cell r="I159"/>
          <cell r="J159"/>
          <cell r="K159"/>
          <cell r="L159"/>
          <cell r="M159"/>
        </row>
      </sheetData>
      <sheetData sheetId="10"/>
      <sheetData sheetId="11"/>
      <sheetData sheetId="12"/>
      <sheetData sheetId="13"/>
      <sheetData sheetId="14">
        <row r="126">
          <cell r="C126">
            <v>50</v>
          </cell>
          <cell r="D126">
            <v>37.96</v>
          </cell>
          <cell r="Q126">
            <v>32.450000000000003</v>
          </cell>
          <cell r="R126">
            <v>19.27</v>
          </cell>
          <cell r="T126">
            <v>22.95</v>
          </cell>
          <cell r="AE126">
            <v>3.71</v>
          </cell>
          <cell r="AH126">
            <v>1.49</v>
          </cell>
          <cell r="AI126">
            <v>1.58</v>
          </cell>
          <cell r="AK126">
            <v>8.4</v>
          </cell>
        </row>
        <row r="127">
          <cell r="C127">
            <v>48.74</v>
          </cell>
          <cell r="D127">
            <v>38.11</v>
          </cell>
          <cell r="Q127">
            <v>31.98</v>
          </cell>
          <cell r="R127">
            <v>18.96</v>
          </cell>
          <cell r="T127">
            <v>23.8</v>
          </cell>
          <cell r="AE127">
            <v>3.56</v>
          </cell>
          <cell r="AH127">
            <v>1.49</v>
          </cell>
          <cell r="AI127">
            <v>1.66</v>
          </cell>
          <cell r="AK127">
            <v>8.1</v>
          </cell>
        </row>
        <row r="128">
          <cell r="C128">
            <v>48.59</v>
          </cell>
          <cell r="D128">
            <v>36.71</v>
          </cell>
          <cell r="Q128">
            <v>32.29</v>
          </cell>
          <cell r="R128">
            <v>19.28</v>
          </cell>
          <cell r="T128">
            <v>24.42</v>
          </cell>
          <cell r="AE128">
            <v>3.71</v>
          </cell>
          <cell r="AH128">
            <v>1.34</v>
          </cell>
          <cell r="AI128">
            <v>1.52</v>
          </cell>
          <cell r="AK128">
            <v>8.68</v>
          </cell>
        </row>
        <row r="129">
          <cell r="C129">
            <v>50.29</v>
          </cell>
          <cell r="D129">
            <v>38.68</v>
          </cell>
          <cell r="Q129">
            <v>33.909999999999997</v>
          </cell>
          <cell r="R129">
            <v>19.34</v>
          </cell>
          <cell r="T129">
            <v>24.82</v>
          </cell>
          <cell r="AE129">
            <v>3.57</v>
          </cell>
          <cell r="AH129">
            <v>1.5</v>
          </cell>
          <cell r="AI129">
            <v>1.7</v>
          </cell>
          <cell r="AK129">
            <v>8.49</v>
          </cell>
        </row>
        <row r="130">
          <cell r="C130">
            <v>49.57</v>
          </cell>
          <cell r="D130">
            <v>39.67</v>
          </cell>
          <cell r="Q130">
            <v>34.1</v>
          </cell>
          <cell r="R130">
            <v>19.98</v>
          </cell>
          <cell r="T130">
            <v>24.53</v>
          </cell>
          <cell r="AE130">
            <v>3.96</v>
          </cell>
          <cell r="AH130">
            <v>1.45</v>
          </cell>
          <cell r="AI130">
            <v>1.63</v>
          </cell>
          <cell r="AK130">
            <v>8.4700000000000006</v>
          </cell>
        </row>
        <row r="131">
          <cell r="C131">
            <v>50.51</v>
          </cell>
          <cell r="D131">
            <v>39.86</v>
          </cell>
          <cell r="Q131">
            <v>34.880000000000003</v>
          </cell>
          <cell r="R131">
            <v>22.57</v>
          </cell>
          <cell r="T131">
            <v>25.43</v>
          </cell>
          <cell r="AE131">
            <v>3.81</v>
          </cell>
          <cell r="AH131">
            <v>1.57</v>
          </cell>
          <cell r="AI131">
            <v>1.44</v>
          </cell>
          <cell r="AK131">
            <v>8.31</v>
          </cell>
        </row>
        <row r="132">
          <cell r="C132">
            <v>50.73</v>
          </cell>
          <cell r="D132">
            <v>40.29</v>
          </cell>
          <cell r="Q132">
            <v>35.67</v>
          </cell>
          <cell r="R132">
            <v>22.66</v>
          </cell>
          <cell r="T132">
            <v>25.38</v>
          </cell>
          <cell r="AE132">
            <v>3.85</v>
          </cell>
          <cell r="AH132">
            <v>1.56</v>
          </cell>
          <cell r="AI132">
            <v>1.77</v>
          </cell>
          <cell r="AK132">
            <v>8.5399999999999991</v>
          </cell>
        </row>
        <row r="133">
          <cell r="C133">
            <v>52.21</v>
          </cell>
          <cell r="D133">
            <v>41.22</v>
          </cell>
          <cell r="Q133">
            <v>34.28</v>
          </cell>
          <cell r="R133">
            <v>20.3</v>
          </cell>
          <cell r="T133">
            <v>25.09</v>
          </cell>
          <cell r="AE133">
            <v>3.82</v>
          </cell>
          <cell r="AH133">
            <v>1.57</v>
          </cell>
          <cell r="AI133">
            <v>1.76</v>
          </cell>
          <cell r="AK133">
            <v>8.32</v>
          </cell>
        </row>
        <row r="134">
          <cell r="C134">
            <v>52.53</v>
          </cell>
          <cell r="D134">
            <v>40.85</v>
          </cell>
          <cell r="Q134">
            <v>33.44</v>
          </cell>
          <cell r="R134">
            <v>19.32</v>
          </cell>
          <cell r="T134">
            <v>25.02</v>
          </cell>
          <cell r="AE134">
            <v>3.85</v>
          </cell>
          <cell r="AH134">
            <v>1.57</v>
          </cell>
          <cell r="AI134">
            <v>1.72</v>
          </cell>
          <cell r="AK134">
            <v>8.66</v>
          </cell>
        </row>
        <row r="135">
          <cell r="C135">
            <v>49.98</v>
          </cell>
          <cell r="D135">
            <v>40.549999999999997</v>
          </cell>
          <cell r="Q135">
            <v>32.85</v>
          </cell>
          <cell r="R135">
            <v>18.78</v>
          </cell>
          <cell r="T135">
            <v>24.65</v>
          </cell>
          <cell r="AE135">
            <v>3.73</v>
          </cell>
          <cell r="AH135">
            <v>1.53</v>
          </cell>
          <cell r="AI135">
            <v>1.73</v>
          </cell>
          <cell r="AK135">
            <v>8.43</v>
          </cell>
        </row>
        <row r="136">
          <cell r="C136">
            <v>49.84</v>
          </cell>
          <cell r="D136">
            <v>40.26</v>
          </cell>
          <cell r="Q136">
            <v>30.9</v>
          </cell>
          <cell r="R136">
            <v>18.43</v>
          </cell>
          <cell r="T136">
            <v>24.31</v>
          </cell>
          <cell r="AE136">
            <v>3.76</v>
          </cell>
          <cell r="AH136">
            <v>1.59</v>
          </cell>
          <cell r="AI136">
            <v>1.72</v>
          </cell>
          <cell r="AK136">
            <v>8.73</v>
          </cell>
        </row>
        <row r="137">
          <cell r="C137">
            <v>48.74</v>
          </cell>
          <cell r="D137">
            <v>36.74</v>
          </cell>
          <cell r="Q137">
            <v>31.28</v>
          </cell>
          <cell r="R137">
            <v>18.739999999999998</v>
          </cell>
          <cell r="T137">
            <v>24.58</v>
          </cell>
          <cell r="AE137">
            <v>3.68</v>
          </cell>
          <cell r="AH137">
            <v>1.58</v>
          </cell>
          <cell r="AI137">
            <v>1.7</v>
          </cell>
          <cell r="AK137">
            <v>8.76</v>
          </cell>
        </row>
        <row r="138">
          <cell r="C138">
            <v>48.92</v>
          </cell>
          <cell r="D138">
            <v>37.71</v>
          </cell>
          <cell r="Q138">
            <v>33</v>
          </cell>
          <cell r="R138">
            <v>20.22</v>
          </cell>
          <cell r="T138">
            <v>24.58</v>
          </cell>
          <cell r="AE138">
            <v>3.82</v>
          </cell>
          <cell r="AH138">
            <v>1.57</v>
          </cell>
          <cell r="AI138">
            <v>1.78</v>
          </cell>
          <cell r="AK138">
            <v>8.8800000000000008</v>
          </cell>
        </row>
        <row r="139">
          <cell r="C139">
            <v>48.45</v>
          </cell>
          <cell r="D139">
            <v>36.58</v>
          </cell>
          <cell r="Q139">
            <v>32.770000000000003</v>
          </cell>
          <cell r="R139">
            <v>20.54</v>
          </cell>
          <cell r="T139">
            <v>24.78</v>
          </cell>
          <cell r="AE139">
            <v>3.78</v>
          </cell>
          <cell r="AH139">
            <v>1.52</v>
          </cell>
          <cell r="AI139">
            <v>1.76</v>
          </cell>
          <cell r="AK139">
            <v>8.91</v>
          </cell>
        </row>
        <row r="140">
          <cell r="C140">
            <v>46.29</v>
          </cell>
          <cell r="D140">
            <v>36.229999999999997</v>
          </cell>
          <cell r="Q140">
            <v>30.49</v>
          </cell>
          <cell r="R140">
            <v>18.82</v>
          </cell>
          <cell r="T140">
            <v>24.17</v>
          </cell>
          <cell r="AE140">
            <v>3.75</v>
          </cell>
          <cell r="AH140">
            <v>1.64</v>
          </cell>
          <cell r="AI140">
            <v>1.91</v>
          </cell>
          <cell r="AK140">
            <v>9.17</v>
          </cell>
        </row>
        <row r="141">
          <cell r="C141">
            <v>47.59</v>
          </cell>
          <cell r="D141">
            <v>35.92</v>
          </cell>
          <cell r="Q141">
            <v>33.4</v>
          </cell>
          <cell r="R141">
            <v>20.93</v>
          </cell>
          <cell r="T141">
            <v>25.45</v>
          </cell>
          <cell r="AE141">
            <v>3.88</v>
          </cell>
          <cell r="AH141">
            <v>1.56</v>
          </cell>
          <cell r="AI141">
            <v>1.8</v>
          </cell>
          <cell r="AK141">
            <v>8.9700000000000006</v>
          </cell>
        </row>
        <row r="142">
          <cell r="C142">
            <v>46.05</v>
          </cell>
          <cell r="D142">
            <v>36.549999999999997</v>
          </cell>
          <cell r="Q142">
            <v>34.369999999999997</v>
          </cell>
          <cell r="R142">
            <v>22</v>
          </cell>
          <cell r="T142">
            <v>26.64</v>
          </cell>
          <cell r="AE142">
            <v>3.93</v>
          </cell>
          <cell r="AH142">
            <v>1.58</v>
          </cell>
          <cell r="AI142">
            <v>1.77</v>
          </cell>
          <cell r="AK142">
            <v>8.99</v>
          </cell>
        </row>
        <row r="143">
          <cell r="C143">
            <v>47.61</v>
          </cell>
          <cell r="D143">
            <v>37.549999999999997</v>
          </cell>
          <cell r="Q143">
            <v>36.979999999999997</v>
          </cell>
          <cell r="R143">
            <v>23.49</v>
          </cell>
          <cell r="T143">
            <v>27.22</v>
          </cell>
          <cell r="AE143">
            <v>3.61</v>
          </cell>
          <cell r="AH143">
            <v>1.57</v>
          </cell>
          <cell r="AI143">
            <v>1.78</v>
          </cell>
          <cell r="AK143">
            <v>9.3699999999999992</v>
          </cell>
        </row>
        <row r="144">
          <cell r="C144">
            <v>50.24</v>
          </cell>
          <cell r="D144">
            <v>38.31</v>
          </cell>
          <cell r="Q144">
            <v>35.68</v>
          </cell>
          <cell r="R144">
            <v>23.28</v>
          </cell>
          <cell r="T144">
            <v>28.02</v>
          </cell>
          <cell r="AE144">
            <v>3.85</v>
          </cell>
          <cell r="AH144">
            <v>1.59</v>
          </cell>
          <cell r="AI144">
            <v>1.82</v>
          </cell>
          <cell r="AK144">
            <v>9.18</v>
          </cell>
        </row>
        <row r="145">
          <cell r="C145">
            <v>49.501735393269229</v>
          </cell>
          <cell r="D145">
            <v>38.311449975000002</v>
          </cell>
          <cell r="Q145">
            <v>34.496067894230769</v>
          </cell>
          <cell r="R145">
            <v>21.358867998076924</v>
          </cell>
          <cell r="T145">
            <v>26.835559375961537</v>
          </cell>
          <cell r="AE145">
            <v>3.7348154719999997</v>
          </cell>
          <cell r="AH145">
            <v>1.5932579477636364</v>
          </cell>
          <cell r="AI145">
            <v>1.8496229885454543</v>
          </cell>
          <cell r="AK145">
            <v>9.3399193650000019</v>
          </cell>
        </row>
        <row r="146">
          <cell r="C146">
            <v>48.804284438352276</v>
          </cell>
          <cell r="D146">
            <v>38.807632041818188</v>
          </cell>
          <cell r="Q146">
            <v>33.817116269318184</v>
          </cell>
          <cell r="R146">
            <v>20.722554978863638</v>
          </cell>
          <cell r="T146">
            <v>26.641292394204552</v>
          </cell>
          <cell r="AE146">
            <v>3.8580524449999998</v>
          </cell>
          <cell r="AH146">
            <v>1.6027660502499999</v>
          </cell>
          <cell r="AI146">
            <v>1.8033037541250003</v>
          </cell>
          <cell r="AK146">
            <v>9.1639933742727848</v>
          </cell>
        </row>
        <row r="147">
          <cell r="C147">
            <v>47.295358116818178</v>
          </cell>
          <cell r="D147">
            <v>37.308485621590911</v>
          </cell>
          <cell r="Q147">
            <v>33.296751090909098</v>
          </cell>
          <cell r="R147">
            <v>19.999090164318183</v>
          </cell>
          <cell r="T147">
            <v>26.99067045204546</v>
          </cell>
          <cell r="AE147">
            <v>3.7118096450000002</v>
          </cell>
          <cell r="AH147">
            <v>1.6056090549318183</v>
          </cell>
          <cell r="AI147">
            <v>1.8649322202545453</v>
          </cell>
          <cell r="AK147">
            <v>9.1568765117994104</v>
          </cell>
        </row>
        <row r="148">
          <cell r="C148">
            <v>47.93</v>
          </cell>
          <cell r="D148">
            <v>38.5</v>
          </cell>
          <cell r="Q148">
            <v>32.729999999999997</v>
          </cell>
          <cell r="R148">
            <v>19.149999999999999</v>
          </cell>
          <cell r="T148">
            <v>26.75</v>
          </cell>
          <cell r="AE148">
            <v>3.86</v>
          </cell>
          <cell r="AH148">
            <v>1.51</v>
          </cell>
          <cell r="AI148">
            <v>1.85</v>
          </cell>
          <cell r="AK148">
            <v>9.42</v>
          </cell>
        </row>
        <row r="149">
          <cell r="C149">
            <v>48.508650759000005</v>
          </cell>
          <cell r="D149">
            <v>37.281593753999992</v>
          </cell>
          <cell r="Q149">
            <v>32.521452012500006</v>
          </cell>
          <cell r="R149">
            <v>18.407063492500001</v>
          </cell>
          <cell r="T149">
            <v>26.551964884500002</v>
          </cell>
          <cell r="AE149">
            <v>3.9281091799999999</v>
          </cell>
          <cell r="AH149">
            <v>1.6072897359999998</v>
          </cell>
          <cell r="AI149">
            <v>1.8337816372500002</v>
          </cell>
          <cell r="AK149">
            <v>8.9853178625000005</v>
          </cell>
        </row>
        <row r="150">
          <cell r="C150">
            <v>50.364995598499995</v>
          </cell>
          <cell r="D150">
            <v>38.315790564250008</v>
          </cell>
          <cell r="Q150">
            <v>34.159254795000003</v>
          </cell>
          <cell r="R150">
            <v>19.773478103749998</v>
          </cell>
          <cell r="T150">
            <v>27.478058266750004</v>
          </cell>
          <cell r="AE150">
            <v>3.970942805</v>
          </cell>
          <cell r="AH150">
            <v>1.5757638178750002</v>
          </cell>
          <cell r="AI150">
            <v>1.8145196880165058</v>
          </cell>
          <cell r="AK150">
            <v>9.0792086440834279</v>
          </cell>
        </row>
        <row r="151">
          <cell r="C151">
            <v>49.506256950961536</v>
          </cell>
          <cell r="D151">
            <v>37.955992062307693</v>
          </cell>
          <cell r="Q151">
            <v>32.912697198076927</v>
          </cell>
          <cell r="R151">
            <v>19.010101076057691</v>
          </cell>
          <cell r="T151">
            <v>27.017850393750003</v>
          </cell>
          <cell r="AE151">
            <v>3.7970994687499999</v>
          </cell>
          <cell r="AH151">
            <v>1.5776530633749999</v>
          </cell>
          <cell r="AI151">
            <v>1.7483235052499999</v>
          </cell>
          <cell r="AK151">
            <v>9.2149051375000006</v>
          </cell>
        </row>
        <row r="152">
          <cell r="C152">
            <v>49.617691461900002</v>
          </cell>
          <cell r="D152">
            <v>38.134060249999997</v>
          </cell>
          <cell r="Q152">
            <v>33.094381517000002</v>
          </cell>
          <cell r="R152">
            <v>19.493365364500001</v>
          </cell>
          <cell r="T152">
            <v>27.1025601445</v>
          </cell>
          <cell r="AE152">
            <v>3.9558494449999992</v>
          </cell>
          <cell r="AH152">
            <v>1.6521900111249999</v>
          </cell>
          <cell r="AI152">
            <v>1.8567469247249999</v>
          </cell>
          <cell r="AK152">
            <v>9.1091327990000011</v>
          </cell>
        </row>
        <row r="153">
          <cell r="C153">
            <v>50.785597608519225</v>
          </cell>
          <cell r="D153">
            <v>38.915013916615386</v>
          </cell>
          <cell r="Q153">
            <v>35.061114219499999</v>
          </cell>
          <cell r="R153">
            <v>20.947488832999998</v>
          </cell>
          <cell r="T153">
            <v>26.964755200750005</v>
          </cell>
          <cell r="AE153">
            <v>3.9618348049999996</v>
          </cell>
          <cell r="AH153">
            <v>1.586984722</v>
          </cell>
          <cell r="AI153">
            <v>1.7945041416</v>
          </cell>
          <cell r="AK153">
            <v>9.4287391141666674</v>
          </cell>
        </row>
        <row r="154">
          <cell r="C154">
            <v>50.236005774000013</v>
          </cell>
          <cell r="D154">
            <v>39.391674227250007</v>
          </cell>
          <cell r="Q154">
            <v>36.580053657500002</v>
          </cell>
          <cell r="R154">
            <v>22.824173747124998</v>
          </cell>
          <cell r="T154">
            <v>27.282898004875005</v>
          </cell>
          <cell r="AE154">
            <v>3.9640517750000002</v>
          </cell>
          <cell r="AH154">
            <v>1.6153233077499998</v>
          </cell>
          <cell r="AI154">
            <v>1.7580477403500001</v>
          </cell>
          <cell r="AK154">
            <v>9.3216620896666669</v>
          </cell>
        </row>
        <row r="155">
          <cell r="C155">
            <v>51.222480911400005</v>
          </cell>
          <cell r="D155">
            <v>39.523797572700012</v>
          </cell>
          <cell r="Q155">
            <v>37.391150418340914</v>
          </cell>
          <cell r="R155">
            <v>23.225785510477273</v>
          </cell>
          <cell r="T155">
            <v>27.838117933477271</v>
          </cell>
          <cell r="AE155">
            <v>3.8475178175</v>
          </cell>
          <cell r="AH155">
            <v>1.6063151137727274</v>
          </cell>
          <cell r="AI155">
            <v>1.7976946233068185</v>
          </cell>
          <cell r="AK155">
            <v>9.4677685318750004</v>
          </cell>
        </row>
        <row r="156">
          <cell r="C156">
            <v>51.220398026250002</v>
          </cell>
          <cell r="D156">
            <v>39.246608808750004</v>
          </cell>
          <cell r="Q156">
            <v>36.803969662499995</v>
          </cell>
          <cell r="R156">
            <v>22.559245265000001</v>
          </cell>
          <cell r="T156">
            <v>27.394495693749999</v>
          </cell>
          <cell r="AE156">
            <v>3.9259237549999995</v>
          </cell>
          <cell r="AH156">
            <v>1.5865108577500002</v>
          </cell>
          <cell r="AI156">
            <v>1.7728706000192309</v>
          </cell>
          <cell r="AK156">
            <v>9.5018184633333362</v>
          </cell>
        </row>
        <row r="157">
          <cell r="C157">
            <v>51.631655602500004</v>
          </cell>
          <cell r="D157">
            <v>40.118212342500001</v>
          </cell>
          <cell r="Q157">
            <v>35.239901637499997</v>
          </cell>
          <cell r="R157">
            <v>20.728483772499999</v>
          </cell>
          <cell r="T157">
            <v>27.5718105475</v>
          </cell>
          <cell r="AE157">
            <v>3.9565249135</v>
          </cell>
          <cell r="AH157">
            <v>1.6010497418</v>
          </cell>
          <cell r="AI157">
            <v>1.7395915622500007</v>
          </cell>
          <cell r="AK157">
            <v>9.4288931363333344</v>
          </cell>
        </row>
        <row r="158">
          <cell r="C158">
            <v>53.057612464999998</v>
          </cell>
          <cell r="D158">
            <v>41.333550947500001</v>
          </cell>
          <cell r="Q158">
            <v>33.384423662727272</v>
          </cell>
          <cell r="R158">
            <v>18.575863856704547</v>
          </cell>
          <cell r="T158">
            <v>27.593439403636363</v>
          </cell>
          <cell r="AE158">
            <v>3.8909684050000006</v>
          </cell>
          <cell r="AH158">
            <v>1.5580907733977274</v>
          </cell>
          <cell r="AI158">
            <v>1.7626097305340909</v>
          </cell>
          <cell r="AK158">
            <v>9.3099999854166686</v>
          </cell>
        </row>
        <row r="159">
          <cell r="C159">
            <v>52.20275363750001</v>
          </cell>
          <cell r="D159">
            <v>41.291149037499999</v>
          </cell>
          <cell r="Q159">
            <v>33.297435149999998</v>
          </cell>
          <cell r="R159">
            <v>18.871865136250001</v>
          </cell>
          <cell r="T159">
            <v>27.705133533750001</v>
          </cell>
          <cell r="AE159">
            <v>3.9197345050000001</v>
          </cell>
          <cell r="AH159">
            <v>1.6295886364999999</v>
          </cell>
          <cell r="AI159">
            <v>1.8490019331250001</v>
          </cell>
          <cell r="AK159">
            <v>9.3471455430555572</v>
          </cell>
        </row>
        <row r="160">
          <cell r="C160">
            <v>52.515402425000005</v>
          </cell>
          <cell r="D160">
            <v>40.850402289999998</v>
          </cell>
          <cell r="Q160">
            <v>33.524941694999995</v>
          </cell>
          <cell r="R160">
            <v>19.062056174999999</v>
          </cell>
          <cell r="T160">
            <v>27.450950382500004</v>
          </cell>
          <cell r="AE160">
            <v>3.9406877395000004</v>
          </cell>
          <cell r="AH160">
            <v>1.5715128017000004</v>
          </cell>
          <cell r="AI160">
            <v>1.7530774401999998</v>
          </cell>
          <cell r="AK160">
            <v>9.4961590513333363</v>
          </cell>
        </row>
        <row r="161">
          <cell r="C161">
            <v>51.502382386399994</v>
          </cell>
          <cell r="D161">
            <v>40.840140902000002</v>
          </cell>
          <cell r="Q161">
            <v>34.529483875750003</v>
          </cell>
          <cell r="R161">
            <v>19.720647588349998</v>
          </cell>
          <cell r="T161">
            <v>27.141922014950001</v>
          </cell>
          <cell r="AE161">
            <v>3.7468105671249998</v>
          </cell>
          <cell r="AH161">
            <v>1.5825116997499999</v>
          </cell>
          <cell r="AI161">
            <v>1.8361936067499998</v>
          </cell>
          <cell r="AK161">
            <v>9.4439012650000009</v>
          </cell>
        </row>
        <row r="162">
          <cell r="C162">
            <v>51.402512638736127</v>
          </cell>
          <cell r="D162">
            <v>39.871596030396951</v>
          </cell>
          <cell r="Q162">
            <v>33.928240003999605</v>
          </cell>
          <cell r="R162">
            <v>18.692036858314168</v>
          </cell>
          <cell r="T162">
            <v>26.196287457254279</v>
          </cell>
          <cell r="AE162">
            <v>3.9979892260773924</v>
          </cell>
          <cell r="AH162">
            <v>1.5</v>
          </cell>
          <cell r="AI162">
            <v>1.7948128907109289</v>
          </cell>
          <cell r="AK162">
            <v>9.1555529440389289</v>
          </cell>
        </row>
        <row r="163">
          <cell r="C163">
            <v>51.014844930506946</v>
          </cell>
          <cell r="D163">
            <v>39.362586653834612</v>
          </cell>
          <cell r="Q163">
            <v>33.751655779922004</v>
          </cell>
          <cell r="R163">
            <v>18.888596073142686</v>
          </cell>
          <cell r="T163">
            <v>26.42407319018098</v>
          </cell>
          <cell r="AE163">
            <v>3.993011580841916</v>
          </cell>
          <cell r="AH163">
            <v>1.5572579667033297</v>
          </cell>
          <cell r="AI163">
            <v>1.7748734351564843</v>
          </cell>
          <cell r="AK163">
            <v>9.0370747737726234</v>
          </cell>
        </row>
        <row r="164">
          <cell r="C164">
            <v>51.743095062993696</v>
          </cell>
          <cell r="D164">
            <v>39.849203137186279</v>
          </cell>
          <cell r="Q164">
            <v>36.606635490950907</v>
          </cell>
          <cell r="R164">
            <v>20.91382330291971</v>
          </cell>
          <cell r="T164">
            <v>27.267111291870812</v>
          </cell>
          <cell r="AE164">
            <v>3.9348346470352964</v>
          </cell>
          <cell r="AH164">
            <v>1.4882427510998901</v>
          </cell>
          <cell r="AI164">
            <v>1.8037498925107489</v>
          </cell>
          <cell r="AK164">
            <v>8.8943395868746471</v>
          </cell>
        </row>
        <row r="165">
          <cell r="C165">
            <v>52.579376547345269</v>
          </cell>
          <cell r="D165">
            <v>40.057131931806815</v>
          </cell>
          <cell r="Q165">
            <v>39.18548040245976</v>
          </cell>
          <cell r="R165">
            <v>23.1382252539746</v>
          </cell>
          <cell r="T165">
            <v>26.52140113488651</v>
          </cell>
          <cell r="AE165">
            <v>4.0048054594540545</v>
          </cell>
          <cell r="AH165">
            <v>1.5291519483051697</v>
          </cell>
          <cell r="AI165">
            <v>1.7717941475852412</v>
          </cell>
          <cell r="AK165">
            <v>8.9510357273201269</v>
          </cell>
        </row>
        <row r="166">
          <cell r="C166">
            <v>53.385469133086701</v>
          </cell>
          <cell r="D166">
            <v>41.030828117188278</v>
          </cell>
          <cell r="Q166">
            <v>39.505031748825118</v>
          </cell>
          <cell r="R166">
            <v>22.914139867013297</v>
          </cell>
          <cell r="T166">
            <v>27.573573436656336</v>
          </cell>
          <cell r="AE166">
            <v>3.8982696550344969</v>
          </cell>
          <cell r="AH166">
            <v>1.4623647819218075</v>
          </cell>
          <cell r="AI166">
            <v>1.7301930516948307</v>
          </cell>
          <cell r="AK166">
            <v>8.9410876679474924</v>
          </cell>
        </row>
        <row r="167">
          <cell r="C167">
            <v>55.54322209779022</v>
          </cell>
          <cell r="D167">
            <v>42.418107921707829</v>
          </cell>
          <cell r="Q167">
            <v>40.69952526447355</v>
          </cell>
          <cell r="R167">
            <v>23.898644294820521</v>
          </cell>
          <cell r="T167">
            <v>28.472088781621839</v>
          </cell>
          <cell r="AE167">
            <v>3.9563839666033394</v>
          </cell>
          <cell r="AH167">
            <v>1.5155337541245875</v>
          </cell>
          <cell r="AI167">
            <v>1.7330164411058895</v>
          </cell>
          <cell r="AK167">
            <v>9.0041539654367906</v>
          </cell>
        </row>
        <row r="168">
          <cell r="C168">
            <v>54.053186996300376</v>
          </cell>
          <cell r="D168">
            <v>42.376412488751129</v>
          </cell>
          <cell r="Q168">
            <v>39.17984346715329</v>
          </cell>
          <cell r="R168">
            <v>22.697043140185986</v>
          </cell>
          <cell r="T168">
            <v>27.788320314718529</v>
          </cell>
          <cell r="AE168">
            <v>4.0404729952004796</v>
          </cell>
          <cell r="AH168">
            <v>1.5318788606139384</v>
          </cell>
          <cell r="AI168">
            <v>1.7314607564243576</v>
          </cell>
          <cell r="AK168">
            <v>8.8240514541402995</v>
          </cell>
        </row>
        <row r="169">
          <cell r="C169">
            <v>55.60312233776623</v>
          </cell>
          <cell r="D169">
            <v>43.737228197180286</v>
          </cell>
          <cell r="Q169">
            <v>38.826102340765921</v>
          </cell>
          <cell r="R169">
            <v>22.941440878912108</v>
          </cell>
          <cell r="T169">
            <v>28.147970328967109</v>
          </cell>
          <cell r="AE169">
            <v>4.0563294840515951</v>
          </cell>
          <cell r="AH169">
            <v>1.5131161833816615</v>
          </cell>
          <cell r="AI169">
            <v>1.7259464263573645</v>
          </cell>
          <cell r="AK169">
            <v>8.5145810618938107</v>
          </cell>
        </row>
        <row r="170">
          <cell r="C170">
            <v>56.50785637936206</v>
          </cell>
          <cell r="D170">
            <v>43.653121357864215</v>
          </cell>
          <cell r="Q170">
            <v>36.808953018198181</v>
          </cell>
          <cell r="R170">
            <v>20.597853900859917</v>
          </cell>
          <cell r="T170">
            <v>27.962184967503251</v>
          </cell>
          <cell r="AE170">
            <v>4.0620758199180083</v>
          </cell>
          <cell r="AH170">
            <v>1.4374246060393963</v>
          </cell>
          <cell r="AI170">
            <v>1.7137370752924705</v>
          </cell>
          <cell r="AK170">
            <v>8.9009479593707308</v>
          </cell>
        </row>
        <row r="171">
          <cell r="C171">
            <v>50.610958143348441</v>
          </cell>
          <cell r="D171">
            <v>41.394999562467042</v>
          </cell>
          <cell r="Q171">
            <v>33.418825938067769</v>
          </cell>
          <cell r="R171">
            <v>18.097348136012567</v>
          </cell>
          <cell r="T171">
            <v>27.094496274490115</v>
          </cell>
          <cell r="AE171">
            <v>3.9380332152914472</v>
          </cell>
          <cell r="AH171">
            <v>1.4512790088767258</v>
          </cell>
          <cell r="AI171">
            <v>1.7421107535954652</v>
          </cell>
          <cell r="AK171">
            <v>8.4634385982555091</v>
          </cell>
        </row>
        <row r="172">
          <cell r="C172">
            <v>50.49792749319154</v>
          </cell>
          <cell r="D172">
            <v>40.458464753967753</v>
          </cell>
          <cell r="Q172">
            <v>34.065066849605962</v>
          </cell>
          <cell r="R172">
            <v>18.057937673516431</v>
          </cell>
          <cell r="T172">
            <v>27.976598387221912</v>
          </cell>
          <cell r="AE172">
            <v>3.973995549025608</v>
          </cell>
          <cell r="AH172">
            <v>1.441837098139195</v>
          </cell>
          <cell r="AI172">
            <v>1.6995273232884991</v>
          </cell>
          <cell r="AK172">
            <v>8.5405721481935171</v>
          </cell>
        </row>
        <row r="173">
          <cell r="C173">
            <v>48.129127900554344</v>
          </cell>
          <cell r="D173">
            <v>40.236996888548077</v>
          </cell>
          <cell r="Q173">
            <v>33.976421422246467</v>
          </cell>
          <cell r="R173">
            <v>19.243436657340496</v>
          </cell>
          <cell r="T173">
            <v>28.440317334957168</v>
          </cell>
          <cell r="AE173">
            <v>3.5961155758910639</v>
          </cell>
          <cell r="AH173">
            <v>1.3733057730606464</v>
          </cell>
          <cell r="AI173">
            <v>1.7853042056243784</v>
          </cell>
          <cell r="AK173">
            <v>8.3964672563729543</v>
          </cell>
        </row>
        <row r="174">
          <cell r="C174">
            <v>52.336306910888759</v>
          </cell>
          <cell r="D174">
            <v>40.311273606820912</v>
          </cell>
          <cell r="Q174">
            <v>33.570673683703575</v>
          </cell>
          <cell r="R174">
            <v>18.916346802906741</v>
          </cell>
          <cell r="T174">
            <v>27.516411678081155</v>
          </cell>
          <cell r="AE174">
            <v>4.3943617756200188</v>
          </cell>
          <cell r="AH174">
            <v>1.5278754232363283</v>
          </cell>
          <cell r="AI174">
            <v>1.7181472821246526</v>
          </cell>
          <cell r="AK174">
            <v>8.8601384450995155</v>
          </cell>
        </row>
        <row r="175">
          <cell r="C175">
            <v>52.934699901286606</v>
          </cell>
          <cell r="D175">
            <v>40.60482716245194</v>
          </cell>
          <cell r="Q175">
            <v>34.506563938013912</v>
          </cell>
          <cell r="R175">
            <v>19.443926119385452</v>
          </cell>
          <cell r="T175">
            <v>26.728903491953542</v>
          </cell>
          <cell r="AE175">
            <v>4.3908609338519469</v>
          </cell>
          <cell r="AH175">
            <v>1.5397874266898497</v>
          </cell>
          <cell r="AI175">
            <v>1.6598752526927554</v>
          </cell>
          <cell r="AK175">
            <v>8.2952212939462733</v>
          </cell>
        </row>
        <row r="176">
          <cell r="C176">
            <v>50.958491277847287</v>
          </cell>
          <cell r="D176">
            <v>39.494108170205834</v>
          </cell>
          <cell r="Q176">
            <v>33.838468134510876</v>
          </cell>
          <cell r="R176">
            <v>19.099624539654908</v>
          </cell>
          <cell r="T176">
            <v>28.352945083457971</v>
          </cell>
          <cell r="AE176">
            <v>4.0562963306234687</v>
          </cell>
          <cell r="AH176">
            <v>1.3968841505032699</v>
          </cell>
          <cell r="AI176">
            <v>1.7334877804335924</v>
          </cell>
          <cell r="AK176">
            <v>9.1947270240000023</v>
          </cell>
        </row>
        <row r="177">
          <cell r="C177">
            <v>50.773671008907925</v>
          </cell>
          <cell r="D177">
            <v>41.263640785359598</v>
          </cell>
          <cell r="Q177">
            <v>33.769987272451118</v>
          </cell>
          <cell r="R177">
            <v>18.865061492478858</v>
          </cell>
          <cell r="T177">
            <v>27.693650247909908</v>
          </cell>
          <cell r="AE177">
            <v>3.9740844452457464</v>
          </cell>
          <cell r="AH177">
            <v>1.5857042274130815</v>
          </cell>
          <cell r="AI177">
            <v>1.7706253903540012</v>
          </cell>
          <cell r="AK177">
            <v>8.6020085019203325</v>
          </cell>
        </row>
        <row r="178">
          <cell r="C178">
            <v>52.668099430228366</v>
          </cell>
          <cell r="D178">
            <v>41.358169712826275</v>
          </cell>
          <cell r="Q178">
            <v>34.540133387528826</v>
          </cell>
          <cell r="R178">
            <v>19.559563227017563</v>
          </cell>
          <cell r="T178">
            <v>27.25827026823265</v>
          </cell>
          <cell r="AE178">
            <v>4.2288132182856772</v>
          </cell>
          <cell r="AH178">
            <v>1.645907193351873</v>
          </cell>
          <cell r="AI178">
            <v>1.7270662417841649</v>
          </cell>
          <cell r="AK178">
            <v>8.6022495025579708</v>
          </cell>
        </row>
        <row r="179">
          <cell r="C179">
            <v>55.851660325374169</v>
          </cell>
          <cell r="D179">
            <v>42.117189088259444</v>
          </cell>
          <cell r="Q179">
            <v>36.56057396978985</v>
          </cell>
          <cell r="R179">
            <v>22.221466247929872</v>
          </cell>
          <cell r="T179">
            <v>26.959906748422714</v>
          </cell>
          <cell r="AE179">
            <v>4.1483269322666088</v>
          </cell>
          <cell r="AH179">
            <v>1.575287233081281</v>
          </cell>
          <cell r="AI179">
            <v>1.7533328176462959</v>
          </cell>
          <cell r="AK179">
            <v>8.8284883115166295</v>
          </cell>
        </row>
        <row r="180">
          <cell r="C180">
            <v>52.378940372855666</v>
          </cell>
          <cell r="D180">
            <v>40.784568039132296</v>
          </cell>
          <cell r="Q180">
            <v>34.528584768417744</v>
          </cell>
          <cell r="R180">
            <v>19.718971299666361</v>
          </cell>
          <cell r="T180">
            <v>27.381403042458352</v>
          </cell>
          <cell r="AE180">
            <v>4.4175398393851557</v>
          </cell>
          <cell r="AH180">
            <v>1.6549299186336237</v>
          </cell>
          <cell r="AI180">
            <v>1.6959461128952857</v>
          </cell>
          <cell r="AK180">
            <v>8.51740254138765</v>
          </cell>
        </row>
        <row r="181">
          <cell r="C181">
            <v>55.982544120972221</v>
          </cell>
          <cell r="D181">
            <v>41.029066189444876</v>
          </cell>
          <cell r="Q181">
            <v>32.338766416739567</v>
          </cell>
          <cell r="R181">
            <v>18.281391320150348</v>
          </cell>
          <cell r="T181">
            <v>26.163869550136038</v>
          </cell>
          <cell r="AE181">
            <v>4.4389931535871519</v>
          </cell>
          <cell r="AH181">
            <v>1.6093762923331594</v>
          </cell>
          <cell r="AI181">
            <v>1.7615928124315279</v>
          </cell>
          <cell r="AK181">
            <v>8.8255233564317059</v>
          </cell>
        </row>
        <row r="182">
          <cell r="C182">
            <v>55.18226712988497</v>
          </cell>
          <cell r="D182">
            <v>43.027042653495499</v>
          </cell>
          <cell r="Q182">
            <v>33.128957265721056</v>
          </cell>
          <cell r="R182">
            <v>18.165231107664493</v>
          </cell>
          <cell r="T182">
            <v>25.500537604276527</v>
          </cell>
          <cell r="AE182">
            <v>4.4203100458235376</v>
          </cell>
          <cell r="AH182">
            <v>1.6087593738339367</v>
          </cell>
          <cell r="AI182">
            <v>1.7702285781416041</v>
          </cell>
          <cell r="AK182">
            <v>8.9608626259841895</v>
          </cell>
        </row>
        <row r="183">
          <cell r="C183">
            <v>52.363432992816982</v>
          </cell>
          <cell r="D183">
            <v>42.820416244090502</v>
          </cell>
          <cell r="Q183">
            <v>31.578130889251572</v>
          </cell>
          <cell r="R183">
            <v>17.821673368238191</v>
          </cell>
          <cell r="T183">
            <v>24.903053074166134</v>
          </cell>
          <cell r="AE183">
            <v>4.2203320958948654</v>
          </cell>
          <cell r="AH183">
            <v>1.6113350154696169</v>
          </cell>
          <cell r="AI183">
            <v>1.7306553690598359</v>
          </cell>
          <cell r="AK183">
            <v>8.874967680971352</v>
          </cell>
        </row>
        <row r="184">
          <cell r="C184">
            <v>53.15046558733593</v>
          </cell>
          <cell r="D184">
            <v>41.576447280125379</v>
          </cell>
          <cell r="Q184">
            <v>30.509662014609528</v>
          </cell>
          <cell r="R184">
            <v>16.733152427882903</v>
          </cell>
          <cell r="T184">
            <v>26.450227337372212</v>
          </cell>
          <cell r="AE184">
            <v>4.2868777268231089</v>
          </cell>
          <cell r="AH184">
            <v>1.5210548571334814</v>
          </cell>
          <cell r="AI184">
            <v>1.581847546512217</v>
          </cell>
          <cell r="AK184">
            <v>8.5309486126643623</v>
          </cell>
        </row>
        <row r="185">
          <cell r="C185">
            <v>49.540303383343748</v>
          </cell>
          <cell r="D185">
            <v>42.713660862296457</v>
          </cell>
          <cell r="Q185">
            <v>30.652990064272174</v>
          </cell>
          <cell r="R185">
            <v>17.259506058470816</v>
          </cell>
          <cell r="T185">
            <v>25.978562425608128</v>
          </cell>
          <cell r="AE185">
            <v>3.8197931900671676</v>
          </cell>
          <cell r="AH185">
            <v>1.5856481326308067</v>
          </cell>
          <cell r="AI185">
            <v>1.6921583395794217</v>
          </cell>
          <cell r="AK185">
            <v>9.08519819784755</v>
          </cell>
        </row>
        <row r="186">
          <cell r="C186">
            <v>54.313188495445381</v>
          </cell>
          <cell r="D186">
            <v>41.599433314388186</v>
          </cell>
          <cell r="Q186">
            <v>33.376222692757231</v>
          </cell>
          <cell r="R186">
            <v>18.608592695266584</v>
          </cell>
          <cell r="T186">
            <v>24.954188543433599</v>
          </cell>
          <cell r="AE186">
            <v>4.4506066859569238</v>
          </cell>
          <cell r="AH186">
            <v>1.5984985529887201</v>
          </cell>
          <cell r="AI186">
            <v>1.7491989877347944</v>
          </cell>
          <cell r="AK186">
            <v>8.7490367669213605</v>
          </cell>
        </row>
        <row r="187">
          <cell r="C187">
            <v>51.510426318104408</v>
          </cell>
          <cell r="D187">
            <v>40.530192904873317</v>
          </cell>
          <cell r="Q187">
            <v>32.302260227543002</v>
          </cell>
          <cell r="R187">
            <v>17.323073731873929</v>
          </cell>
          <cell r="T187">
            <v>23.849859559607204</v>
          </cell>
          <cell r="AE187">
            <v>4.4650501095750856</v>
          </cell>
          <cell r="AH187">
            <v>1.6327158747410655</v>
          </cell>
          <cell r="AI187">
            <v>1.6544568771543771</v>
          </cell>
          <cell r="AK187">
            <v>8.7841077679967654</v>
          </cell>
        </row>
        <row r="188">
          <cell r="C188">
            <v>51.204779112873766</v>
          </cell>
          <cell r="D188">
            <v>40.100777358637473</v>
          </cell>
          <cell r="Q188">
            <v>31.43027665658618</v>
          </cell>
          <cell r="R188">
            <v>17.297232118678671</v>
          </cell>
          <cell r="T188">
            <v>24.918959752894324</v>
          </cell>
          <cell r="AE188">
            <v>4.3631675490115658</v>
          </cell>
          <cell r="AH188">
            <v>1.6399614542863448</v>
          </cell>
          <cell r="AI188">
            <v>1.7178501505339907</v>
          </cell>
          <cell r="AK188">
            <v>9.0294350712182929</v>
          </cell>
        </row>
        <row r="189">
          <cell r="C189">
            <v>52.98767331918436</v>
          </cell>
          <cell r="D189">
            <v>40.076057585632512</v>
          </cell>
          <cell r="Q189">
            <v>31.42593161932421</v>
          </cell>
          <cell r="R189">
            <v>18.463417759779183</v>
          </cell>
          <cell r="T189">
            <v>23.571399081888405</v>
          </cell>
          <cell r="AE189">
            <v>4.305514614825765</v>
          </cell>
          <cell r="AH189">
            <v>1.5646576129118652</v>
          </cell>
          <cell r="AI189">
            <v>1.7279427035672865</v>
          </cell>
          <cell r="AK189">
            <v>8.7118136426449055</v>
          </cell>
        </row>
        <row r="190">
          <cell r="C190">
            <v>51.86695945268373</v>
          </cell>
          <cell r="D190">
            <v>40.646346634770033</v>
          </cell>
          <cell r="Q190">
            <v>32.694698080749923</v>
          </cell>
          <cell r="R190">
            <v>18.502805818558492</v>
          </cell>
          <cell r="T190">
            <v>24.15989945528732</v>
          </cell>
          <cell r="AE190">
            <v>4.4503214067643047</v>
          </cell>
          <cell r="AH190">
            <v>1.6049229050366638</v>
          </cell>
          <cell r="AI190">
            <v>1.6377187941557256</v>
          </cell>
          <cell r="AK190">
            <v>8.9573767478838615</v>
          </cell>
        </row>
        <row r="191">
          <cell r="C191">
            <v>56.043477617329174</v>
          </cell>
          <cell r="D191">
            <v>39.802455686760752</v>
          </cell>
          <cell r="Q191">
            <v>35.318989779420967</v>
          </cell>
          <cell r="R191">
            <v>20.343075661206914</v>
          </cell>
          <cell r="T191">
            <v>24.163104067378391</v>
          </cell>
          <cell r="AE191">
            <v>4.3558132873872299</v>
          </cell>
          <cell r="AH191">
            <v>1.6350473526585299</v>
          </cell>
          <cell r="AI191">
            <v>1.8296995847170792</v>
          </cell>
          <cell r="AK191">
            <v>8.9255675160865753</v>
          </cell>
        </row>
        <row r="192">
          <cell r="C192">
            <v>52.734828588216551</v>
          </cell>
          <cell r="D192">
            <v>39.343820594970012</v>
          </cell>
          <cell r="Q192">
            <v>34.191544054370297</v>
          </cell>
          <cell r="R192">
            <v>20.289576590071842</v>
          </cell>
          <cell r="T192">
            <v>25.052446702720676</v>
          </cell>
          <cell r="AE192">
            <v>4.3178265294804747</v>
          </cell>
          <cell r="AH192">
            <v>1.6050882929519934</v>
          </cell>
          <cell r="AI192">
            <v>1.6088442520376032</v>
          </cell>
          <cell r="AK192">
            <v>8.8011078593098482</v>
          </cell>
        </row>
        <row r="193">
          <cell r="C193">
            <v>56.315655614565706</v>
          </cell>
          <cell r="D193">
            <v>42.374526223385466</v>
          </cell>
          <cell r="Q193">
            <v>34.210362527102333</v>
          </cell>
          <cell r="R193">
            <v>18.850819311858842</v>
          </cell>
          <cell r="T193">
            <v>24.399408458999474</v>
          </cell>
          <cell r="AE193">
            <v>4.4061030173605644</v>
          </cell>
          <cell r="AH193">
            <v>1.6209582766065709</v>
          </cell>
          <cell r="AI193">
            <v>1.7142613800007631</v>
          </cell>
          <cell r="AK193">
            <v>8.5186057566247584</v>
          </cell>
        </row>
        <row r="194">
          <cell r="C194">
            <v>52.026707486042639</v>
          </cell>
          <cell r="D194">
            <v>41.695310001306439</v>
          </cell>
          <cell r="Q194">
            <v>32.648417473783617</v>
          </cell>
          <cell r="R194">
            <v>19.57826070496013</v>
          </cell>
          <cell r="T194">
            <v>24.359421394265862</v>
          </cell>
          <cell r="AE194">
            <v>4.411541681871685</v>
          </cell>
          <cell r="AH194">
            <v>1.5247656562446028</v>
          </cell>
          <cell r="AI194">
            <v>1.7527357961985095</v>
          </cell>
          <cell r="AK194">
            <v>8.9865079610056942</v>
          </cell>
        </row>
        <row r="195">
          <cell r="C195">
            <v>53.858483025762958</v>
          </cell>
          <cell r="D195">
            <v>40.821199664691157</v>
          </cell>
          <cell r="Q195">
            <v>32.693343344113835</v>
          </cell>
          <cell r="R195">
            <v>18.373668384189152</v>
          </cell>
          <cell r="T195">
            <v>23.58525760865782</v>
          </cell>
          <cell r="AE195">
            <v>4.2942153775459095</v>
          </cell>
          <cell r="AH195">
            <v>1.58740945348086</v>
          </cell>
          <cell r="AI195">
            <v>1.7065798587576466</v>
          </cell>
          <cell r="AK195">
            <v>9.1200574260111118</v>
          </cell>
        </row>
        <row r="196">
          <cell r="C196">
            <v>52.548606802049981</v>
          </cell>
          <cell r="D196">
            <v>39.689065437316771</v>
          </cell>
          <cell r="Q196">
            <v>31.928859134015212</v>
          </cell>
          <cell r="R196">
            <v>16.648507218819152</v>
          </cell>
          <cell r="T196">
            <v>24.792765716387098</v>
          </cell>
          <cell r="AE196">
            <v>4.3081470912301834</v>
          </cell>
          <cell r="AH196">
            <v>1.5937023876187313</v>
          </cell>
          <cell r="AI196">
            <v>1.7636109073000039</v>
          </cell>
          <cell r="AK196">
            <v>8.8583769720001033</v>
          </cell>
        </row>
        <row r="197">
          <cell r="C197">
            <v>48.563226146083956</v>
          </cell>
          <cell r="D197">
            <v>39.763997062612006</v>
          </cell>
          <cell r="Q197">
            <v>30.14682878903842</v>
          </cell>
          <cell r="R197">
            <v>16.676512781668325</v>
          </cell>
          <cell r="T197">
            <v>25.234249840046136</v>
          </cell>
          <cell r="AE197">
            <v>4.1212688928179366</v>
          </cell>
          <cell r="AH197">
            <v>1.6077992198876683</v>
          </cell>
          <cell r="AI197">
            <v>1.725568579980103</v>
          </cell>
          <cell r="AK197">
            <v>9.1466490947210985</v>
          </cell>
        </row>
        <row r="198">
          <cell r="C198">
            <v>54.988057949630061</v>
          </cell>
          <cell r="D198">
            <v>40.373592246339861</v>
          </cell>
          <cell r="Q198">
            <v>32.962235710835202</v>
          </cell>
          <cell r="R198">
            <v>17.335204684020159</v>
          </cell>
          <cell r="T198">
            <v>24.172449921726297</v>
          </cell>
          <cell r="AE198">
            <v>4.4561643515182983</v>
          </cell>
          <cell r="AH198">
            <v>1.6308078587917192</v>
          </cell>
          <cell r="AI198">
            <v>1.6924976351327581</v>
          </cell>
          <cell r="AK198">
            <v>8.8521688101281519</v>
          </cell>
        </row>
        <row r="199">
          <cell r="C199">
            <v>51.4599853664267</v>
          </cell>
          <cell r="D199">
            <v>40.564331691644846</v>
          </cell>
          <cell r="Q199">
            <v>32.39744799088291</v>
          </cell>
          <cell r="R199">
            <v>16.483136677991418</v>
          </cell>
          <cell r="T199">
            <v>24.273525955326754</v>
          </cell>
          <cell r="AE199">
            <v>4.3879673189673669</v>
          </cell>
          <cell r="AH199">
            <v>1.4496334476632886</v>
          </cell>
          <cell r="AI199">
            <v>1.6982085931388431</v>
          </cell>
          <cell r="AK199">
            <v>9.2053462193718936</v>
          </cell>
        </row>
        <row r="200">
          <cell r="C200">
            <v>52.831541082419086</v>
          </cell>
          <cell r="D200">
            <v>39.956151752879578</v>
          </cell>
          <cell r="Q200">
            <v>31.142832508087647</v>
          </cell>
          <cell r="R200">
            <v>17.729198646615338</v>
          </cell>
          <cell r="T200">
            <v>25.11267449967638</v>
          </cell>
          <cell r="AE200">
            <v>4.3559880340369679</v>
          </cell>
          <cell r="AH200">
            <v>1.5499710656670294</v>
          </cell>
          <cell r="AI200">
            <v>1.6875536849162076</v>
          </cell>
          <cell r="AK200">
            <v>8.8920510428143675</v>
          </cell>
        </row>
        <row r="201">
          <cell r="C201">
            <v>54.107375609768724</v>
          </cell>
          <cell r="D201">
            <v>41.611895321204301</v>
          </cell>
          <cell r="Q201">
            <v>32.081762471540898</v>
          </cell>
          <cell r="R201">
            <v>17.663813051697829</v>
          </cell>
          <cell r="T201">
            <v>24.619495897066482</v>
          </cell>
          <cell r="AE201">
            <v>4.558382877526749</v>
          </cell>
          <cell r="AH201">
            <v>1.5436601633676237</v>
          </cell>
          <cell r="AI201">
            <v>1.722123153317076</v>
          </cell>
          <cell r="AK201">
            <v>8.8282959008015833</v>
          </cell>
        </row>
        <row r="202">
          <cell r="C202">
            <v>56.50925437165489</v>
          </cell>
          <cell r="D202">
            <v>41.992089033159665</v>
          </cell>
          <cell r="Q202">
            <v>33.922631702352184</v>
          </cell>
          <cell r="R202">
            <v>18.53590009022572</v>
          </cell>
          <cell r="T202">
            <v>24.554848603238238</v>
          </cell>
          <cell r="AE202">
            <v>4.5044926237239729</v>
          </cell>
          <cell r="AH202">
            <v>1.6693001284185462</v>
          </cell>
          <cell r="AI202">
            <v>1.7983608730735139</v>
          </cell>
          <cell r="AK202">
            <v>8.8130851503046621</v>
          </cell>
        </row>
        <row r="203">
          <cell r="C203">
            <v>54.873922328583383</v>
          </cell>
          <cell r="D203">
            <v>43.69645999716105</v>
          </cell>
          <cell r="Q203">
            <v>35.38920857198611</v>
          </cell>
          <cell r="R203">
            <v>21.123331721922618</v>
          </cell>
          <cell r="T203">
            <v>25.287639037650404</v>
          </cell>
          <cell r="AE203">
            <v>4.5440109873265362</v>
          </cell>
          <cell r="AH203">
            <v>1.5866257921674416</v>
          </cell>
          <cell r="AI203">
            <v>1.7033511632009919</v>
          </cell>
          <cell r="AK203">
            <v>9.3286176632787168</v>
          </cell>
        </row>
        <row r="204">
          <cell r="C204">
            <v>53.598524490117036</v>
          </cell>
          <cell r="D204">
            <v>41.481319887965427</v>
          </cell>
          <cell r="Q204">
            <v>35.72775722207632</v>
          </cell>
          <cell r="R204">
            <v>19.266279852733103</v>
          </cell>
          <cell r="T204">
            <v>24.303298095086973</v>
          </cell>
          <cell r="AE204">
            <v>4.5676504458977378</v>
          </cell>
          <cell r="AH204">
            <v>1.6322433801489198</v>
          </cell>
          <cell r="AI204">
            <v>1.6817142800758806</v>
          </cell>
          <cell r="AK204">
            <v>9.0146764326819202</v>
          </cell>
        </row>
        <row r="205">
          <cell r="C205">
            <v>56.839088989156011</v>
          </cell>
          <cell r="D205">
            <v>43.97913771977511</v>
          </cell>
          <cell r="Q205">
            <v>35.035433097920411</v>
          </cell>
          <cell r="R205">
            <v>18.983631241728521</v>
          </cell>
          <cell r="T205">
            <v>24.776819388601893</v>
          </cell>
          <cell r="AE205">
            <v>4.1897760435463445</v>
          </cell>
          <cell r="AH205">
            <v>1.5503879673247063</v>
          </cell>
          <cell r="AI205">
            <v>1.8156125999209476</v>
          </cell>
          <cell r="AK205">
            <v>9.7570126535841322</v>
          </cell>
        </row>
        <row r="206">
          <cell r="C206">
            <v>55.386165388015797</v>
          </cell>
          <cell r="D206">
            <v>43.424813736686275</v>
          </cell>
          <cell r="Q206">
            <v>34.07594206164444</v>
          </cell>
          <cell r="R206">
            <v>18.581898872868063</v>
          </cell>
          <cell r="T206">
            <v>25.244437413011177</v>
          </cell>
          <cell r="AE206">
            <v>4.5413636807015738</v>
          </cell>
          <cell r="AH206">
            <v>1.5331056969339867</v>
          </cell>
          <cell r="AI206">
            <v>1.729122993096156</v>
          </cell>
          <cell r="AK206">
            <v>9.6895084528999398</v>
          </cell>
        </row>
        <row r="207">
          <cell r="C207">
            <v>53.79079307733636</v>
          </cell>
          <cell r="D207">
            <v>41.59406663621732</v>
          </cell>
          <cell r="Q207">
            <v>30.901291485926386</v>
          </cell>
          <cell r="R207">
            <v>16.856919247434274</v>
          </cell>
          <cell r="T207">
            <v>24.70112382084826</v>
          </cell>
          <cell r="AE207">
            <v>4.510852659558731</v>
          </cell>
          <cell r="AH207">
            <v>1.6432550769975316</v>
          </cell>
          <cell r="AI207">
            <v>1.7248272815573213</v>
          </cell>
          <cell r="AK207">
            <v>9.2158348767506304</v>
          </cell>
        </row>
        <row r="208">
          <cell r="C208">
            <v>57.30810313625809</v>
          </cell>
          <cell r="D208">
            <v>42.028017009646327</v>
          </cell>
          <cell r="Q208">
            <v>30.09946537054207</v>
          </cell>
          <cell r="R208">
            <v>15.611287423481773</v>
          </cell>
          <cell r="T208">
            <v>23.335288817013886</v>
          </cell>
          <cell r="AE208">
            <v>4.3702398515937562</v>
          </cell>
          <cell r="AH208">
            <v>1.5531282670376849</v>
          </cell>
          <cell r="AI208">
            <v>1.83143688941736</v>
          </cell>
          <cell r="AK208">
            <v>9.3213978714894115</v>
          </cell>
        </row>
        <row r="209">
          <cell r="C209">
            <v>49.0489123003142</v>
          </cell>
          <cell r="D209">
            <v>41.592020019746428</v>
          </cell>
          <cell r="Q209">
            <v>29.892421951925215</v>
          </cell>
          <cell r="R209">
            <v>16.162023939027748</v>
          </cell>
          <cell r="T209">
            <v>25.399962927207074</v>
          </cell>
          <cell r="AE209">
            <v>4.1980118451930029</v>
          </cell>
          <cell r="AH209">
            <v>1.6064395752377436</v>
          </cell>
          <cell r="AI209">
            <v>1.7045223907802707</v>
          </cell>
          <cell r="AK209">
            <v>9.8619630814945722</v>
          </cell>
        </row>
        <row r="210">
          <cell r="C210">
            <v>53.058211233224405</v>
          </cell>
          <cell r="D210">
            <v>41.157013573209895</v>
          </cell>
          <cell r="Q210">
            <v>32.211059042640329</v>
          </cell>
          <cell r="R210">
            <v>16.225468965235375</v>
          </cell>
          <cell r="T210">
            <v>24.461210679746454</v>
          </cell>
          <cell r="AE210">
            <v>4.6682842014601222</v>
          </cell>
          <cell r="AH210">
            <v>1.6587514810219881</v>
          </cell>
          <cell r="AI210">
            <v>1.7334525479468776</v>
          </cell>
          <cell r="AK210">
            <v>9.1010901063998837</v>
          </cell>
        </row>
        <row r="211">
          <cell r="C211">
            <v>53.492632429525514</v>
          </cell>
          <cell r="D211">
            <v>40.30868165364155</v>
          </cell>
          <cell r="Q211">
            <v>32.743986923732713</v>
          </cell>
          <cell r="R211">
            <v>16.752783561072505</v>
          </cell>
          <cell r="T211">
            <v>24.829599673349023</v>
          </cell>
          <cell r="AE211">
            <v>4.4261380945345437</v>
          </cell>
          <cell r="AH211">
            <v>1.5466312712944286</v>
          </cell>
          <cell r="AI211">
            <v>1.6346416452892882</v>
          </cell>
          <cell r="AK211">
            <v>9.2404047201694475</v>
          </cell>
        </row>
        <row r="212">
          <cell r="C212">
            <v>55.365985385386139</v>
          </cell>
          <cell r="D212">
            <v>40.289893394998337</v>
          </cell>
          <cell r="Q212">
            <v>31.641320825759156</v>
          </cell>
          <cell r="R212">
            <v>16.744026484732</v>
          </cell>
          <cell r="T212">
            <v>24.170894605139239</v>
          </cell>
          <cell r="AE212">
            <v>4.6916312041322294</v>
          </cell>
          <cell r="AH212">
            <v>1.5684760470854919</v>
          </cell>
          <cell r="AI212">
            <v>1.7620509051290287</v>
          </cell>
          <cell r="AK212">
            <v>9.4472423281558235</v>
          </cell>
        </row>
        <row r="213">
          <cell r="C213">
            <v>52.085022564888654</v>
          </cell>
          <cell r="D213">
            <v>40.55632083198573</v>
          </cell>
          <cell r="Q213">
            <v>32.319251538203751</v>
          </cell>
          <cell r="R213">
            <v>18.630951391662727</v>
          </cell>
          <cell r="T213">
            <v>24.637992507899071</v>
          </cell>
          <cell r="AE213">
            <v>4.3897053747413564</v>
          </cell>
          <cell r="AH213">
            <v>1.6064833922466277</v>
          </cell>
          <cell r="AI213">
            <v>1.6974894001883445</v>
          </cell>
          <cell r="AK213">
            <v>9.3704754562991823</v>
          </cell>
        </row>
        <row r="214">
          <cell r="C214">
            <v>55.484238523611182</v>
          </cell>
          <cell r="D214">
            <v>43.991302617051325</v>
          </cell>
          <cell r="Q214">
            <v>35.603323850726035</v>
          </cell>
          <cell r="R214">
            <v>19.765146181386275</v>
          </cell>
          <cell r="T214">
            <v>24.56442909170082</v>
          </cell>
          <cell r="AE214">
            <v>4.5329819944926442</v>
          </cell>
          <cell r="AH214">
            <v>1.5508204759700592</v>
          </cell>
          <cell r="AI214">
            <v>1.6129945223384643</v>
          </cell>
          <cell r="AK214">
            <v>9.3241303454596149</v>
          </cell>
        </row>
        <row r="215">
          <cell r="C215">
            <v>57.114740104370739</v>
          </cell>
          <cell r="D215">
            <v>43.060751849635253</v>
          </cell>
          <cell r="Q215">
            <v>36.916527522370345</v>
          </cell>
          <cell r="R215">
            <v>20.389365498031349</v>
          </cell>
          <cell r="T215">
            <v>23.508312915626703</v>
          </cell>
          <cell r="AE215">
            <v>4.2589354112419535</v>
          </cell>
          <cell r="AH215">
            <v>1.5119672250866703</v>
          </cell>
          <cell r="AI215">
            <v>1.6194818196623642</v>
          </cell>
          <cell r="AK215">
            <v>9.5838402643584395</v>
          </cell>
        </row>
        <row r="216">
          <cell r="C216">
            <v>55.562129460825282</v>
          </cell>
          <cell r="D216">
            <v>41.630617665166028</v>
          </cell>
          <cell r="Q216">
            <v>34.207911876932414</v>
          </cell>
          <cell r="R216">
            <v>20.070236820061812</v>
          </cell>
          <cell r="T216">
            <v>24.125200339686955</v>
          </cell>
          <cell r="AE216">
            <v>4.5112016889006421</v>
          </cell>
          <cell r="AH216">
            <v>1.5201204351968405</v>
          </cell>
          <cell r="AI216">
            <v>1.5882981971020298</v>
          </cell>
          <cell r="AK216">
            <v>9.3023512625800642</v>
          </cell>
        </row>
        <row r="217">
          <cell r="C217">
            <v>57.630601852997806</v>
          </cell>
          <cell r="D217">
            <v>42.932172526024196</v>
          </cell>
          <cell r="Q217">
            <v>33.230757838670002</v>
          </cell>
          <cell r="R217">
            <v>19.454997534095945</v>
          </cell>
          <cell r="T217">
            <v>23.697273733331951</v>
          </cell>
          <cell r="AE217">
            <v>4.5375199853734536</v>
          </cell>
          <cell r="AH217">
            <v>1.5228036508359144</v>
          </cell>
          <cell r="AI217">
            <v>1.6893597260386362</v>
          </cell>
          <cell r="AK217">
            <v>9.2337854157773211</v>
          </cell>
        </row>
        <row r="218">
          <cell r="C218">
            <v>59.045333984201847</v>
          </cell>
          <cell r="D218">
            <v>43.787473851499165</v>
          </cell>
          <cell r="Q218">
            <v>34.270329752753163</v>
          </cell>
          <cell r="R218">
            <v>19.516004752468859</v>
          </cell>
          <cell r="T218">
            <v>24.088405408665214</v>
          </cell>
          <cell r="AE218">
            <v>4.4256854877185781</v>
          </cell>
          <cell r="AH218">
            <v>1.4245611787843513</v>
          </cell>
          <cell r="AI218">
            <v>1.7017632412690884</v>
          </cell>
          <cell r="AK218">
            <v>9.193663515412851</v>
          </cell>
        </row>
        <row r="219">
          <cell r="C219">
            <v>56.77407303037517</v>
          </cell>
          <cell r="D219">
            <v>43.157248313824788</v>
          </cell>
          <cell r="Q219">
            <v>33.184570632793644</v>
          </cell>
          <cell r="R219">
            <v>18.792795826953107</v>
          </cell>
          <cell r="T219">
            <v>24.278297536157059</v>
          </cell>
          <cell r="AE219">
            <v>4.4162727579389491</v>
          </cell>
          <cell r="AH219">
            <v>1.534361337327534</v>
          </cell>
          <cell r="AI219">
            <v>1.6770037234187698</v>
          </cell>
          <cell r="AK219">
            <v>9.1661605494608587</v>
          </cell>
        </row>
        <row r="220">
          <cell r="C220">
            <v>58.709951827761024</v>
          </cell>
          <cell r="D220">
            <v>42.806931641204429</v>
          </cell>
          <cell r="Q220">
            <v>32.78932474469925</v>
          </cell>
          <cell r="R220">
            <v>18.02850250971148</v>
          </cell>
          <cell r="T220">
            <v>24.185290586195165</v>
          </cell>
          <cell r="AE220">
            <v>4.4298973913570832</v>
          </cell>
          <cell r="AH220">
            <v>1.4599355643591283</v>
          </cell>
          <cell r="AI220">
            <v>1.7119745106291322</v>
          </cell>
          <cell r="AK220">
            <v>9.1533522136001455</v>
          </cell>
        </row>
        <row r="221">
          <cell r="C221">
            <v>52.871994119969308</v>
          </cell>
          <cell r="D221">
            <v>43.075941091787278</v>
          </cell>
          <cell r="Q221">
            <v>32.512324079811528</v>
          </cell>
          <cell r="R221">
            <v>19.93535640000044</v>
          </cell>
          <cell r="T221">
            <v>25.238544296938581</v>
          </cell>
          <cell r="AE221">
            <v>4.2868219530223666</v>
          </cell>
          <cell r="AH221">
            <v>1.4020057347591948</v>
          </cell>
          <cell r="AI221">
            <v>1.6765879149155065</v>
          </cell>
          <cell r="AK221">
            <v>9.2326323934919774</v>
          </cell>
        </row>
        <row r="222">
          <cell r="C222">
            <v>58.687185010719766</v>
          </cell>
          <cell r="D222">
            <v>43.035804743724412</v>
          </cell>
          <cell r="Q222">
            <v>33.912566974246232</v>
          </cell>
          <cell r="R222">
            <v>19.776162218627611</v>
          </cell>
          <cell r="T222">
            <v>25.064619197799249</v>
          </cell>
          <cell r="AE222">
            <v>4.6151580934660172</v>
          </cell>
          <cell r="AH222">
            <v>1.5495383766280169</v>
          </cell>
          <cell r="AI222">
            <v>1.5986768063977788</v>
          </cell>
          <cell r="AK222">
            <v>8.8429349692039398</v>
          </cell>
          <cell r="AL222">
            <v>33.212679467833667</v>
          </cell>
        </row>
        <row r="223">
          <cell r="C223">
            <v>55.948504687795051</v>
          </cell>
          <cell r="D223">
            <v>43.319556494580858</v>
          </cell>
          <cell r="Q223">
            <v>33.5860827744755</v>
          </cell>
          <cell r="R223">
            <v>19.910127759764489</v>
          </cell>
          <cell r="T223">
            <v>25.404495721637609</v>
          </cell>
          <cell r="AE223">
            <v>4.2806059876522413</v>
          </cell>
          <cell r="AH223">
            <v>1.5318532056075123</v>
          </cell>
          <cell r="AI223">
            <v>1.6561668013232709</v>
          </cell>
          <cell r="AK223">
            <v>9.1793103043893325</v>
          </cell>
          <cell r="AL223">
            <v>32.235161698011353</v>
          </cell>
        </row>
        <row r="224">
          <cell r="C224">
            <v>55.956998050215319</v>
          </cell>
          <cell r="D224">
            <v>44.079633612252657</v>
          </cell>
          <cell r="Q224">
            <v>34.403874898045999</v>
          </cell>
          <cell r="R224">
            <v>20.41165575553272</v>
          </cell>
          <cell r="T224">
            <v>26.269138053430638</v>
          </cell>
          <cell r="AE224">
            <v>4.7564507143422343</v>
          </cell>
          <cell r="AH224">
            <v>1.5459197224452146</v>
          </cell>
          <cell r="AI224">
            <v>1.6586162067074459</v>
          </cell>
          <cell r="AK224">
            <v>9.9259718057133153</v>
          </cell>
          <cell r="AL224">
            <v>32.146995078204817</v>
          </cell>
        </row>
        <row r="225">
          <cell r="C225">
            <v>58.758866760535476</v>
          </cell>
          <cell r="D225">
            <v>45.032551478984324</v>
          </cell>
          <cell r="Q225">
            <v>36.083164884250657</v>
          </cell>
          <cell r="R225">
            <v>21.121227517048208</v>
          </cell>
          <cell r="T225">
            <v>27.152551760855712</v>
          </cell>
          <cell r="AE225">
            <v>5.0346372235240819</v>
          </cell>
          <cell r="AH225">
            <v>1.5793880876636119</v>
          </cell>
          <cell r="AI225">
            <v>1.8052982412871317</v>
          </cell>
          <cell r="AK225">
            <v>9.2146156776811452</v>
          </cell>
          <cell r="AL225">
            <v>33.555995396256293</v>
          </cell>
        </row>
        <row r="226">
          <cell r="C226">
            <v>59.074156081827731</v>
          </cell>
          <cell r="D226">
            <v>45.003353965029852</v>
          </cell>
          <cell r="Q226">
            <v>38.042249002988555</v>
          </cell>
          <cell r="R226">
            <v>22.725980519748283</v>
          </cell>
          <cell r="T226">
            <v>27.225655921455719</v>
          </cell>
          <cell r="AE226">
            <v>4.8722687279579011</v>
          </cell>
          <cell r="AH226">
            <v>1.5818366312128591</v>
          </cell>
          <cell r="AI226">
            <v>1.7689724545515741</v>
          </cell>
          <cell r="AK226">
            <v>9.4805927441020739</v>
          </cell>
          <cell r="AL226">
            <v>33.882558141028071</v>
          </cell>
        </row>
        <row r="227">
          <cell r="C227">
            <v>59.962751765725613</v>
          </cell>
          <cell r="D227">
            <v>45.582206023332191</v>
          </cell>
          <cell r="Q227">
            <v>37.599832122277924</v>
          </cell>
          <cell r="R227">
            <v>23.627612500170525</v>
          </cell>
          <cell r="T227">
            <v>28.441718158675322</v>
          </cell>
          <cell r="AE227">
            <v>4.8994074872872453</v>
          </cell>
          <cell r="AH227">
            <v>1.5357223683231711</v>
          </cell>
          <cell r="AI227">
            <v>1.7495018715531845</v>
          </cell>
          <cell r="AK227">
            <v>9.664341836576801</v>
          </cell>
          <cell r="AL227">
            <v>34.490024540245521</v>
          </cell>
        </row>
        <row r="228">
          <cell r="C228">
            <v>60.663938143592354</v>
          </cell>
          <cell r="D228">
            <v>46.906121147268841</v>
          </cell>
          <cell r="Q228">
            <v>36.937769439740919</v>
          </cell>
          <cell r="R228">
            <v>22.701432158316113</v>
          </cell>
          <cell r="T228">
            <v>26.550885239410235</v>
          </cell>
          <cell r="AE228">
            <v>4.8705800123197465</v>
          </cell>
          <cell r="AH228">
            <v>1.6713048693855266</v>
          </cell>
          <cell r="AI228">
            <v>1.7689730942637985</v>
          </cell>
          <cell r="AK228">
            <v>9.8577363517141166</v>
          </cell>
          <cell r="AL228">
            <v>34.75589725518487</v>
          </cell>
        </row>
        <row r="229">
          <cell r="C229">
            <v>62.908414583216221</v>
          </cell>
          <cell r="D229">
            <v>46.138761609006217</v>
          </cell>
          <cell r="Q229">
            <v>37.24093550714219</v>
          </cell>
          <cell r="R229">
            <v>22.550019376648461</v>
          </cell>
          <cell r="T229">
            <v>27.751367880140467</v>
          </cell>
          <cell r="AE229">
            <v>4.98040779419917</v>
          </cell>
          <cell r="AH229">
            <v>1.6460609391364611</v>
          </cell>
          <cell r="AI229">
            <v>1.7797852966571164</v>
          </cell>
          <cell r="AK229">
            <v>9.669446546650887</v>
          </cell>
          <cell r="AL229">
            <v>33.921522688302957</v>
          </cell>
        </row>
        <row r="230">
          <cell r="C230">
            <v>63.708589274281749</v>
          </cell>
          <cell r="D230">
            <v>47.324978062231189</v>
          </cell>
          <cell r="Q230">
            <v>37.461377332630008</v>
          </cell>
          <cell r="R230">
            <v>22.614901377323516</v>
          </cell>
          <cell r="T230">
            <v>29.436120298282397</v>
          </cell>
          <cell r="AE230">
            <v>4.9851709900651429</v>
          </cell>
          <cell r="AH230">
            <v>1.666855203670246</v>
          </cell>
          <cell r="AI230">
            <v>1.8631569441895539</v>
          </cell>
          <cell r="AK230">
            <v>9.9340489963312528</v>
          </cell>
          <cell r="AL230">
            <v>34.770259207533599</v>
          </cell>
        </row>
        <row r="231">
          <cell r="C231">
            <v>63.229662616288721</v>
          </cell>
          <cell r="D231">
            <v>45.425238970685001</v>
          </cell>
          <cell r="Q231">
            <v>37.306816248771518</v>
          </cell>
          <cell r="R231">
            <v>21.325095337314227</v>
          </cell>
          <cell r="T231">
            <v>28.442839704569042</v>
          </cell>
          <cell r="AE231">
            <v>5.0537568795062731</v>
          </cell>
          <cell r="AH231">
            <v>1.6425896727212763</v>
          </cell>
          <cell r="AI231">
            <v>1.8047179520837391</v>
          </cell>
          <cell r="AK231">
            <v>9.7387336236097344</v>
          </cell>
          <cell r="AL231">
            <v>33.164469444163046</v>
          </cell>
        </row>
        <row r="232">
          <cell r="C232">
            <v>63.029764941055205</v>
          </cell>
          <cell r="D232">
            <v>44.237305652857366</v>
          </cell>
          <cell r="Q232">
            <v>39.263083556062305</v>
          </cell>
          <cell r="R232">
            <v>22.225250073939787</v>
          </cell>
          <cell r="T232">
            <v>30.083046339057962</v>
          </cell>
          <cell r="AE232">
            <v>5.0097439638407266</v>
          </cell>
          <cell r="AH232">
            <v>1.7003347132011917</v>
          </cell>
          <cell r="AI232">
            <v>1.7892625795034036</v>
          </cell>
          <cell r="AK232">
            <v>8.9022500200373234</v>
          </cell>
          <cell r="AL232">
            <v>33.939743291628325</v>
          </cell>
        </row>
        <row r="233">
          <cell r="C233">
            <v>60.354214190630117</v>
          </cell>
          <cell r="D233">
            <v>46.527176709846913</v>
          </cell>
          <cell r="Q233">
            <v>34.362597818924122</v>
          </cell>
          <cell r="R233">
            <v>20.23594276215746</v>
          </cell>
          <cell r="T233">
            <v>30.052924141361203</v>
          </cell>
          <cell r="AE233">
            <v>4.632609194260402</v>
          </cell>
          <cell r="AH233">
            <v>1.6673627717337502</v>
          </cell>
          <cell r="AI233">
            <v>1.8086145094224062</v>
          </cell>
          <cell r="AK233">
            <v>9.9488924815156494</v>
          </cell>
          <cell r="AL233">
            <v>34.002882125582303</v>
          </cell>
        </row>
        <row r="234">
          <cell r="C234">
            <v>62.549999381381291</v>
          </cell>
          <cell r="D234">
            <v>44.285781301088164</v>
          </cell>
          <cell r="Q234">
            <v>35.04014011260567</v>
          </cell>
          <cell r="R234">
            <v>19.367190297270746</v>
          </cell>
          <cell r="T234">
            <v>28.075610149744048</v>
          </cell>
          <cell r="AE234">
            <v>5.1016613457553897</v>
          </cell>
          <cell r="AH234">
            <v>1.7012839549316168</v>
          </cell>
          <cell r="AI234">
            <v>1.8613510363084074</v>
          </cell>
          <cell r="AK234">
            <v>9.3789752752126549</v>
          </cell>
          <cell r="AL234">
            <v>34.314178774444834</v>
          </cell>
        </row>
        <row r="235">
          <cell r="C235">
            <v>59.398542959622993</v>
          </cell>
          <cell r="D235">
            <v>43.795265491091577</v>
          </cell>
          <cell r="Q235">
            <v>35.854216274300605</v>
          </cell>
          <cell r="R235">
            <v>19.991654061443075</v>
          </cell>
          <cell r="T235">
            <v>28.76156997259374</v>
          </cell>
          <cell r="AE235">
            <v>5.2498516358465244</v>
          </cell>
          <cell r="AH235">
            <v>1.765063134434268</v>
          </cell>
          <cell r="AI235">
            <v>1.865625288965697</v>
          </cell>
          <cell r="AK235">
            <v>9.1557626734057145</v>
          </cell>
          <cell r="AL235">
            <v>33.567201439484357</v>
          </cell>
        </row>
        <row r="236">
          <cell r="C236">
            <v>61.043579132935172</v>
          </cell>
          <cell r="D236">
            <v>43.076859766391152</v>
          </cell>
          <cell r="Q236">
            <v>37.016826187004334</v>
          </cell>
          <cell r="R236">
            <v>20.82260509993586</v>
          </cell>
          <cell r="T236">
            <v>26.732126132340134</v>
          </cell>
          <cell r="AE236">
            <v>5.1869108613524864</v>
          </cell>
          <cell r="AH236">
            <v>1.6666136768030462</v>
          </cell>
          <cell r="AI236">
            <v>1.7841821311682173</v>
          </cell>
          <cell r="AK236">
            <v>9.1865999238853391</v>
          </cell>
          <cell r="AL236">
            <v>33.672755270323123</v>
          </cell>
        </row>
        <row r="237">
          <cell r="C237">
            <v>60.254623161101414</v>
          </cell>
          <cell r="D237">
            <v>43.09022869812604</v>
          </cell>
          <cell r="Q237">
            <v>37.61193508168698</v>
          </cell>
          <cell r="R237">
            <v>21.770163894301486</v>
          </cell>
          <cell r="T237">
            <v>26.862240637701255</v>
          </cell>
          <cell r="AE237">
            <v>5.2232455006873515</v>
          </cell>
          <cell r="AH237">
            <v>1.7016891955116902</v>
          </cell>
          <cell r="AI237">
            <v>1.8730796258504543</v>
          </cell>
          <cell r="AK237">
            <v>9.6995283501243907</v>
          </cell>
          <cell r="AL237">
            <v>33.311883964475733</v>
          </cell>
        </row>
        <row r="238">
          <cell r="C238">
            <v>59.423806041947422</v>
          </cell>
          <cell r="D238">
            <v>47.021193987336616</v>
          </cell>
          <cell r="Q238">
            <v>36.727291055889808</v>
          </cell>
          <cell r="R238">
            <v>19.727836366232747</v>
          </cell>
          <cell r="T238">
            <v>29.01564009391771</v>
          </cell>
          <cell r="AE238">
            <v>5.2526041987401531</v>
          </cell>
          <cell r="AH238">
            <v>1.6446163759751649</v>
          </cell>
          <cell r="AI238">
            <v>1.8785863359827226</v>
          </cell>
          <cell r="AK238">
            <v>9.5407718116171978</v>
          </cell>
          <cell r="AL238">
            <v>34.348822518601622</v>
          </cell>
        </row>
        <row r="239">
          <cell r="C239">
            <v>64.175138679239026</v>
          </cell>
          <cell r="D239">
            <v>47.585816193995662</v>
          </cell>
          <cell r="Q239">
            <v>38.930986473645326</v>
          </cell>
          <cell r="R239">
            <v>20.889983515671293</v>
          </cell>
          <cell r="T239">
            <v>28.751338802727819</v>
          </cell>
          <cell r="AE239">
            <v>5.2489951795714616</v>
          </cell>
          <cell r="AH239">
            <v>1.7632969162757015</v>
          </cell>
          <cell r="AI239">
            <v>1.8687919482088957</v>
          </cell>
          <cell r="AK239">
            <v>9.6144234614486219</v>
          </cell>
          <cell r="AL239">
            <v>34.519309573111066</v>
          </cell>
        </row>
        <row r="240">
          <cell r="C240">
            <v>64.347815116878593</v>
          </cell>
          <cell r="D240">
            <v>46.129286280753291</v>
          </cell>
          <cell r="Q240">
            <v>36.293008344192422</v>
          </cell>
          <cell r="R240">
            <v>20.88860198131438</v>
          </cell>
          <cell r="T240">
            <v>28.576886004793852</v>
          </cell>
          <cell r="AE240">
            <v>5.1579609801776236</v>
          </cell>
          <cell r="AH240">
            <v>1.81161581146399</v>
          </cell>
          <cell r="AI240">
            <v>1.8132991750329137</v>
          </cell>
          <cell r="AK240">
            <v>9.046540298197197</v>
          </cell>
          <cell r="AL240">
            <v>34.425456899110614</v>
          </cell>
        </row>
        <row r="241">
          <cell r="C241">
            <v>62.877463292799234</v>
          </cell>
          <cell r="D241">
            <v>43.637290839945202</v>
          </cell>
          <cell r="Q241">
            <v>35.121584709686481</v>
          </cell>
          <cell r="R241">
            <v>20.79198119873006</v>
          </cell>
          <cell r="T241">
            <v>25.794922670953515</v>
          </cell>
          <cell r="AE241">
            <v>5.2489951795714616</v>
          </cell>
          <cell r="AH241">
            <v>1.6726893483532619</v>
          </cell>
          <cell r="AI241">
            <v>1.8889838508896244</v>
          </cell>
          <cell r="AK241">
            <v>9.0433060150340445</v>
          </cell>
          <cell r="AL241">
            <v>33.919767046468657</v>
          </cell>
        </row>
        <row r="242">
          <cell r="C242">
            <v>61.759861110068975</v>
          </cell>
          <cell r="D242">
            <v>46.795163554174948</v>
          </cell>
          <cell r="Q242">
            <v>35.866310857398211</v>
          </cell>
          <cell r="R242">
            <v>18.568313976534547</v>
          </cell>
          <cell r="T242">
            <v>26.835797491985396</v>
          </cell>
          <cell r="AE242">
            <v>5.0977454317839408</v>
          </cell>
          <cell r="AH242">
            <v>1.7139129082388949</v>
          </cell>
          <cell r="AI242">
            <v>1.8907337395528627</v>
          </cell>
          <cell r="AK242">
            <v>9.0752324563185596</v>
          </cell>
          <cell r="AL242">
            <v>33.434601735894262</v>
          </cell>
        </row>
        <row r="243">
          <cell r="C243">
            <v>59.877651148475152</v>
          </cell>
          <cell r="D243">
            <v>45.293390142472049</v>
          </cell>
          <cell r="Q243">
            <v>34.060967263120297</v>
          </cell>
          <cell r="R243">
            <v>18.509412885507565</v>
          </cell>
          <cell r="T243">
            <v>25.770368644827148</v>
          </cell>
          <cell r="AE243">
            <v>5.3395030779143537</v>
          </cell>
          <cell r="AH243">
            <v>1.5344211618185852</v>
          </cell>
          <cell r="AI243">
            <v>1.7610092819612251</v>
          </cell>
          <cell r="AK243">
            <v>9.2103100961510265</v>
          </cell>
          <cell r="AL243">
            <v>33.023198111565037</v>
          </cell>
        </row>
        <row r="244">
          <cell r="C244">
            <v>59.404479859754687</v>
          </cell>
          <cell r="D244">
            <v>45.130563740113537</v>
          </cell>
          <cell r="Q244">
            <v>33.542250453135139</v>
          </cell>
          <cell r="R244">
            <v>18.579598591256705</v>
          </cell>
          <cell r="T244">
            <v>25.86342036799449</v>
          </cell>
          <cell r="AE244">
            <v>5.2651801819911395</v>
          </cell>
          <cell r="AH244">
            <v>1.4962436561801866</v>
          </cell>
          <cell r="AI244">
            <v>1.7967843922827298</v>
          </cell>
          <cell r="AK244">
            <v>9.0560550005089819</v>
          </cell>
          <cell r="AL244">
            <v>33.574821338839371</v>
          </cell>
        </row>
        <row r="245">
          <cell r="C245">
            <v>56.736468272136236</v>
          </cell>
          <cell r="D245">
            <v>44.324443345624651</v>
          </cell>
          <cell r="Q245">
            <v>34.378507958141491</v>
          </cell>
          <cell r="R245">
            <v>18.363009719483941</v>
          </cell>
          <cell r="T245">
            <v>25.559379302311307</v>
          </cell>
          <cell r="AE245">
            <v>5.0348260905084663</v>
          </cell>
          <cell r="AH245">
            <v>1.6043556373800689</v>
          </cell>
          <cell r="AI245">
            <v>1.8365737974349072</v>
          </cell>
          <cell r="AK245">
            <v>9.3807904207124952</v>
          </cell>
          <cell r="AL245">
            <v>33.572270865796241</v>
          </cell>
        </row>
        <row r="246">
          <cell r="C246">
            <v>60.583566153971255</v>
          </cell>
          <cell r="D246">
            <v>48.344696888491256</v>
          </cell>
          <cell r="Q246">
            <v>35.074675647847975</v>
          </cell>
          <cell r="R246">
            <v>19.715954042720483</v>
          </cell>
          <cell r="T246">
            <v>27.362047845324263</v>
          </cell>
          <cell r="AE246">
            <v>5.1617451928126883</v>
          </cell>
          <cell r="AH246">
            <v>1.5836087931318945</v>
          </cell>
          <cell r="AI246">
            <v>1.7909705878994808</v>
          </cell>
          <cell r="AK246">
            <v>9.1209855575687779</v>
          </cell>
          <cell r="AL246">
            <v>33.813963680961969</v>
          </cell>
        </row>
        <row r="247">
          <cell r="C247">
            <v>57.803093871637031</v>
          </cell>
          <cell r="D247">
            <v>43.339518908154702</v>
          </cell>
          <cell r="Q247">
            <v>33.336206436480744</v>
          </cell>
          <cell r="R247">
            <v>18.218303704212989</v>
          </cell>
          <cell r="T247">
            <v>25.272623635773751</v>
          </cell>
          <cell r="AE247">
            <v>4.7744295832436334</v>
          </cell>
          <cell r="AH247">
            <v>1.5913381391524029</v>
          </cell>
          <cell r="AI247">
            <v>1.8574321593660916</v>
          </cell>
          <cell r="AK247">
            <v>8.6908688028469605</v>
          </cell>
          <cell r="AL247">
            <v>32.239269640416538</v>
          </cell>
        </row>
        <row r="248">
          <cell r="C248">
            <v>61.540551626168678</v>
          </cell>
          <cell r="D248">
            <v>41.65386105338149</v>
          </cell>
          <cell r="Q248">
            <v>33.665159287212902</v>
          </cell>
          <cell r="R248">
            <v>18.579920719165525</v>
          </cell>
          <cell r="T248">
            <v>25.020352817147565</v>
          </cell>
          <cell r="AE248">
            <v>5.1022076582466855</v>
          </cell>
          <cell r="AH248">
            <v>1.6007018783137832</v>
          </cell>
          <cell r="AI248">
            <v>1.8568632720181155</v>
          </cell>
          <cell r="AK248">
            <v>9.1462679668032738</v>
          </cell>
          <cell r="AL248">
            <v>33.072665937274195</v>
          </cell>
        </row>
        <row r="249">
          <cell r="C249">
            <v>57.72930095096639</v>
          </cell>
          <cell r="D249">
            <v>43.048828098825823</v>
          </cell>
          <cell r="Q249">
            <v>35.009736260502685</v>
          </cell>
          <cell r="R249">
            <v>19.190415376097476</v>
          </cell>
          <cell r="T249">
            <v>25.656766374570825</v>
          </cell>
          <cell r="AE249">
            <v>5.1623371849385071</v>
          </cell>
          <cell r="AH249">
            <v>1.5593079741532543</v>
          </cell>
          <cell r="AI249">
            <v>1.7433473614394548</v>
          </cell>
          <cell r="AK249">
            <v>9.2023631353925488</v>
          </cell>
          <cell r="AL249">
            <v>33.458793534092479</v>
          </cell>
        </row>
        <row r="250">
          <cell r="C250">
            <v>62.55864034241538</v>
          </cell>
          <cell r="D250">
            <v>44.524380666591014</v>
          </cell>
          <cell r="Q250">
            <v>36.369258035436353</v>
          </cell>
          <cell r="R250">
            <v>19.788640593683709</v>
          </cell>
          <cell r="T250">
            <v>25.153396764626407</v>
          </cell>
          <cell r="AE250">
            <v>5.0671865207352935</v>
          </cell>
          <cell r="AH250">
            <v>1.6046310475453813</v>
          </cell>
          <cell r="AI250">
            <v>1.8516172496707597</v>
          </cell>
          <cell r="AK250">
            <v>8.8813262365825096</v>
          </cell>
          <cell r="AL250">
            <v>31.904714580868156</v>
          </cell>
        </row>
        <row r="251">
          <cell r="C251">
            <v>60.593851975402899</v>
          </cell>
          <cell r="D251">
            <v>46.136948774014265</v>
          </cell>
          <cell r="Q251">
            <v>34.903927488477159</v>
          </cell>
          <cell r="R251">
            <v>19.295300381651959</v>
          </cell>
          <cell r="T251">
            <v>25.645407026547083</v>
          </cell>
          <cell r="AE251">
            <v>5.0624489498313867</v>
          </cell>
          <cell r="AH251">
            <v>1.6396378113244776</v>
          </cell>
          <cell r="AI251">
            <v>1.7935351586267272</v>
          </cell>
          <cell r="AK251">
            <v>9.7369573262802547</v>
          </cell>
          <cell r="AL251">
            <v>34.566662679686679</v>
          </cell>
        </row>
        <row r="252">
          <cell r="C252">
            <v>63.038653000474383</v>
          </cell>
          <cell r="D252">
            <v>42.777781164721361</v>
          </cell>
          <cell r="Q252">
            <v>35.222355125062819</v>
          </cell>
          <cell r="R252">
            <v>19.170459203869839</v>
          </cell>
          <cell r="T252">
            <v>25.055296441345231</v>
          </cell>
          <cell r="AE252">
            <v>5.0142581945907505</v>
          </cell>
          <cell r="AH252">
            <v>1.5944297285489799</v>
          </cell>
          <cell r="AI252">
            <v>1.8396488911363589</v>
          </cell>
          <cell r="AK252">
            <v>9.4133168768519742</v>
          </cell>
          <cell r="AL252">
            <v>31.451327467993071</v>
          </cell>
        </row>
        <row r="253">
          <cell r="C253">
            <v>64.546626600050757</v>
          </cell>
          <cell r="D253">
            <v>44.053407158338352</v>
          </cell>
          <cell r="Q253">
            <v>33.486316407525443</v>
          </cell>
          <cell r="R253">
            <v>17.369751410709494</v>
          </cell>
          <cell r="T253">
            <v>24.155339468011036</v>
          </cell>
          <cell r="AE253">
            <v>5.0787732216980039</v>
          </cell>
          <cell r="AH253">
            <v>1.5950846844757154</v>
          </cell>
          <cell r="AI253">
            <v>1.8375044669657006</v>
          </cell>
          <cell r="AK253">
            <v>9.2253058375969719</v>
          </cell>
          <cell r="AL253">
            <v>34.05649523241437</v>
          </cell>
        </row>
        <row r="254">
          <cell r="C254">
            <v>59.136625269088071</v>
          </cell>
          <cell r="D254">
            <v>44.725139403669118</v>
          </cell>
          <cell r="Q254">
            <v>31.921782556693245</v>
          </cell>
          <cell r="R254">
            <v>17.222789592631734</v>
          </cell>
          <cell r="T254">
            <v>25.264444697152822</v>
          </cell>
          <cell r="AE254">
            <v>5.0309428341272833</v>
          </cell>
          <cell r="AH254">
            <v>1.5499777412789026</v>
          </cell>
          <cell r="AI254">
            <v>1.8347325022655305</v>
          </cell>
          <cell r="AK254">
            <v>8.7566310450145011</v>
          </cell>
          <cell r="AL254">
            <v>33.119638400119165</v>
          </cell>
        </row>
        <row r="255">
          <cell r="C255">
            <v>62.716356285398881</v>
          </cell>
          <cell r="D255">
            <v>43.9206127815809</v>
          </cell>
          <cell r="Q255">
            <v>32.097514496450934</v>
          </cell>
          <cell r="R255">
            <v>16.788391555034195</v>
          </cell>
          <cell r="T255">
            <v>24.753022841707974</v>
          </cell>
          <cell r="AE255">
            <v>5.1096509276097084</v>
          </cell>
          <cell r="AH255">
            <v>1.5624894291717637</v>
          </cell>
          <cell r="AI255">
            <v>1.7829340756775176</v>
          </cell>
          <cell r="AK255">
            <v>9.7163724327537526</v>
          </cell>
          <cell r="AL255">
            <v>33.951791521018521</v>
          </cell>
        </row>
        <row r="256">
          <cell r="C256">
            <v>61.227354465832029</v>
          </cell>
          <cell r="D256">
            <v>44.315258913078203</v>
          </cell>
          <cell r="Q256">
            <v>31.762884198727544</v>
          </cell>
          <cell r="R256">
            <v>15.772629740795852</v>
          </cell>
          <cell r="T256">
            <v>24.541417895101606</v>
          </cell>
          <cell r="AE256">
            <v>5.0372704954830834</v>
          </cell>
          <cell r="AH256">
            <v>1.573822839161656</v>
          </cell>
          <cell r="AI256">
            <v>1.8080983284184897</v>
          </cell>
          <cell r="AK256">
            <v>9.2282975123000401</v>
          </cell>
          <cell r="AL256">
            <v>33.456101724644718</v>
          </cell>
        </row>
        <row r="257">
          <cell r="C257">
            <v>58.589369602004844</v>
          </cell>
          <cell r="D257">
            <v>43.82538011928095</v>
          </cell>
          <cell r="Q257">
            <v>31.073610442651486</v>
          </cell>
          <cell r="R257">
            <v>16.572752886253859</v>
          </cell>
          <cell r="T257">
            <v>26.012621780241606</v>
          </cell>
          <cell r="AE257">
            <v>4.8673104174064594</v>
          </cell>
          <cell r="AH257">
            <v>1.5670600127737593</v>
          </cell>
          <cell r="AI257">
            <v>1.8407905047724533</v>
          </cell>
          <cell r="AK257">
            <v>9.8768582739222488</v>
          </cell>
          <cell r="AL257">
            <v>32.644818072020968</v>
          </cell>
        </row>
        <row r="258">
          <cell r="C258">
            <v>60.453449234750714</v>
          </cell>
          <cell r="D258">
            <v>45.020436336350926</v>
          </cell>
          <cell r="Q258">
            <v>31.493932267516879</v>
          </cell>
          <cell r="R258">
            <v>16.181263380476857</v>
          </cell>
          <cell r="T258">
            <v>24.44456655197304</v>
          </cell>
          <cell r="AE258">
            <v>4.8760031342370134</v>
          </cell>
          <cell r="AH258">
            <v>1.4267614397509651</v>
          </cell>
          <cell r="AI258">
            <v>1.8152459825192955</v>
          </cell>
          <cell r="AK258">
            <v>9.4251657194138527</v>
          </cell>
          <cell r="AL258">
            <v>33.835023371142782</v>
          </cell>
        </row>
        <row r="259">
          <cell r="C259">
            <v>61.228605186099621</v>
          </cell>
          <cell r="D259">
            <v>43.396404540014892</v>
          </cell>
          <cell r="Q259">
            <v>30.538289992119275</v>
          </cell>
          <cell r="R259">
            <v>16.98920251985701</v>
          </cell>
          <cell r="T259">
            <v>24.421176239442204</v>
          </cell>
          <cell r="AE259">
            <v>4.8277027126276293</v>
          </cell>
          <cell r="AH259">
            <v>1.377472653198953</v>
          </cell>
          <cell r="AI259">
            <v>1.7213422018626241</v>
          </cell>
          <cell r="AK259">
            <v>8.7063202888431501</v>
          </cell>
          <cell r="AL259">
            <v>32.270761783520506</v>
          </cell>
        </row>
        <row r="260">
          <cell r="C260">
            <v>61.883741139807121</v>
          </cell>
          <cell r="D260">
            <v>42.302324963038402</v>
          </cell>
          <cell r="Q260">
            <v>32.860730800088604</v>
          </cell>
          <cell r="R260">
            <v>17.358396266140144</v>
          </cell>
          <cell r="T260">
            <v>24.084680652414004</v>
          </cell>
          <cell r="AE260">
            <v>4.833823555568328</v>
          </cell>
          <cell r="AH260">
            <v>1.500051726578677</v>
          </cell>
          <cell r="AI260">
            <v>1.7453942088707839</v>
          </cell>
          <cell r="AK260">
            <v>8.7453690557395749</v>
          </cell>
          <cell r="AL260">
            <v>33.243747093267487</v>
          </cell>
        </row>
        <row r="261">
          <cell r="C261">
            <v>60.215816513544262</v>
          </cell>
          <cell r="D261">
            <v>45.004170003792744</v>
          </cell>
          <cell r="Q261">
            <v>32.829724931281227</v>
          </cell>
          <cell r="R261">
            <v>18.760074030934813</v>
          </cell>
          <cell r="T261">
            <v>24.709752418858535</v>
          </cell>
          <cell r="AE261">
            <v>4.7726472512651421</v>
          </cell>
          <cell r="AH261">
            <v>1.429852960291216</v>
          </cell>
          <cell r="AI261">
            <v>1.766394624726946</v>
          </cell>
          <cell r="AK261">
            <v>9.230227860253601</v>
          </cell>
          <cell r="AL261">
            <v>32.043926778151466</v>
          </cell>
        </row>
        <row r="262">
          <cell r="C262">
            <v>65.163625328337616</v>
          </cell>
          <cell r="D262">
            <v>45.25100989356843</v>
          </cell>
          <cell r="Q262">
            <v>34.493337514955378</v>
          </cell>
          <cell r="R262">
            <v>18.690500108074058</v>
          </cell>
          <cell r="T262">
            <v>26.057556086470619</v>
          </cell>
          <cell r="AE262">
            <v>4.8868434563227963</v>
          </cell>
          <cell r="AH262">
            <v>1.3744783476975753</v>
          </cell>
          <cell r="AI262">
            <v>1.6108472537639438</v>
          </cell>
          <cell r="AK262">
            <v>9.4958900111322873</v>
          </cell>
          <cell r="AL262">
            <v>32.872996269174472</v>
          </cell>
        </row>
        <row r="263">
          <cell r="C263">
            <v>63.76162296278796</v>
          </cell>
          <cell r="D263">
            <v>45.293029070461216</v>
          </cell>
          <cell r="Q263">
            <v>33.357631840393623</v>
          </cell>
          <cell r="R263">
            <v>18.94996384518819</v>
          </cell>
          <cell r="T263">
            <v>24.981099435428956</v>
          </cell>
          <cell r="AE263">
            <v>4.712557654388668</v>
          </cell>
          <cell r="AH263">
            <v>1.4492910607980685</v>
          </cell>
          <cell r="AI263">
            <v>1.7268454073803654</v>
          </cell>
          <cell r="AK263">
            <v>9.0382055176317415</v>
          </cell>
          <cell r="AL263">
            <v>32.199526705875648</v>
          </cell>
        </row>
        <row r="264">
          <cell r="C264">
            <v>66.114390246653201</v>
          </cell>
          <cell r="D264">
            <v>45.625853912566782</v>
          </cell>
          <cell r="Q264">
            <v>33.318547106503729</v>
          </cell>
          <cell r="R264">
            <v>17.771605843170786</v>
          </cell>
          <cell r="T264">
            <v>24.575834903801379</v>
          </cell>
          <cell r="AE264">
            <v>4.8777662417160581</v>
          </cell>
          <cell r="AH264">
            <v>1.409056159802045</v>
          </cell>
          <cell r="AI264">
            <v>1.7370071876474813</v>
          </cell>
          <cell r="AK264">
            <v>8.6728162394062451</v>
          </cell>
          <cell r="AL264">
            <v>32.458478033601615</v>
          </cell>
        </row>
        <row r="265">
          <cell r="C265">
            <v>62.894076807790711</v>
          </cell>
          <cell r="D265">
            <v>42.616705599259213</v>
          </cell>
          <cell r="Q265">
            <v>30.326207825626383</v>
          </cell>
          <cell r="R265">
            <v>17.735395076518103</v>
          </cell>
          <cell r="T265">
            <v>25.709022134935214</v>
          </cell>
          <cell r="AE265">
            <v>4.8515520000098471</v>
          </cell>
          <cell r="AH265">
            <v>1.4487299397890243</v>
          </cell>
          <cell r="AI265">
            <v>1.8066262065315184</v>
          </cell>
          <cell r="AK265">
            <v>9.1162640443608396</v>
          </cell>
          <cell r="AL265">
            <v>32.038104361325615</v>
          </cell>
        </row>
        <row r="266">
          <cell r="C266">
            <v>64.430156715214807</v>
          </cell>
          <cell r="D266">
            <v>44.858414739395819</v>
          </cell>
          <cell r="Q266">
            <v>30.140918432286142</v>
          </cell>
          <cell r="R266">
            <v>15.244337635010792</v>
          </cell>
          <cell r="T266">
            <v>24.44736400881699</v>
          </cell>
          <cell r="AE266">
            <v>4.7823755728863633</v>
          </cell>
          <cell r="AH266">
            <v>1.3358814012877545</v>
          </cell>
          <cell r="AI266">
            <v>1.7312476485411661</v>
          </cell>
          <cell r="AK266">
            <v>9.4025384834075716</v>
          </cell>
          <cell r="AL266">
            <v>33.525465273732792</v>
          </cell>
        </row>
        <row r="267">
          <cell r="C267">
            <v>65.061441139598259</v>
          </cell>
          <cell r="D267">
            <v>44.695516784552126</v>
          </cell>
          <cell r="Q267">
            <v>32.395497325007227</v>
          </cell>
          <cell r="R267">
            <v>16.684871213745947</v>
          </cell>
          <cell r="T267">
            <v>24.258451985775718</v>
          </cell>
          <cell r="AE267">
            <v>4.5206985068216952</v>
          </cell>
          <cell r="AH267">
            <v>1.3678695468465891</v>
          </cell>
          <cell r="AI267">
            <v>1.7126248410201685</v>
          </cell>
          <cell r="AK267">
            <v>9.3164689105432021</v>
          </cell>
          <cell r="AL267">
            <v>30.634852335208933</v>
          </cell>
        </row>
        <row r="268">
          <cell r="C268">
            <v>60.935871572983537</v>
          </cell>
          <cell r="D268">
            <v>43.726259154707151</v>
          </cell>
          <cell r="Q268">
            <v>31.160033261056434</v>
          </cell>
          <cell r="R268">
            <v>16.309456128812297</v>
          </cell>
          <cell r="T268">
            <v>22.942145172279563</v>
          </cell>
          <cell r="AE268">
            <v>4.8153925963204047</v>
          </cell>
          <cell r="AH268">
            <v>1.3269570432255746</v>
          </cell>
          <cell r="AI268">
            <v>1.7104744747132816</v>
          </cell>
          <cell r="AK268">
            <v>8.3747480522229552</v>
          </cell>
          <cell r="AL268">
            <v>33.241447851622993</v>
          </cell>
        </row>
        <row r="269">
          <cell r="C269">
            <v>59.11104737164392</v>
          </cell>
          <cell r="D269">
            <v>43.721105360138303</v>
          </cell>
          <cell r="Q269">
            <v>29.594681641152288</v>
          </cell>
          <cell r="R269">
            <v>16.688604664879289</v>
          </cell>
          <cell r="T269">
            <v>24.196779935065081</v>
          </cell>
          <cell r="AE269">
            <v>4.7730398900821651</v>
          </cell>
          <cell r="AH269">
            <v>1.3661732725521578</v>
          </cell>
          <cell r="AI269">
            <v>1.7216470997837268</v>
          </cell>
          <cell r="AK269">
            <v>9.919611163803193</v>
          </cell>
          <cell r="AL269">
            <v>32.006759102247067</v>
          </cell>
        </row>
        <row r="270">
          <cell r="C270">
            <v>64.580205936892895</v>
          </cell>
          <cell r="D270">
            <v>43.311350076707889</v>
          </cell>
          <cell r="Q270">
            <v>30.975883804818075</v>
          </cell>
          <cell r="R270">
            <v>15.990070856185348</v>
          </cell>
          <cell r="T270">
            <v>23.816643137904229</v>
          </cell>
          <cell r="AE270">
            <v>4.8209039286869269</v>
          </cell>
          <cell r="AH270">
            <v>1.4185867160326466</v>
          </cell>
          <cell r="AI270">
            <v>1.6646989744273657</v>
          </cell>
          <cell r="AK270">
            <v>8.9432755352814741</v>
          </cell>
          <cell r="AL270">
            <v>33.842941410799625</v>
          </cell>
        </row>
        <row r="271">
          <cell r="C271">
            <v>64.558948375532779</v>
          </cell>
          <cell r="D271">
            <v>46.348469459091866</v>
          </cell>
          <cell r="Q271">
            <v>32.351245130223511</v>
          </cell>
          <cell r="R271">
            <v>17.589617175790764</v>
          </cell>
          <cell r="T271">
            <v>25.592696281960997</v>
          </cell>
          <cell r="AE271">
            <v>4.6776768447852142</v>
          </cell>
          <cell r="AH271">
            <v>1.3948711693860638</v>
          </cell>
          <cell r="AI271">
            <v>1.7462495029013312</v>
          </cell>
          <cell r="AK271">
            <v>9.5890764257629328</v>
          </cell>
          <cell r="AL271">
            <v>32.693143143350198</v>
          </cell>
        </row>
        <row r="272">
          <cell r="C272">
            <v>59.964821035252577</v>
          </cell>
          <cell r="D272">
            <v>44.655226889930795</v>
          </cell>
          <cell r="Q272">
            <v>30.286754526139983</v>
          </cell>
          <cell r="R272">
            <v>16.141110634134943</v>
          </cell>
          <cell r="T272">
            <v>23.159143765929421</v>
          </cell>
          <cell r="AE272">
            <v>4.8348727367407927</v>
          </cell>
          <cell r="AH272">
            <v>1.3896190826371069</v>
          </cell>
          <cell r="AI272">
            <v>1.6861132777912706</v>
          </cell>
          <cell r="AK272">
            <v>9.3078386207058514</v>
          </cell>
          <cell r="AL272">
            <v>32.358960728178694</v>
          </cell>
        </row>
        <row r="273">
          <cell r="C273">
            <v>61.566533899805613</v>
          </cell>
          <cell r="D273">
            <v>43.65605192983822</v>
          </cell>
          <cell r="Q273">
            <v>32.210641449020528</v>
          </cell>
          <cell r="R273">
            <v>17.249717488201682</v>
          </cell>
          <cell r="T273">
            <v>24.950821125068881</v>
          </cell>
          <cell r="AE273">
            <v>4.8348727367407784</v>
          </cell>
          <cell r="AH273">
            <v>1.4064320023306951</v>
          </cell>
          <cell r="AI273">
            <v>1.7323196071652769</v>
          </cell>
          <cell r="AK273">
            <v>8.8385637749661559</v>
          </cell>
          <cell r="AL273">
            <v>31.44154254300464</v>
          </cell>
        </row>
        <row r="274">
          <cell r="C274">
            <v>62.883519007428255</v>
          </cell>
          <cell r="D274">
            <v>44.399475905666279</v>
          </cell>
          <cell r="Q274">
            <v>32.128548242210698</v>
          </cell>
          <cell r="R274">
            <v>18.682882903188816</v>
          </cell>
          <cell r="T274">
            <v>24.576244844339772</v>
          </cell>
          <cell r="AE274">
            <v>4.8511173323333203</v>
          </cell>
          <cell r="AH274">
            <v>1.3643634819838721</v>
          </cell>
          <cell r="AI274">
            <v>1.6883774325441174</v>
          </cell>
          <cell r="AK274">
            <v>9.7899934856830306</v>
          </cell>
          <cell r="AL274">
            <v>32.322787679198889</v>
          </cell>
        </row>
        <row r="275">
          <cell r="C275">
            <v>64.620914547678623</v>
          </cell>
          <cell r="D275">
            <v>47.664410450049722</v>
          </cell>
          <cell r="Q275">
            <v>32.606495222473193</v>
          </cell>
          <cell r="R275">
            <v>20.146237414685064</v>
          </cell>
          <cell r="T275">
            <v>24.454782342955731</v>
          </cell>
          <cell r="AE275">
            <v>4.6770819051048633</v>
          </cell>
          <cell r="AH275">
            <v>1.4101929875893802</v>
          </cell>
          <cell r="AI275">
            <v>1.6223603095544226</v>
          </cell>
          <cell r="AK275">
            <v>8.7401888020428338</v>
          </cell>
          <cell r="AL275">
            <v>32.905306449574283</v>
          </cell>
        </row>
        <row r="276">
          <cell r="C276">
            <v>62.403829863568774</v>
          </cell>
          <cell r="D276">
            <v>47.750834633479684</v>
          </cell>
          <cell r="Q276">
            <v>34.462578397877472</v>
          </cell>
          <cell r="R276">
            <v>19.259051137486388</v>
          </cell>
          <cell r="T276">
            <v>25.110646976776081</v>
          </cell>
          <cell r="AE276">
            <v>4.7840306841568765</v>
          </cell>
          <cell r="AH276">
            <v>1.4223136012109761</v>
          </cell>
          <cell r="AI276">
            <v>1.6690951101494007</v>
          </cell>
          <cell r="AK276">
            <v>9.4176153974001675</v>
          </cell>
          <cell r="AL276">
            <v>32.241415103782259</v>
          </cell>
        </row>
        <row r="277">
          <cell r="C277">
            <v>64.622383314897874</v>
          </cell>
          <cell r="D277">
            <v>43.720479173979541</v>
          </cell>
          <cell r="Q277">
            <v>33.687944370237396</v>
          </cell>
          <cell r="R277">
            <v>18.43149875437447</v>
          </cell>
          <cell r="T277">
            <v>24.623928381580576</v>
          </cell>
          <cell r="AE277">
            <v>4.785402872944152</v>
          </cell>
          <cell r="AH277">
            <v>1.3773097144967943</v>
          </cell>
          <cell r="AI277">
            <v>1.7074209459160485</v>
          </cell>
          <cell r="AK277">
            <v>9.1694116230218032</v>
          </cell>
          <cell r="AL277">
            <v>32.841929334449439</v>
          </cell>
        </row>
        <row r="278">
          <cell r="C278">
            <v>68.308091086771498</v>
          </cell>
          <cell r="D278">
            <v>46.498973993955765</v>
          </cell>
          <cell r="Q278">
            <v>32.145377591661642</v>
          </cell>
          <cell r="R278">
            <v>18.440093884182016</v>
          </cell>
          <cell r="T278">
            <v>24.358341813030979</v>
          </cell>
          <cell r="AE278">
            <v>4.8348727367407784</v>
          </cell>
          <cell r="AH278">
            <v>1.3418930456118514</v>
          </cell>
          <cell r="AI278">
            <v>1.7044415540965758</v>
          </cell>
          <cell r="AK278">
            <v>8.5615285371327428</v>
          </cell>
          <cell r="AL278">
            <v>32.970209356015154</v>
          </cell>
        </row>
        <row r="279">
          <cell r="C279">
            <v>63.91285548691765</v>
          </cell>
          <cell r="D279">
            <v>45.962231980985052</v>
          </cell>
          <cell r="Q279">
            <v>30.474459807909053</v>
          </cell>
          <cell r="R279">
            <v>17.946676472750905</v>
          </cell>
          <cell r="T279">
            <v>22.858795277497382</v>
          </cell>
          <cell r="AE279">
            <v>4.8348727367407776</v>
          </cell>
          <cell r="AH279">
            <v>1.347622669744424</v>
          </cell>
          <cell r="AI279">
            <v>1.6618661186492434</v>
          </cell>
          <cell r="AK279">
            <v>8.5916336178131942</v>
          </cell>
          <cell r="AL279">
            <v>32.842296447902356</v>
          </cell>
        </row>
        <row r="280">
          <cell r="C280">
            <v>62.848200862670573</v>
          </cell>
          <cell r="D280">
            <v>47.314765800581618</v>
          </cell>
          <cell r="Q280">
            <v>32.510367442664538</v>
          </cell>
          <cell r="R280">
            <v>15.992946971134534</v>
          </cell>
          <cell r="T280">
            <v>23.719064845006166</v>
          </cell>
          <cell r="AE280">
            <v>4.7463460570850939</v>
          </cell>
          <cell r="AH280">
            <v>1.314705835876083</v>
          </cell>
          <cell r="AI280">
            <v>1.6405870344839404</v>
          </cell>
          <cell r="AK280">
            <v>8.8830759323965278</v>
          </cell>
          <cell r="AL280">
            <v>32.390436460168893</v>
          </cell>
        </row>
        <row r="281">
          <cell r="C281">
            <v>59.303997531638004</v>
          </cell>
          <cell r="D281">
            <v>45.002190649743014</v>
          </cell>
          <cell r="Q281">
            <v>35.330090595124062</v>
          </cell>
          <cell r="R281">
            <v>19.20850810682278</v>
          </cell>
          <cell r="T281">
            <v>24.62627000657336</v>
          </cell>
          <cell r="AE281">
            <v>4.6775014140445483</v>
          </cell>
          <cell r="AH281">
            <v>1.2819705291861789</v>
          </cell>
          <cell r="AI281">
            <v>1.6764351411917824</v>
          </cell>
          <cell r="AK281">
            <v>8.8719889608339741</v>
          </cell>
          <cell r="AL281">
            <v>31.646581229482578</v>
          </cell>
        </row>
        <row r="282">
          <cell r="C282">
            <v>64.100461519620836</v>
          </cell>
          <cell r="D282">
            <v>46.612387828735976</v>
          </cell>
          <cell r="Q282">
            <v>35.053183026567567</v>
          </cell>
          <cell r="R282">
            <v>20.431294079037063</v>
          </cell>
          <cell r="T282">
            <v>23.524089068962219</v>
          </cell>
          <cell r="AE282">
            <v>4.8526848427753171</v>
          </cell>
          <cell r="AH282">
            <v>1.3808434227564075</v>
          </cell>
          <cell r="AI282">
            <v>1.7082448555197751</v>
          </cell>
          <cell r="AK282">
            <v>9.0046188681858084</v>
          </cell>
          <cell r="AL282">
            <v>33.317310493420315</v>
          </cell>
        </row>
        <row r="283">
          <cell r="C283">
            <v>62.041033023357556</v>
          </cell>
          <cell r="D283">
            <v>44.731027216075248</v>
          </cell>
          <cell r="Q283">
            <v>35.378222124226333</v>
          </cell>
          <cell r="R283">
            <v>21.223635756208562</v>
          </cell>
          <cell r="T283">
            <v>24.288946081041392</v>
          </cell>
          <cell r="AE283">
            <v>4.7446080125474204</v>
          </cell>
          <cell r="AH283">
            <v>1.3033397509308762</v>
          </cell>
          <cell r="AI283">
            <v>1.6733287654640967</v>
          </cell>
          <cell r="AK283">
            <v>9.1507381230173763</v>
          </cell>
          <cell r="AL283">
            <v>31.666916096203803</v>
          </cell>
        </row>
        <row r="284">
          <cell r="C284">
            <v>62.647884345295729</v>
          </cell>
          <cell r="D284">
            <v>44.148681638597857</v>
          </cell>
          <cell r="Q284">
            <v>36.166494494934625</v>
          </cell>
          <cell r="R284">
            <v>20.932836364312511</v>
          </cell>
          <cell r="T284">
            <v>25.516969671801053</v>
          </cell>
          <cell r="AE284">
            <v>4.7567909899668024</v>
          </cell>
          <cell r="AH284">
            <v>1.4131868643045886</v>
          </cell>
          <cell r="AI284">
            <v>1.6022118518031452</v>
          </cell>
          <cell r="AK284">
            <v>8.5506316728749603</v>
          </cell>
          <cell r="AL284">
            <v>32.778740523826961</v>
          </cell>
        </row>
        <row r="285">
          <cell r="C285">
            <v>65.259598142961423</v>
          </cell>
          <cell r="D285">
            <v>46.433793922368551</v>
          </cell>
          <cell r="Q285">
            <v>37.246236978350993</v>
          </cell>
          <cell r="R285">
            <v>21.267959296317024</v>
          </cell>
          <cell r="T285">
            <v>27.604579247262521</v>
          </cell>
          <cell r="AE285">
            <v>4.8345505501696024</v>
          </cell>
          <cell r="AH285">
            <v>1.3672544688349759</v>
          </cell>
          <cell r="AI285">
            <v>1.6181972684581336</v>
          </cell>
          <cell r="AK285">
            <v>8.8154996195395263</v>
          </cell>
          <cell r="AL285">
            <v>32.118826396416146</v>
          </cell>
        </row>
        <row r="286">
          <cell r="C286">
            <v>63.457174501656056</v>
          </cell>
          <cell r="D286">
            <v>45.663843080480852</v>
          </cell>
          <cell r="Q286">
            <v>36.936139288483574</v>
          </cell>
          <cell r="R286">
            <v>21.438089138702974</v>
          </cell>
          <cell r="T286">
            <v>27.87632180536837</v>
          </cell>
          <cell r="AE286">
            <v>4.8890896961218475</v>
          </cell>
          <cell r="AH286">
            <v>1.4652595147254528</v>
          </cell>
          <cell r="AI286">
            <v>1.6915733934208628</v>
          </cell>
          <cell r="AK286">
            <v>9.1946326034242833</v>
          </cell>
          <cell r="AL286">
            <v>32.289894003900905</v>
          </cell>
        </row>
        <row r="287">
          <cell r="C287">
            <v>68.071450881224408</v>
          </cell>
          <cell r="D287">
            <v>48.083807205582836</v>
          </cell>
          <cell r="Q287">
            <v>37.045798012910865</v>
          </cell>
          <cell r="R287">
            <v>20.820976555980085</v>
          </cell>
          <cell r="T287">
            <v>26.415479910841292</v>
          </cell>
          <cell r="AE287">
            <v>4.6232053154854862</v>
          </cell>
          <cell r="AH287">
            <v>1.440415474297692</v>
          </cell>
          <cell r="AI287">
            <v>1.6594879458877827</v>
          </cell>
          <cell r="AK287">
            <v>9.0709740811255877</v>
          </cell>
          <cell r="AL287">
            <v>32.049512620089502</v>
          </cell>
        </row>
        <row r="288">
          <cell r="C288">
            <v>67.287155956105309</v>
          </cell>
          <cell r="D288">
            <v>47.317537979195102</v>
          </cell>
          <cell r="Q288">
            <v>36.978940800281457</v>
          </cell>
          <cell r="R288">
            <v>21.59895514680484</v>
          </cell>
          <cell r="T288">
            <v>27.403810666428399</v>
          </cell>
          <cell r="AE288">
            <v>4.8424973363236816</v>
          </cell>
          <cell r="AH288">
            <v>1.5059028586828724</v>
          </cell>
          <cell r="AI288">
            <v>1.665470864614095</v>
          </cell>
          <cell r="AK288">
            <v>9.1116929671632079</v>
          </cell>
          <cell r="AL288">
            <v>32.469003284127226</v>
          </cell>
        </row>
        <row r="289">
          <cell r="C289">
            <v>67.73306384183644</v>
          </cell>
          <cell r="D289">
            <v>47.66342512379444</v>
          </cell>
          <cell r="Q289">
            <v>37.377301995705807</v>
          </cell>
          <cell r="R289">
            <v>21.048487285065058</v>
          </cell>
          <cell r="T289">
            <v>27.781237321255368</v>
          </cell>
          <cell r="AE289">
            <v>4.9311060853450961</v>
          </cell>
          <cell r="AH289">
            <v>1.4779914301384884</v>
          </cell>
          <cell r="AI289">
            <v>1.6975503296158734</v>
          </cell>
          <cell r="AK289">
            <v>9.1022381200798694</v>
          </cell>
          <cell r="AL289">
            <v>31.368544277940597</v>
          </cell>
        </row>
        <row r="290">
          <cell r="C290">
            <v>71.511929188095237</v>
          </cell>
          <cell r="D290">
            <v>49.605894373800616</v>
          </cell>
          <cell r="Q290">
            <v>40.199429773761381</v>
          </cell>
          <cell r="R290">
            <v>22.063233370411634</v>
          </cell>
          <cell r="T290">
            <v>28.016555319323505</v>
          </cell>
          <cell r="AE290">
            <v>4.905886396805859</v>
          </cell>
          <cell r="AH290">
            <v>1.4443466520055581</v>
          </cell>
          <cell r="AI290">
            <v>1.775737073173735</v>
          </cell>
          <cell r="AK290">
            <v>9.5146652657339654</v>
          </cell>
          <cell r="AL290">
            <v>32.215046729407106</v>
          </cell>
        </row>
        <row r="291">
          <cell r="C291">
            <v>67.683625434983114</v>
          </cell>
          <cell r="D291">
            <v>46.50488816045813</v>
          </cell>
          <cell r="Q291">
            <v>36.305431903121942</v>
          </cell>
          <cell r="R291">
            <v>20.254455527612684</v>
          </cell>
          <cell r="T291">
            <v>26.037783505109143</v>
          </cell>
          <cell r="AE291">
            <v>4.9271024387512892</v>
          </cell>
          <cell r="AH291">
            <v>1.4919234640190904</v>
          </cell>
          <cell r="AI291">
            <v>1.6955533609790352</v>
          </cell>
          <cell r="AK291">
            <v>8.6100526727278801</v>
          </cell>
          <cell r="AL291">
            <v>30.765547354096977</v>
          </cell>
        </row>
        <row r="292">
          <cell r="C292">
            <v>66.396066340730442</v>
          </cell>
          <cell r="D292">
            <v>45.882864696719686</v>
          </cell>
          <cell r="Q292">
            <v>34.439881499241729</v>
          </cell>
          <cell r="R292">
            <v>19.722607860900158</v>
          </cell>
          <cell r="T292">
            <v>26.70766011917442</v>
          </cell>
          <cell r="AE292">
            <v>4.9271024387512838</v>
          </cell>
          <cell r="AH292">
            <v>1.46844086639329</v>
          </cell>
          <cell r="AI292">
            <v>1.727095240883237</v>
          </cell>
          <cell r="AK292">
            <v>9.1327206363965736</v>
          </cell>
          <cell r="AL292">
            <v>30.909607360238109</v>
          </cell>
        </row>
        <row r="293">
          <cell r="C293">
            <v>59.978098388141724</v>
          </cell>
          <cell r="D293">
            <v>47.221728783296676</v>
          </cell>
          <cell r="Q293">
            <v>32.497457390739783</v>
          </cell>
          <cell r="R293">
            <v>20.503989689130968</v>
          </cell>
          <cell r="T293">
            <v>28.084296332321113</v>
          </cell>
          <cell r="AE293">
            <v>4.9271024387512892</v>
          </cell>
          <cell r="AH293">
            <v>1.4487071367957762</v>
          </cell>
          <cell r="AI293">
            <v>1.6494418939920779</v>
          </cell>
          <cell r="AK293">
            <v>9.3604696875660238</v>
          </cell>
          <cell r="AL293">
            <v>31.366951118290306</v>
          </cell>
        </row>
        <row r="294">
          <cell r="C294">
            <v>66.130632212087946</v>
          </cell>
          <cell r="D294">
            <v>44.015497632829209</v>
          </cell>
          <cell r="Q294">
            <v>34.368631654213431</v>
          </cell>
          <cell r="R294">
            <v>20.297650912099826</v>
          </cell>
          <cell r="T294">
            <v>25.873524643831363</v>
          </cell>
          <cell r="AE294">
            <v>4.9453416531902947</v>
          </cell>
          <cell r="AH294">
            <v>1.486895756785751</v>
          </cell>
          <cell r="AI294">
            <v>1.7182740673355918</v>
          </cell>
          <cell r="AK294">
            <v>8.7625341943034805</v>
          </cell>
          <cell r="AL294">
            <v>32.28168348181773</v>
          </cell>
        </row>
        <row r="295">
          <cell r="C295">
            <v>65.126628758149479</v>
          </cell>
          <cell r="D295">
            <v>43.907987198173515</v>
          </cell>
          <cell r="Q295">
            <v>37.479604526081786</v>
          </cell>
          <cell r="R295">
            <v>19.99609910333249</v>
          </cell>
          <cell r="T295">
            <v>27.079801661292791</v>
          </cell>
          <cell r="AE295">
            <v>4.6373446108762231</v>
          </cell>
          <cell r="AH295">
            <v>1.4300472927896744</v>
          </cell>
          <cell r="AI295">
            <v>1.7281919380902315</v>
          </cell>
          <cell r="AK295">
            <v>9.1016356341701741</v>
          </cell>
          <cell r="AL295">
            <v>30.052876438016554</v>
          </cell>
        </row>
        <row r="296">
          <cell r="C296">
            <v>65.294950164084213</v>
          </cell>
          <cell r="D296">
            <v>43.387253265051974</v>
          </cell>
          <cell r="Q296">
            <v>36.935743934243476</v>
          </cell>
          <cell r="R296">
            <v>20.226452284147847</v>
          </cell>
          <cell r="T296">
            <v>27.513747761879088</v>
          </cell>
          <cell r="AE296">
            <v>4.9495663253123201</v>
          </cell>
          <cell r="AH296">
            <v>1.4829277173604321</v>
          </cell>
          <cell r="AI296">
            <v>1.7817309051988395</v>
          </cell>
          <cell r="AK296">
            <v>8.7126081485922473</v>
          </cell>
          <cell r="AL296">
            <v>29.430325032010565</v>
          </cell>
        </row>
        <row r="297">
          <cell r="C297">
            <v>62.767009982503936</v>
          </cell>
          <cell r="D297">
            <v>46.765381659169947</v>
          </cell>
          <cell r="Q297">
            <v>36.567479237530279</v>
          </cell>
          <cell r="R297">
            <v>21.912217338728134</v>
          </cell>
          <cell r="T297">
            <v>26.196191912627793</v>
          </cell>
          <cell r="AE297">
            <v>5.112526351381117</v>
          </cell>
          <cell r="AH297">
            <v>1.5234614065908025</v>
          </cell>
          <cell r="AI297">
            <v>1.7559424162241069</v>
          </cell>
          <cell r="AK297">
            <v>8.1696582232387129</v>
          </cell>
          <cell r="AL297">
            <v>29.027317232166435</v>
          </cell>
        </row>
        <row r="298">
          <cell r="C298">
            <v>70.147440342150588</v>
          </cell>
          <cell r="D298">
            <v>44.522105560386713</v>
          </cell>
          <cell r="Q298">
            <v>39.194758169472678</v>
          </cell>
          <cell r="R298">
            <v>20.524350411414087</v>
          </cell>
          <cell r="T298">
            <v>26.218228550613983</v>
          </cell>
          <cell r="AE298">
            <v>5.1025653775492712</v>
          </cell>
          <cell r="AH298">
            <v>1.5765226051429948</v>
          </cell>
          <cell r="AI298">
            <v>1.6921438356170104</v>
          </cell>
          <cell r="AK298">
            <v>8.6979303377539559</v>
          </cell>
          <cell r="AL298">
            <v>29.738975467685311</v>
          </cell>
        </row>
        <row r="299">
          <cell r="C299">
            <v>64.940973418030325</v>
          </cell>
          <cell r="D299">
            <v>44.99696986309322</v>
          </cell>
          <cell r="Q299">
            <v>38.150008813100321</v>
          </cell>
          <cell r="R299">
            <v>21.574628112216011</v>
          </cell>
          <cell r="T299">
            <v>27.713606906739813</v>
          </cell>
          <cell r="AE299">
            <v>4.7029967489328177</v>
          </cell>
          <cell r="AH299">
            <v>1.5587132521052081</v>
          </cell>
          <cell r="AI299">
            <v>1.6668661921042647</v>
          </cell>
          <cell r="AK299">
            <v>9.4875289917294552</v>
          </cell>
          <cell r="AL299">
            <v>29.200085104338076</v>
          </cell>
        </row>
        <row r="300">
          <cell r="C300">
            <v>68.059190414819895</v>
          </cell>
          <cell r="D300">
            <v>46.858119931340504</v>
          </cell>
          <cell r="Q300">
            <v>38.69894171757155</v>
          </cell>
          <cell r="R300">
            <v>21.840758204069736</v>
          </cell>
          <cell r="T300">
            <v>27.267249316886009</v>
          </cell>
          <cell r="AE300">
            <v>5.0424136551983842</v>
          </cell>
          <cell r="AH300">
            <v>1.5618838689023979</v>
          </cell>
          <cell r="AI300">
            <v>1.6953548600272736</v>
          </cell>
          <cell r="AK300">
            <v>9.1138301897331147</v>
          </cell>
          <cell r="AL300">
            <v>28.861209416334656</v>
          </cell>
        </row>
        <row r="301">
          <cell r="C301">
            <v>71.193378476978069</v>
          </cell>
          <cell r="D301">
            <v>47.907042267390423</v>
          </cell>
          <cell r="Q301">
            <v>38.9477394305178</v>
          </cell>
          <cell r="R301">
            <v>20.888864073820631</v>
          </cell>
          <cell r="T301">
            <v>26.700409362118084</v>
          </cell>
          <cell r="AE301">
            <v>5.0540607813260472</v>
          </cell>
          <cell r="AH301">
            <v>1.5369199409717436</v>
          </cell>
          <cell r="AI301">
            <v>1.7087434574091123</v>
          </cell>
          <cell r="AK301">
            <v>8.5855350336367184</v>
          </cell>
          <cell r="AL301">
            <v>29.850467033039294</v>
          </cell>
        </row>
        <row r="302">
          <cell r="C302">
            <v>67.36499668466432</v>
          </cell>
          <cell r="D302">
            <v>45.820368164112431</v>
          </cell>
          <cell r="Q302">
            <v>35.245064053446342</v>
          </cell>
          <cell r="R302">
            <v>18.609620654399858</v>
          </cell>
          <cell r="T302">
            <v>26.718546065375008</v>
          </cell>
          <cell r="AE302">
            <v>4.9953131771452188</v>
          </cell>
          <cell r="AH302">
            <v>1.5195610700549878</v>
          </cell>
          <cell r="AI302">
            <v>1.7987857707195611</v>
          </cell>
          <cell r="AK302">
            <v>8.8665586157559186</v>
          </cell>
          <cell r="AL302">
            <v>30.799668276344974</v>
          </cell>
        </row>
        <row r="303">
          <cell r="C303">
            <v>70.376469359983147</v>
          </cell>
          <cell r="D303">
            <v>45.434937750197342</v>
          </cell>
          <cell r="Q303">
            <v>35.371373137119619</v>
          </cell>
          <cell r="R303">
            <v>18.277595374253291</v>
          </cell>
          <cell r="T303">
            <v>25.153590482191383</v>
          </cell>
          <cell r="AE303">
            <v>5.0004383981121352</v>
          </cell>
          <cell r="AH303">
            <v>1.4471384961331768</v>
          </cell>
          <cell r="AI303">
            <v>1.7811180707073395</v>
          </cell>
          <cell r="AK303">
            <v>8.4235584678343542</v>
          </cell>
          <cell r="AL303">
            <v>29.424788538446784</v>
          </cell>
        </row>
        <row r="304">
          <cell r="C304">
            <v>73.105673019642296</v>
          </cell>
          <cell r="D304">
            <v>44.465004299738574</v>
          </cell>
          <cell r="Q304">
            <v>32.623939517623398</v>
          </cell>
          <cell r="R304">
            <v>16.38572066203777</v>
          </cell>
          <cell r="T304">
            <v>23.57507212505865</v>
          </cell>
          <cell r="AE304">
            <v>4.5665159536652444</v>
          </cell>
          <cell r="AH304">
            <v>1.4032653209719557</v>
          </cell>
          <cell r="AI304">
            <v>1.753900427318712</v>
          </cell>
          <cell r="AK304">
            <v>8.9481733892807913</v>
          </cell>
          <cell r="AL304">
            <v>29.07674155974183</v>
          </cell>
        </row>
        <row r="305">
          <cell r="C305">
            <v>61.608774649704586</v>
          </cell>
          <cell r="D305">
            <v>47.633943840885401</v>
          </cell>
          <cell r="Q305">
            <v>31.985481468206263</v>
          </cell>
          <cell r="R305">
            <v>17.313241956901948</v>
          </cell>
          <cell r="T305">
            <v>25.0286132296206</v>
          </cell>
          <cell r="AE305">
            <v>4.8899479637624435</v>
          </cell>
          <cell r="AH305">
            <v>1.453941860233287</v>
          </cell>
          <cell r="AI305">
            <v>1.6728579802461274</v>
          </cell>
          <cell r="AK305">
            <v>8.8562405638873756</v>
          </cell>
          <cell r="AL305">
            <v>29.805188117239265</v>
          </cell>
        </row>
        <row r="306">
          <cell r="C306">
            <v>67.81596141409706</v>
          </cell>
          <cell r="D306">
            <v>46.306337101199119</v>
          </cell>
          <cell r="Q306">
            <v>32.41636316750354</v>
          </cell>
          <cell r="R306">
            <v>16.90603292380937</v>
          </cell>
          <cell r="T306">
            <v>24.63348460987326</v>
          </cell>
          <cell r="AE306">
            <v>4.8598612676762452</v>
          </cell>
          <cell r="AH306">
            <v>1.423308030067719</v>
          </cell>
          <cell r="AI306">
            <v>1.7273851843743682</v>
          </cell>
          <cell r="AK306">
            <v>8.7314936252983397</v>
          </cell>
          <cell r="AL306">
            <v>31.011886322578508</v>
          </cell>
        </row>
        <row r="307">
          <cell r="C307">
            <v>69.467881132920567</v>
          </cell>
          <cell r="D307">
            <v>44.896090188872542</v>
          </cell>
          <cell r="Q307">
            <v>33.523951447703354</v>
          </cell>
          <cell r="R307">
            <v>18.309832217471548</v>
          </cell>
          <cell r="T307">
            <v>25.04075021415208</v>
          </cell>
          <cell r="AE307">
            <v>4.78432276282168</v>
          </cell>
          <cell r="AH307">
            <v>1.4436429952783458</v>
          </cell>
          <cell r="AI307">
            <v>1.7387945461492573</v>
          </cell>
          <cell r="AK307">
            <v>8.4918234871169584</v>
          </cell>
          <cell r="AL307">
            <v>29.209603077965642</v>
          </cell>
        </row>
        <row r="308">
          <cell r="C308">
            <v>66.57339480536703</v>
          </cell>
          <cell r="D308">
            <v>43.876426939501151</v>
          </cell>
          <cell r="Q308">
            <v>32.760603856687943</v>
          </cell>
          <cell r="R308">
            <v>17.245027570731331</v>
          </cell>
          <cell r="T308">
            <v>24.054463004302676</v>
          </cell>
          <cell r="AE308">
            <v>4.8752531332984104</v>
          </cell>
          <cell r="AH308">
            <v>1.3556101370563962</v>
          </cell>
          <cell r="AI308">
            <v>1.7711811712221626</v>
          </cell>
          <cell r="AK308">
            <v>8.6226364012650123</v>
          </cell>
          <cell r="AL308">
            <v>29.00380171648608</v>
          </cell>
        </row>
        <row r="309">
          <cell r="C309">
            <v>68.449263351396823</v>
          </cell>
          <cell r="D309">
            <v>48.120423909900133</v>
          </cell>
          <cell r="Q309">
            <v>33.152086131545417</v>
          </cell>
          <cell r="R309">
            <v>20.37734077824377</v>
          </cell>
          <cell r="T309">
            <v>23.508861888991525</v>
          </cell>
          <cell r="AE309">
            <v>4.9254644278236057</v>
          </cell>
          <cell r="AH309">
            <v>1.4642294152873758</v>
          </cell>
          <cell r="AI309">
            <v>1.7938857548199965</v>
          </cell>
          <cell r="AK309">
            <v>8.5012424895724763</v>
          </cell>
          <cell r="AL309">
            <v>29.095699498603494</v>
          </cell>
        </row>
        <row r="310">
          <cell r="C310">
            <v>66.926724765264055</v>
          </cell>
          <cell r="D310">
            <v>47.085232857096294</v>
          </cell>
          <cell r="Q310">
            <v>36.941339610901387</v>
          </cell>
          <cell r="R310">
            <v>19.687793856512531</v>
          </cell>
          <cell r="T310">
            <v>24.784598641224147</v>
          </cell>
          <cell r="AE310">
            <v>4.7292409152311379</v>
          </cell>
          <cell r="AH310">
            <v>1.4655148590526967</v>
          </cell>
          <cell r="AI310">
            <v>1.8369653928058083</v>
          </cell>
          <cell r="AK310">
            <v>9.0699303082227924</v>
          </cell>
          <cell r="AL310">
            <v>29.513692014055078</v>
          </cell>
        </row>
        <row r="311">
          <cell r="C311">
            <v>64.018912651738503</v>
          </cell>
          <cell r="D311">
            <v>45.044096754954403</v>
          </cell>
          <cell r="Q311">
            <v>36.919764432238793</v>
          </cell>
          <cell r="R311">
            <v>19.526582633322139</v>
          </cell>
          <cell r="T311">
            <v>23.567497901027991</v>
          </cell>
          <cell r="AE311">
            <v>4.946002148569705</v>
          </cell>
          <cell r="AH311">
            <v>1.4540299476505543</v>
          </cell>
          <cell r="AI311">
            <v>1.7887425264966808</v>
          </cell>
          <cell r="AK311">
            <v>9.2481973253625842</v>
          </cell>
          <cell r="AL311">
            <v>28.990253288167054</v>
          </cell>
        </row>
        <row r="312">
          <cell r="C312">
            <v>70.374274099938233</v>
          </cell>
          <cell r="D312">
            <v>45.438679351667197</v>
          </cell>
          <cell r="Q312">
            <v>35.832708884726173</v>
          </cell>
          <cell r="R312">
            <v>20.76563181010896</v>
          </cell>
          <cell r="T312">
            <v>23.48556818209072</v>
          </cell>
          <cell r="AE312">
            <v>4.9692136584774396</v>
          </cell>
          <cell r="AH312">
            <v>1.4936199702834418</v>
          </cell>
          <cell r="AI312">
            <v>1.7578900932118984</v>
          </cell>
          <cell r="AK312">
            <v>8.6396900594039128</v>
          </cell>
          <cell r="AL312">
            <v>28.110629302348492</v>
          </cell>
        </row>
        <row r="313">
          <cell r="C313">
            <v>74.798779570067865</v>
          </cell>
          <cell r="D313">
            <v>45.172280119733244</v>
          </cell>
          <cell r="Q313">
            <v>37.2178511929229</v>
          </cell>
          <cell r="R313">
            <v>21.788337930751375</v>
          </cell>
          <cell r="T313">
            <v>24.565632610635721</v>
          </cell>
          <cell r="AE313">
            <v>4.8951224418402015</v>
          </cell>
          <cell r="AH313">
            <v>1.4739087286678274</v>
          </cell>
          <cell r="AI313">
            <v>1.7558301631226063</v>
          </cell>
          <cell r="AK313">
            <v>9.1481048535340275</v>
          </cell>
          <cell r="AL313">
            <v>28.661014907015581</v>
          </cell>
        </row>
        <row r="314">
          <cell r="C314">
            <v>74.356997381205957</v>
          </cell>
          <cell r="D314">
            <v>47.800072803446781</v>
          </cell>
          <cell r="Q314">
            <v>32.466133424078947</v>
          </cell>
          <cell r="R314">
            <v>18.877667588610766</v>
          </cell>
          <cell r="T314">
            <v>21.860571977995018</v>
          </cell>
          <cell r="AE314">
            <v>4.9894144934110303</v>
          </cell>
          <cell r="AH314">
            <v>1.3847370206656551</v>
          </cell>
          <cell r="AI314">
            <v>1.805738015352202</v>
          </cell>
          <cell r="AK314">
            <v>8.8234602464560528</v>
          </cell>
          <cell r="AL314">
            <v>30.413447226258253</v>
          </cell>
        </row>
        <row r="315">
          <cell r="C315">
            <v>65.01374771304252</v>
          </cell>
          <cell r="D315">
            <v>43.815277935412574</v>
          </cell>
          <cell r="Q315">
            <v>34.575613573367953</v>
          </cell>
          <cell r="R315">
            <v>20.098705124452607</v>
          </cell>
          <cell r="T315">
            <v>23.643110869353293</v>
          </cell>
          <cell r="AE315">
            <v>4.8760587330262624</v>
          </cell>
          <cell r="AH315">
            <v>1.381620988427108</v>
          </cell>
          <cell r="AI315">
            <v>1.8211804681071813</v>
          </cell>
          <cell r="AK315">
            <v>9.2406645937650929</v>
          </cell>
          <cell r="AL315">
            <v>27.785594767444788</v>
          </cell>
        </row>
        <row r="316">
          <cell r="C316">
            <v>74.741594082804014</v>
          </cell>
          <cell r="D316">
            <v>46.226638247542247</v>
          </cell>
          <cell r="Q316">
            <v>34.522453444084867</v>
          </cell>
          <cell r="R316">
            <v>18.587081315699855</v>
          </cell>
          <cell r="T316">
            <v>22.879327523232476</v>
          </cell>
          <cell r="AE316">
            <v>5.0184140710201213</v>
          </cell>
          <cell r="AH316">
            <v>1.4430099251053565</v>
          </cell>
          <cell r="AI316">
            <v>1.7594194233339953</v>
          </cell>
          <cell r="AK316">
            <v>9.4120245573430505</v>
          </cell>
          <cell r="AL316">
            <v>28.249412527463083</v>
          </cell>
        </row>
        <row r="317">
          <cell r="C317">
            <v>67.175175690537131</v>
          </cell>
          <cell r="D317">
            <v>44.403850062958831</v>
          </cell>
          <cell r="Q317">
            <v>33.919569902923705</v>
          </cell>
          <cell r="R317">
            <v>18.618152442017688</v>
          </cell>
          <cell r="T317">
            <v>23.733072269246389</v>
          </cell>
          <cell r="AE317">
            <v>4.9391256389167966</v>
          </cell>
          <cell r="AH317">
            <v>1.3967475130772371</v>
          </cell>
          <cell r="AI317">
            <v>1.8600680726498595</v>
          </cell>
          <cell r="AK317">
            <v>9.0639534155099124</v>
          </cell>
          <cell r="AL317">
            <v>28.044310208579855</v>
          </cell>
        </row>
        <row r="318">
          <cell r="C318">
            <v>73.756305380057611</v>
          </cell>
          <cell r="D318">
            <v>47.843792735959731</v>
          </cell>
          <cell r="Q318">
            <v>36.08500550156802</v>
          </cell>
          <cell r="R318">
            <v>19.555690918874316</v>
          </cell>
          <cell r="T318">
            <v>24.251614752108743</v>
          </cell>
          <cell r="AE318">
            <v>4.7043636363059447</v>
          </cell>
          <cell r="AH318">
            <v>1.3595398264457996</v>
          </cell>
          <cell r="AI318">
            <v>1.9241127820645085</v>
          </cell>
          <cell r="AK318">
            <v>9.0212685586256089</v>
          </cell>
          <cell r="AL318">
            <v>29.368088276561402</v>
          </cell>
        </row>
        <row r="319">
          <cell r="C319">
            <v>70.266383718485798</v>
          </cell>
          <cell r="D319">
            <v>47.651791784991332</v>
          </cell>
          <cell r="Q319">
            <v>33.913977270208626</v>
          </cell>
          <cell r="R319">
            <v>20.122049194707493</v>
          </cell>
          <cell r="T319">
            <v>23.715797901126802</v>
          </cell>
          <cell r="AE319">
            <v>5.0124945498915068</v>
          </cell>
          <cell r="AH319">
            <v>1.4298798663048806</v>
          </cell>
          <cell r="AI319">
            <v>1.9293639652102963</v>
          </cell>
          <cell r="AK319">
            <v>9.2324818796304928</v>
          </cell>
          <cell r="AL319">
            <v>30.605223234930829</v>
          </cell>
        </row>
        <row r="320">
          <cell r="C320">
            <v>70.085245490913167</v>
          </cell>
          <cell r="D320">
            <v>45.869976535887183</v>
          </cell>
          <cell r="Q320">
            <v>36.538025739182856</v>
          </cell>
          <cell r="R320">
            <v>20.033954482132536</v>
          </cell>
          <cell r="T320">
            <v>24.093508637958415</v>
          </cell>
          <cell r="AE320">
            <v>4.9886732921865171</v>
          </cell>
          <cell r="AH320">
            <v>1.4230816377399991</v>
          </cell>
          <cell r="AI320">
            <v>1.8640582483033656</v>
          </cell>
          <cell r="AK320">
            <v>9.7026520590889973</v>
          </cell>
          <cell r="AL320">
            <v>28.573634631486559</v>
          </cell>
        </row>
        <row r="321">
          <cell r="C321">
            <v>73.529982093463786</v>
          </cell>
          <cell r="D321">
            <v>44.621535827490391</v>
          </cell>
          <cell r="Q321">
            <v>36.262772873879761</v>
          </cell>
          <cell r="R321">
            <v>20.242475794105872</v>
          </cell>
          <cell r="T321">
            <v>25.853744217350776</v>
          </cell>
          <cell r="AE321">
            <v>4.7119986693010993</v>
          </cell>
          <cell r="AH321">
            <v>1.4975570607571063</v>
          </cell>
          <cell r="AI321">
            <v>1.8788692568681664</v>
          </cell>
          <cell r="AK321">
            <v>9.0493151571964123</v>
          </cell>
          <cell r="AL321">
            <v>28.687503035004813</v>
          </cell>
        </row>
        <row r="322">
          <cell r="C322">
            <v>72.76249430015578</v>
          </cell>
          <cell r="D322">
            <v>48.839333657707272</v>
          </cell>
          <cell r="Q322">
            <v>37.314346303948838</v>
          </cell>
          <cell r="R322">
            <v>23.054762958759017</v>
          </cell>
          <cell r="T322">
            <v>26.981656343253903</v>
          </cell>
          <cell r="AE322">
            <v>5.0124945498915068</v>
          </cell>
          <cell r="AH322">
            <v>1.4975304215305194</v>
          </cell>
          <cell r="AI322">
            <v>1.9182638463876596</v>
          </cell>
          <cell r="AK322">
            <v>9.5712559161505606</v>
          </cell>
          <cell r="AL322">
            <v>29.383183979841462</v>
          </cell>
        </row>
        <row r="323">
          <cell r="C323">
            <v>73.372783869626758</v>
          </cell>
          <cell r="D323">
            <v>49.490086818841135</v>
          </cell>
          <cell r="Q323">
            <v>37.645774115572053</v>
          </cell>
          <cell r="R323">
            <v>22.054244787557934</v>
          </cell>
          <cell r="T323">
            <v>26.340655206213484</v>
          </cell>
          <cell r="AE323">
            <v>4.9354135796398522</v>
          </cell>
          <cell r="AH323">
            <v>1.5038268783942392</v>
          </cell>
          <cell r="AI323">
            <v>1.8142855799725608</v>
          </cell>
          <cell r="AK323">
            <v>9.1413254109688769</v>
          </cell>
          <cell r="AL323">
            <v>29.297581494286717</v>
          </cell>
        </row>
        <row r="324">
          <cell r="C324">
            <v>74.892817394291086</v>
          </cell>
          <cell r="D324">
            <v>49.50675394860297</v>
          </cell>
          <cell r="Q324">
            <v>39.147444772340634</v>
          </cell>
          <cell r="R324">
            <v>23.146774478208716</v>
          </cell>
          <cell r="T324">
            <v>27.228327331073736</v>
          </cell>
          <cell r="AE324">
            <v>5.0124945498914935</v>
          </cell>
          <cell r="AH324">
            <v>1.5425195873498347</v>
          </cell>
          <cell r="AI324">
            <v>1.8499016134902304</v>
          </cell>
          <cell r="AK324">
            <v>9.2851160233941812</v>
          </cell>
          <cell r="AL324">
            <v>30.373708096479142</v>
          </cell>
        </row>
        <row r="325">
          <cell r="C325">
            <v>72.572943831443993</v>
          </cell>
          <cell r="D325">
            <v>47.338636162077812</v>
          </cell>
          <cell r="Q325">
            <v>38.222198917733245</v>
          </cell>
          <cell r="R325">
            <v>21.46191607483383</v>
          </cell>
          <cell r="T325">
            <v>26.898576558008649</v>
          </cell>
          <cell r="AE325">
            <v>4.830401355174331</v>
          </cell>
          <cell r="AH325">
            <v>1.4468020834613671</v>
          </cell>
          <cell r="AI325">
            <v>1.9185464459430466</v>
          </cell>
          <cell r="AK325">
            <v>9.2317284571918421</v>
          </cell>
          <cell r="AL325">
            <v>28.238023358758717</v>
          </cell>
        </row>
        <row r="326">
          <cell r="C326">
            <v>73.208525777815169</v>
          </cell>
          <cell r="D326">
            <v>50.032123646651222</v>
          </cell>
          <cell r="Q326">
            <v>36.954333915104307</v>
          </cell>
          <cell r="R326">
            <v>21.09762803740718</v>
          </cell>
          <cell r="T326">
            <v>26.509425993411263</v>
          </cell>
          <cell r="AE326">
            <v>4.6558918037906505</v>
          </cell>
          <cell r="AH326">
            <v>1.4655283870616689</v>
          </cell>
          <cell r="AI326">
            <v>1.8618912707366397</v>
          </cell>
          <cell r="AK326">
            <v>9.1827355150440795</v>
          </cell>
          <cell r="AL326">
            <v>28.860311952031331</v>
          </cell>
        </row>
        <row r="327">
          <cell r="C327">
            <v>76.244963589288616</v>
          </cell>
          <cell r="D327">
            <v>50.889573438890501</v>
          </cell>
          <cell r="Q327">
            <v>35.666853439284566</v>
          </cell>
          <cell r="R327">
            <v>19.551983345281588</v>
          </cell>
          <cell r="T327">
            <v>25.881574849369127</v>
          </cell>
          <cell r="AE327">
            <v>4.944290291023953</v>
          </cell>
          <cell r="AH327">
            <v>1.4319654378700182</v>
          </cell>
          <cell r="AI327">
            <v>1.9054148402327209</v>
          </cell>
          <cell r="AK327">
            <v>9.1137826511371696</v>
          </cell>
          <cell r="AL327">
            <v>28.209042404509368</v>
          </cell>
        </row>
        <row r="328">
          <cell r="C328">
            <v>77.752380815808891</v>
          </cell>
          <cell r="D328">
            <v>50.131917776797415</v>
          </cell>
          <cell r="Q328">
            <v>37.731308689497531</v>
          </cell>
          <cell r="R328">
            <v>21.315977207452519</v>
          </cell>
          <cell r="T328">
            <v>24.563438323724046</v>
          </cell>
          <cell r="AE328">
            <v>4.7571894328999846</v>
          </cell>
          <cell r="AH328">
            <v>1.5174499570688749</v>
          </cell>
          <cell r="AI328">
            <v>1.8711872286492528</v>
          </cell>
          <cell r="AK328">
            <v>9.1967206646717479</v>
          </cell>
          <cell r="AL328">
            <v>29.058224884322474</v>
          </cell>
        </row>
        <row r="329">
          <cell r="C329">
            <v>73.29404689154191</v>
          </cell>
          <cell r="D329">
            <v>49.770140202826632</v>
          </cell>
          <cell r="Q329">
            <v>33.232285254259253</v>
          </cell>
          <cell r="R329">
            <v>19.260122153771079</v>
          </cell>
          <cell r="T329">
            <v>26.59213819043029</v>
          </cell>
          <cell r="AE329">
            <v>4.9438113522553779</v>
          </cell>
          <cell r="AH329">
            <v>1.4293799762364099</v>
          </cell>
          <cell r="AI329">
            <v>1.9062423572717715</v>
          </cell>
          <cell r="AK329">
            <v>9.2645752610190524</v>
          </cell>
          <cell r="AL329">
            <v>30.526723493958229</v>
          </cell>
        </row>
        <row r="330">
          <cell r="C330">
            <v>75.199631135833897</v>
          </cell>
          <cell r="D330">
            <v>49.636245894401171</v>
          </cell>
          <cell r="Q330">
            <v>34.793327934832796</v>
          </cell>
          <cell r="R330">
            <v>19.507984525521604</v>
          </cell>
          <cell r="T330">
            <v>25.519185515716185</v>
          </cell>
          <cell r="AE330">
            <v>4.6929159640213971</v>
          </cell>
          <cell r="AH330">
            <v>1.5019876506585945</v>
          </cell>
          <cell r="AI330">
            <v>1.8644267144319357</v>
          </cell>
          <cell r="AK330">
            <v>9.2643950113820885</v>
          </cell>
          <cell r="AL330">
            <v>31.177417945809598</v>
          </cell>
        </row>
        <row r="331">
          <cell r="C331">
            <v>74.303544963138037</v>
          </cell>
          <cell r="D331">
            <v>48.106275939915577</v>
          </cell>
          <cell r="Q331">
            <v>34.6236169297431</v>
          </cell>
          <cell r="R331">
            <v>18.111778801511502</v>
          </cell>
          <cell r="T331">
            <v>24.786783269653334</v>
          </cell>
          <cell r="AE331">
            <v>4.78596368369318</v>
          </cell>
          <cell r="AH331">
            <v>1.4853730438773329</v>
          </cell>
          <cell r="AI331">
            <v>1.8859797617878395</v>
          </cell>
          <cell r="AK331">
            <v>9.1118784371770598</v>
          </cell>
          <cell r="AL331">
            <v>30.752068033672504</v>
          </cell>
        </row>
        <row r="332">
          <cell r="C332">
            <v>69.849461560017531</v>
          </cell>
          <cell r="D332">
            <v>46.122712990926182</v>
          </cell>
          <cell r="Q332">
            <v>34.35383050287637</v>
          </cell>
          <cell r="R332">
            <v>19.509483239357429</v>
          </cell>
          <cell r="T332">
            <v>26.004289888120837</v>
          </cell>
          <cell r="AE332">
            <v>4.7549103599482248</v>
          </cell>
          <cell r="AH332">
            <v>1.344395039608975</v>
          </cell>
          <cell r="AI332">
            <v>1.9146123958541239</v>
          </cell>
          <cell r="AK332">
            <v>8.7354153522674842</v>
          </cell>
          <cell r="AL332">
            <v>30.801725504209386</v>
          </cell>
        </row>
        <row r="333">
          <cell r="C333">
            <v>71.64232087516919</v>
          </cell>
          <cell r="D333">
            <v>49.486304607558459</v>
          </cell>
          <cell r="Q333">
            <v>37.674125571269393</v>
          </cell>
          <cell r="R333">
            <v>19.767323920604102</v>
          </cell>
          <cell r="T333">
            <v>27.063016525326308</v>
          </cell>
          <cell r="AE333">
            <v>4.8912348915649764</v>
          </cell>
          <cell r="AH333">
            <v>1.5205667419850637</v>
          </cell>
          <cell r="AI333">
            <v>1.8508995300951137</v>
          </cell>
          <cell r="AK333">
            <v>9.4218441288490098</v>
          </cell>
          <cell r="AL333">
            <v>30.382693596027288</v>
          </cell>
        </row>
        <row r="334">
          <cell r="C334">
            <v>66.84029211986568</v>
          </cell>
          <cell r="D334">
            <v>47.650395532130652</v>
          </cell>
          <cell r="Q334">
            <v>35.468168011870809</v>
          </cell>
          <cell r="R334">
            <v>20.630073246137375</v>
          </cell>
          <cell r="T334">
            <v>26.129663227179218</v>
          </cell>
          <cell r="AE334">
            <v>5.0115472437484705</v>
          </cell>
          <cell r="AH334">
            <v>1.5053522852294219</v>
          </cell>
          <cell r="AI334">
            <v>1.9115328346854705</v>
          </cell>
          <cell r="AK334">
            <v>9.1369627716248107</v>
          </cell>
          <cell r="AL334">
            <v>30.395658734186888</v>
          </cell>
        </row>
        <row r="335">
          <cell r="C335">
            <v>65.5637660307315</v>
          </cell>
          <cell r="D335">
            <v>50.613820627688249</v>
          </cell>
          <cell r="Q335">
            <v>39.292969701737711</v>
          </cell>
          <cell r="R335">
            <v>21.054790036091443</v>
          </cell>
          <cell r="T335">
            <v>26.849560688790472</v>
          </cell>
          <cell r="AE335">
            <v>4.7175306598088973</v>
          </cell>
          <cell r="AH335">
            <v>1.4840066563149974</v>
          </cell>
          <cell r="AI335">
            <v>1.8605520909053515</v>
          </cell>
          <cell r="AK335">
            <v>9.3027710781654669</v>
          </cell>
          <cell r="AL335">
            <v>30.76964695802857</v>
          </cell>
        </row>
        <row r="336">
          <cell r="C336">
            <v>74.017893732094919</v>
          </cell>
          <cell r="D336">
            <v>48.642048445332136</v>
          </cell>
          <cell r="Q336">
            <v>39.366321420834183</v>
          </cell>
          <cell r="R336">
            <v>21.649108043806198</v>
          </cell>
          <cell r="T336">
            <v>27.100281160410653</v>
          </cell>
          <cell r="AE336">
            <v>5.0115472437484714</v>
          </cell>
          <cell r="AH336">
            <v>1.4843956169596002</v>
          </cell>
          <cell r="AI336">
            <v>1.8506523821677512</v>
          </cell>
          <cell r="AK336">
            <v>9.4223425119855051</v>
          </cell>
          <cell r="AL336">
            <v>29.971037196400342</v>
          </cell>
        </row>
        <row r="337">
          <cell r="C337">
            <v>76.89852358403445</v>
          </cell>
          <cell r="D337">
            <v>50.001346844877922</v>
          </cell>
          <cell r="Q337">
            <v>34.38080636286918</v>
          </cell>
          <cell r="R337">
            <v>20.884790217536054</v>
          </cell>
          <cell r="T337">
            <v>25.456344010269397</v>
          </cell>
          <cell r="AE337">
            <v>4.94475966367603</v>
          </cell>
          <cell r="AH337">
            <v>1.4406146813044303</v>
          </cell>
          <cell r="AI337">
            <v>1.9407023813079263</v>
          </cell>
          <cell r="AK337">
            <v>9.1366946367520683</v>
          </cell>
          <cell r="AL337">
            <v>30.965314111722599</v>
          </cell>
        </row>
        <row r="338">
          <cell r="C338">
            <v>73.655068933565332</v>
          </cell>
          <cell r="D338">
            <v>51.203854724354102</v>
          </cell>
          <cell r="Q338">
            <v>35.708780529979869</v>
          </cell>
          <cell r="R338">
            <v>20.351993433152142</v>
          </cell>
          <cell r="T338">
            <v>26.201298192319779</v>
          </cell>
          <cell r="AE338">
            <v>5.0115472437484865</v>
          </cell>
          <cell r="AH338">
            <v>1.4354562231058889</v>
          </cell>
          <cell r="AI338">
            <v>1.874266667581765</v>
          </cell>
          <cell r="AK338">
            <v>8.7814967163584292</v>
          </cell>
          <cell r="AL338">
            <v>29.433569224759999</v>
          </cell>
        </row>
        <row r="339">
          <cell r="C339">
            <v>67.080153874319251</v>
          </cell>
          <cell r="D339">
            <v>51.138763090702454</v>
          </cell>
          <cell r="Q339">
            <v>37.439340586790529</v>
          </cell>
          <cell r="R339">
            <v>19.567665322299007</v>
          </cell>
          <cell r="T339">
            <v>26.865246747444083</v>
          </cell>
          <cell r="AE339">
            <v>5.0115472437484714</v>
          </cell>
          <cell r="AH339">
            <v>1.446038230714993</v>
          </cell>
          <cell r="AI339">
            <v>1.8564495366215998</v>
          </cell>
          <cell r="AK339">
            <v>9.0725673766838852</v>
          </cell>
          <cell r="AL339">
            <v>30.78577227384476</v>
          </cell>
        </row>
        <row r="340">
          <cell r="C340">
            <v>77.511019359589085</v>
          </cell>
          <cell r="D340">
            <v>49.988165087949419</v>
          </cell>
          <cell r="Q340">
            <v>32.19149681685294</v>
          </cell>
          <cell r="R340">
            <v>19.03747497333109</v>
          </cell>
          <cell r="T340">
            <v>25.883530948585527</v>
          </cell>
          <cell r="AE340">
            <v>5.0115472437484714</v>
          </cell>
          <cell r="AH340">
            <v>1.4795055885018871</v>
          </cell>
          <cell r="AI340">
            <v>1.9181643969129816</v>
          </cell>
          <cell r="AK340">
            <v>9.1602557015722095</v>
          </cell>
          <cell r="AL340">
            <v>30.977405881195278</v>
          </cell>
        </row>
        <row r="341">
          <cell r="C341">
            <v>72.964898452535877</v>
          </cell>
          <cell r="D341">
            <v>49.384605159118657</v>
          </cell>
          <cell r="Q341">
            <v>34.939965846303444</v>
          </cell>
          <cell r="R341">
            <v>20.039728868736134</v>
          </cell>
          <cell r="T341">
            <v>26.781221957166181</v>
          </cell>
          <cell r="AE341">
            <v>4.8829120148863714</v>
          </cell>
          <cell r="AH341">
            <v>1.3716690312432946</v>
          </cell>
          <cell r="AI341">
            <v>1.8676040917660546</v>
          </cell>
          <cell r="AK341">
            <v>8.6863536527792107</v>
          </cell>
          <cell r="AL341">
            <v>29.869667310281883</v>
          </cell>
        </row>
        <row r="342">
          <cell r="C342">
            <v>72.519962482513421</v>
          </cell>
          <cell r="D342">
            <v>49.333963404212462</v>
          </cell>
          <cell r="Q342">
            <v>33.815834491199503</v>
          </cell>
          <cell r="R342">
            <v>19.082876249323022</v>
          </cell>
          <cell r="T342">
            <v>27.266983186268781</v>
          </cell>
          <cell r="AE342">
            <v>4.9607219385196908</v>
          </cell>
          <cell r="AH342">
            <v>1.5100921900999262</v>
          </cell>
          <cell r="AI342">
            <v>1.9177520466727491</v>
          </cell>
          <cell r="AK342">
            <v>7.2900213106387879</v>
          </cell>
          <cell r="AL342">
            <v>30.933838972389253</v>
          </cell>
        </row>
        <row r="343">
          <cell r="C343">
            <v>69.598261875596748</v>
          </cell>
          <cell r="D343">
            <v>48.615483968818836</v>
          </cell>
          <cell r="Q343">
            <v>37.461288679204806</v>
          </cell>
          <cell r="R343">
            <v>20.178738184913978</v>
          </cell>
          <cell r="T343">
            <v>26.306296990664467</v>
          </cell>
          <cell r="AE343">
            <v>4.7957844893111243</v>
          </cell>
          <cell r="AH343">
            <v>1.3754425229863101</v>
          </cell>
          <cell r="AI343">
            <v>1.8319252438566518</v>
          </cell>
          <cell r="AK343">
            <v>9.1174126936260986</v>
          </cell>
          <cell r="AL343">
            <v>30.542920462664604</v>
          </cell>
        </row>
        <row r="344">
          <cell r="C344">
            <v>73.078419393655722</v>
          </cell>
          <cell r="D344">
            <v>48.049114200768734</v>
          </cell>
          <cell r="Q344">
            <v>36.495126118184352</v>
          </cell>
          <cell r="R344">
            <v>20.725303387682441</v>
          </cell>
          <cell r="T344">
            <v>25.937443853862824</v>
          </cell>
          <cell r="AE344">
            <v>4.8859645599994659</v>
          </cell>
          <cell r="AH344">
            <v>1.428537266567556</v>
          </cell>
          <cell r="AI344">
            <v>1.8995979862718975</v>
          </cell>
          <cell r="AK344">
            <v>9.0237805943329459</v>
          </cell>
          <cell r="AL344">
            <v>30.112874572044614</v>
          </cell>
        </row>
        <row r="345">
          <cell r="C345">
            <v>75.936461995387688</v>
          </cell>
          <cell r="D345">
            <v>50.747357903910618</v>
          </cell>
          <cell r="Q345">
            <v>38.567933384561847</v>
          </cell>
          <cell r="R345">
            <v>20.735657272567973</v>
          </cell>
          <cell r="T345">
            <v>24.303985184762968</v>
          </cell>
          <cell r="AE345">
            <v>5.0284690206554155</v>
          </cell>
          <cell r="AH345">
            <v>1.4539996552332031</v>
          </cell>
          <cell r="AI345">
            <v>1.9118095237112558</v>
          </cell>
          <cell r="AK345">
            <v>8.2916180362152723</v>
          </cell>
          <cell r="AL345">
            <v>30.753231738116629</v>
          </cell>
        </row>
        <row r="346">
          <cell r="C346">
            <v>73.695380322625397</v>
          </cell>
          <cell r="D346">
            <v>49.68225613951369</v>
          </cell>
          <cell r="Q346">
            <v>35.221970527639343</v>
          </cell>
          <cell r="R346">
            <v>22.562212316380396</v>
          </cell>
          <cell r="T346">
            <v>24.92206731904594</v>
          </cell>
          <cell r="AE346">
            <v>4.8649536047958577</v>
          </cell>
          <cell r="AH346">
            <v>1.5122060279453255</v>
          </cell>
          <cell r="AI346">
            <v>1.9414151308482754</v>
          </cell>
          <cell r="AK346">
            <v>9.4270856120458504</v>
          </cell>
          <cell r="AL346">
            <v>29.926748128665775</v>
          </cell>
        </row>
        <row r="347">
          <cell r="C347">
            <v>75.466909519629596</v>
          </cell>
          <cell r="D347">
            <v>52.820762855999206</v>
          </cell>
          <cell r="Q347">
            <v>38.973707085691771</v>
          </cell>
          <cell r="R347">
            <v>22.495964474559408</v>
          </cell>
          <cell r="T347">
            <v>26.826869812703698</v>
          </cell>
          <cell r="AE347">
            <v>5.0284690206554012</v>
          </cell>
          <cell r="AH347">
            <v>1.5197006728832454</v>
          </cell>
          <cell r="AI347">
            <v>1.8282330746361615</v>
          </cell>
          <cell r="AK347">
            <v>9.2580274400743701</v>
          </cell>
          <cell r="AL347">
            <v>30.451966502490421</v>
          </cell>
        </row>
        <row r="348">
          <cell r="C348">
            <v>75.164253772213655</v>
          </cell>
          <cell r="D348">
            <v>49.912835539112933</v>
          </cell>
          <cell r="Q348">
            <v>35.718950401282022</v>
          </cell>
          <cell r="R348">
            <v>22.822216790315156</v>
          </cell>
          <cell r="T348">
            <v>26.554264014698553</v>
          </cell>
          <cell r="AE348">
            <v>5.0284690206554155</v>
          </cell>
          <cell r="AH348">
            <v>1.5455273836167713</v>
          </cell>
          <cell r="AI348">
            <v>1.9043740766925727</v>
          </cell>
          <cell r="AK348">
            <v>9.2268149084959337</v>
          </cell>
          <cell r="AL348">
            <v>31.012074744194624</v>
          </cell>
        </row>
        <row r="349">
          <cell r="C349">
            <v>71.252178959661691</v>
          </cell>
          <cell r="D349">
            <v>52.087786239556948</v>
          </cell>
          <cell r="Q349">
            <v>38.0954639754681</v>
          </cell>
          <cell r="R349">
            <v>23.296100349912255</v>
          </cell>
          <cell r="T349">
            <v>24.026216729462103</v>
          </cell>
          <cell r="AE349">
            <v>4.9560426552852634</v>
          </cell>
          <cell r="AH349">
            <v>1.4859459438624072</v>
          </cell>
          <cell r="AI349">
            <v>1.8641267826793864</v>
          </cell>
          <cell r="AK349">
            <v>9.1103688252584138</v>
          </cell>
          <cell r="AL349">
            <v>30.34458329640994</v>
          </cell>
        </row>
        <row r="350">
          <cell r="C350">
            <v>77.948712552428987</v>
          </cell>
          <cell r="D350">
            <v>50.033898122800721</v>
          </cell>
          <cell r="Q350">
            <v>36.939505704859563</v>
          </cell>
          <cell r="R350">
            <v>21.09246326212137</v>
          </cell>
          <cell r="T350">
            <v>24.552309518259801</v>
          </cell>
          <cell r="AE350">
            <v>4.6555223647405866</v>
          </cell>
          <cell r="AH350">
            <v>1.5134725717789912</v>
          </cell>
          <cell r="AI350">
            <v>1.9046326160357219</v>
          </cell>
          <cell r="AK350">
            <v>9.1672107032650132</v>
          </cell>
          <cell r="AL350">
            <v>30.367632422805258</v>
          </cell>
        </row>
        <row r="351">
          <cell r="C351">
            <v>71.469494277896942</v>
          </cell>
          <cell r="D351">
            <v>51.577921495559345</v>
          </cell>
          <cell r="Q351">
            <v>37.491371841403641</v>
          </cell>
          <cell r="R351">
            <v>21.679465826776291</v>
          </cell>
          <cell r="T351">
            <v>24.896880953478622</v>
          </cell>
          <cell r="AE351">
            <v>4.7039204432377719</v>
          </cell>
          <cell r="AH351">
            <v>1.371270077348093</v>
          </cell>
          <cell r="AI351">
            <v>1.8322349111790583</v>
          </cell>
          <cell r="AK351">
            <v>8.4186771905654467</v>
          </cell>
          <cell r="AL351">
            <v>30.573121525952342</v>
          </cell>
        </row>
        <row r="352">
          <cell r="C352">
            <v>73.106080256036634</v>
          </cell>
          <cell r="D352">
            <v>50.370338395393453</v>
          </cell>
          <cell r="Q352">
            <v>37.508335110026728</v>
          </cell>
          <cell r="R352">
            <v>21.905013789877426</v>
          </cell>
          <cell r="T352">
            <v>25.204039128661645</v>
          </cell>
          <cell r="AE352">
            <v>4.9375440532696429</v>
          </cell>
          <cell r="AH352">
            <v>1.439730147555782</v>
          </cell>
          <cell r="AI352">
            <v>1.8832379911875923</v>
          </cell>
          <cell r="AK352">
            <v>7.2940950296598457</v>
          </cell>
          <cell r="AL352">
            <v>31.013220852874433</v>
          </cell>
        </row>
        <row r="353">
          <cell r="C353">
            <v>72.034180171864435</v>
          </cell>
          <cell r="D353">
            <v>50.72936881868273</v>
          </cell>
          <cell r="Q353">
            <v>37.391070231665964</v>
          </cell>
          <cell r="R353">
            <v>21.875358445549637</v>
          </cell>
          <cell r="T353">
            <v>26.575977689357931</v>
          </cell>
          <cell r="AE353">
            <v>4.9263524907084548</v>
          </cell>
          <cell r="AH353">
            <v>1.3800579054782347</v>
          </cell>
          <cell r="AI353">
            <v>1.9458641583421405</v>
          </cell>
          <cell r="AK353">
            <v>7.4803402953432885</v>
          </cell>
          <cell r="AL353">
            <v>30.227315506047148</v>
          </cell>
        </row>
        <row r="354">
          <cell r="C354">
            <v>78.135760091473088</v>
          </cell>
          <cell r="D354">
            <v>48.025140023199846</v>
          </cell>
          <cell r="Q354">
            <v>37.565409978701013</v>
          </cell>
          <cell r="R354">
            <v>21.829106452182433</v>
          </cell>
          <cell r="T354">
            <v>26.040380747097213</v>
          </cell>
          <cell r="AE354">
            <v>4.9331606550747473</v>
          </cell>
          <cell r="AH354">
            <v>1.4966795395389256</v>
          </cell>
          <cell r="AI354">
            <v>1.8390907371381726</v>
          </cell>
          <cell r="AK354">
            <v>8.9843622928616593</v>
          </cell>
          <cell r="AL354">
            <v>28.654903252523763</v>
          </cell>
        </row>
        <row r="355">
          <cell r="C355">
            <v>67.499348350096838</v>
          </cell>
          <cell r="D355">
            <v>52.331223271655716</v>
          </cell>
          <cell r="Q355">
            <v>36.496529153325405</v>
          </cell>
          <cell r="R355">
            <v>21.837526997627879</v>
          </cell>
          <cell r="T355">
            <v>27.143751320497898</v>
          </cell>
          <cell r="AE355">
            <v>4.6261058431933471</v>
          </cell>
          <cell r="AH355">
            <v>1.545997549646916</v>
          </cell>
          <cell r="AI355">
            <v>1.9578299741905585</v>
          </cell>
          <cell r="AK355">
            <v>9.1141320446695904</v>
          </cell>
          <cell r="AL355">
            <v>30.847388491600132</v>
          </cell>
        </row>
        <row r="356">
          <cell r="C356">
            <v>64.138020901698425</v>
          </cell>
          <cell r="D356">
            <v>51.094992078661079</v>
          </cell>
          <cell r="Q356">
            <v>39.381079937815969</v>
          </cell>
          <cell r="R356">
            <v>23.587873013719367</v>
          </cell>
          <cell r="T356">
            <v>28.388826346700526</v>
          </cell>
          <cell r="AE356">
            <v>5.054884181877318</v>
          </cell>
          <cell r="AH356">
            <v>1.5989393483216114</v>
          </cell>
          <cell r="AI356">
            <v>1.9915120312728871</v>
          </cell>
          <cell r="AK356">
            <v>9.0995844504249561</v>
          </cell>
          <cell r="AL356">
            <v>30.702222333049441</v>
          </cell>
        </row>
        <row r="357">
          <cell r="C357">
            <v>72.355362138472231</v>
          </cell>
          <cell r="D357">
            <v>49.635393703444819</v>
          </cell>
          <cell r="Q357">
            <v>38.953021172255603</v>
          </cell>
          <cell r="R357">
            <v>22.955935565349364</v>
          </cell>
          <cell r="T357">
            <v>28.386231960725738</v>
          </cell>
          <cell r="AE357">
            <v>4.9907819227660735</v>
          </cell>
          <cell r="AH357">
            <v>1.657980682142103</v>
          </cell>
          <cell r="AI357">
            <v>1.9596149901001383</v>
          </cell>
          <cell r="AK357">
            <v>9.1671183178287929</v>
          </cell>
          <cell r="AL357">
            <v>30.881915198196001</v>
          </cell>
        </row>
        <row r="358">
          <cell r="C358">
            <v>70.250374061934053</v>
          </cell>
          <cell r="D358">
            <v>50.831659995336857</v>
          </cell>
          <cell r="Q358">
            <v>43.072344074676252</v>
          </cell>
          <cell r="R358">
            <v>24.069955180522658</v>
          </cell>
          <cell r="T358">
            <v>28.716634872580801</v>
          </cell>
          <cell r="AE358">
            <v>5.0080934451896422</v>
          </cell>
          <cell r="AH358">
            <v>1.6306971788899178</v>
          </cell>
          <cell r="AI358">
            <v>1.9592889230536437</v>
          </cell>
          <cell r="AK358">
            <v>9.3899385610320003</v>
          </cell>
          <cell r="AL358">
            <v>30.868267032887211</v>
          </cell>
        </row>
        <row r="359">
          <cell r="C359">
            <v>67.379397926385352</v>
          </cell>
          <cell r="D359">
            <v>51.758437267821442</v>
          </cell>
          <cell r="Q359">
            <v>39.541072541392602</v>
          </cell>
          <cell r="R359">
            <v>22.611900312725663</v>
          </cell>
          <cell r="T359">
            <v>29.002944995581114</v>
          </cell>
          <cell r="AE359">
            <v>5.1046377036711377</v>
          </cell>
          <cell r="AH359">
            <v>1.6348078591865143</v>
          </cell>
          <cell r="AI359">
            <v>1.9075819398381111</v>
          </cell>
          <cell r="AK359">
            <v>9.1336307649712118</v>
          </cell>
          <cell r="AL359">
            <v>30.169929566779558</v>
          </cell>
        </row>
        <row r="360">
          <cell r="C360">
            <v>71.612058044092791</v>
          </cell>
          <cell r="D360">
            <v>50.014719442967987</v>
          </cell>
          <cell r="Q360">
            <v>40.408922316712541</v>
          </cell>
          <cell r="R360">
            <v>24.741853238744611</v>
          </cell>
          <cell r="T360">
            <v>28.427213315468336</v>
          </cell>
          <cell r="AE360">
            <v>5.1159275457953655</v>
          </cell>
          <cell r="AH360">
            <v>1.5113249794251884</v>
          </cell>
          <cell r="AI360">
            <v>1.9658514753520071</v>
          </cell>
          <cell r="AK360">
            <v>9.1583497692759632</v>
          </cell>
          <cell r="AL360">
            <v>30.89237415329195</v>
          </cell>
        </row>
        <row r="361">
          <cell r="C361">
            <v>72.693589571486626</v>
          </cell>
          <cell r="D361">
            <v>51.094335632318234</v>
          </cell>
          <cell r="Q361">
            <v>39.340925263329474</v>
          </cell>
          <cell r="R361">
            <v>22.456174346753961</v>
          </cell>
          <cell r="T361">
            <v>28.278178268565593</v>
          </cell>
          <cell r="AE361">
            <v>5.0793449220593549</v>
          </cell>
          <cell r="AH361">
            <v>1.4989322878836695</v>
          </cell>
          <cell r="AI361">
            <v>1.9355664608120655</v>
          </cell>
          <cell r="AK361">
            <v>9.1910051009259934</v>
          </cell>
          <cell r="AL361">
            <v>30.627987555962427</v>
          </cell>
        </row>
        <row r="362">
          <cell r="C362">
            <v>66.081334691102839</v>
          </cell>
          <cell r="D362">
            <v>50.543856933340543</v>
          </cell>
          <cell r="Q362">
            <v>37.670209022572429</v>
          </cell>
          <cell r="R362">
            <v>21.407617722202943</v>
          </cell>
          <cell r="T362">
            <v>27.744277175779935</v>
          </cell>
          <cell r="AE362">
            <v>4.9444191995617253</v>
          </cell>
          <cell r="AH362">
            <v>1.358720210777665</v>
          </cell>
          <cell r="AI362">
            <v>1.9191463244145719</v>
          </cell>
          <cell r="AK362">
            <v>9.079719113664904</v>
          </cell>
          <cell r="AL362">
            <v>30.515263878094945</v>
          </cell>
        </row>
        <row r="363">
          <cell r="C363">
            <v>70.804229166892128</v>
          </cell>
          <cell r="D363">
            <v>50.866917963666246</v>
          </cell>
          <cell r="Q363">
            <v>36.475504571526912</v>
          </cell>
          <cell r="R363">
            <v>22.629547885308792</v>
          </cell>
          <cell r="T363">
            <v>28.705308468126066</v>
          </cell>
          <cell r="AE363">
            <v>4.7273433241041962</v>
          </cell>
          <cell r="AH363">
            <v>1.4287079388514785</v>
          </cell>
          <cell r="AI363">
            <v>1.9500427233812221</v>
          </cell>
          <cell r="AK363">
            <v>8.5796851101258653</v>
          </cell>
          <cell r="AL363">
            <v>30.94195242273231</v>
          </cell>
        </row>
        <row r="364">
          <cell r="C364">
            <v>74.581326104663049</v>
          </cell>
          <cell r="D364">
            <v>50.734921673608739</v>
          </cell>
          <cell r="Q364">
            <v>35.891364915927547</v>
          </cell>
          <cell r="R364">
            <v>23.277348391056545</v>
          </cell>
          <cell r="T364">
            <v>28.468821196046953</v>
          </cell>
          <cell r="AE364">
            <v>5.0683693332409483</v>
          </cell>
          <cell r="AH364">
            <v>1.402109936407812</v>
          </cell>
          <cell r="AI364">
            <v>1.9498055564118368</v>
          </cell>
          <cell r="AK364">
            <v>9.2526908103865342</v>
          </cell>
          <cell r="AL364">
            <v>30.147579095459946</v>
          </cell>
        </row>
        <row r="365">
          <cell r="C365">
            <v>72.00971125424563</v>
          </cell>
          <cell r="D365">
            <v>50.061434620628681</v>
          </cell>
          <cell r="Q365">
            <v>35.495559981304815</v>
          </cell>
          <cell r="R365">
            <v>23.052835046269454</v>
          </cell>
          <cell r="T365">
            <v>28.090489914963193</v>
          </cell>
          <cell r="AE365">
            <v>5.0023494403641848</v>
          </cell>
          <cell r="AH365">
            <v>1.350696923560353</v>
          </cell>
          <cell r="AI365">
            <v>1.9939566780442344</v>
          </cell>
          <cell r="AK365">
            <v>9.1580848967376571</v>
          </cell>
          <cell r="AL365">
            <v>30.742371779786637</v>
          </cell>
        </row>
        <row r="366">
          <cell r="C366">
            <v>66.796209060193846</v>
          </cell>
          <cell r="D366">
            <v>51.411103665201765</v>
          </cell>
          <cell r="Q366">
            <v>36.038879154003808</v>
          </cell>
          <cell r="R366">
            <v>22.557854342240237</v>
          </cell>
          <cell r="T366">
            <v>27.622979608338877</v>
          </cell>
          <cell r="AE366">
            <v>5.160387946467428</v>
          </cell>
          <cell r="AH366">
            <v>1.4327252266973232</v>
          </cell>
          <cell r="AI366">
            <v>1.9720297221214755</v>
          </cell>
          <cell r="AK366">
            <v>8.6811205693055786</v>
          </cell>
          <cell r="AL366">
            <v>30.666296703156966</v>
          </cell>
        </row>
        <row r="367">
          <cell r="C367">
            <v>62.732427901897132</v>
          </cell>
          <cell r="D367">
            <v>50.924524960571837</v>
          </cell>
          <cell r="Q367">
            <v>38.194731626888554</v>
          </cell>
          <cell r="R367">
            <v>22.677492948144259</v>
          </cell>
          <cell r="T367">
            <v>28.402113673911444</v>
          </cell>
          <cell r="AE367">
            <v>4.8916746040007357</v>
          </cell>
          <cell r="AH367">
            <v>1.3525157173533628</v>
          </cell>
          <cell r="AI367">
            <v>1.9680626338255862</v>
          </cell>
          <cell r="AK367">
            <v>9.0868698051888668</v>
          </cell>
          <cell r="AL367">
            <v>31.406717096037976</v>
          </cell>
        </row>
        <row r="368">
          <cell r="C368">
            <v>69.649662645948212</v>
          </cell>
          <cell r="D368">
            <v>52.996691101590756</v>
          </cell>
          <cell r="Q368">
            <v>39.894696168317807</v>
          </cell>
          <cell r="R368">
            <v>24.261323211617537</v>
          </cell>
          <cell r="T368">
            <v>28.646878057593099</v>
          </cell>
          <cell r="AE368">
            <v>5.1463395006174499</v>
          </cell>
          <cell r="AH368">
            <v>1.3944138656633203</v>
          </cell>
          <cell r="AI368">
            <v>2.011676664345619</v>
          </cell>
          <cell r="AK368">
            <v>8.612158728012691</v>
          </cell>
          <cell r="AL368">
            <v>30.761251490084149</v>
          </cell>
        </row>
        <row r="369">
          <cell r="C369">
            <v>72.682276299968223</v>
          </cell>
          <cell r="D369">
            <v>51.693651427415482</v>
          </cell>
          <cell r="Q369">
            <v>39.170998704261713</v>
          </cell>
          <cell r="R369">
            <v>23.922124742719298</v>
          </cell>
          <cell r="T369">
            <v>27.721236299732411</v>
          </cell>
          <cell r="AE369">
            <v>5.0388717906672928</v>
          </cell>
          <cell r="AH369">
            <v>1.4682013723191367</v>
          </cell>
          <cell r="AI369">
            <v>1.9286609228318163</v>
          </cell>
          <cell r="AK369">
            <v>9.260926279395397</v>
          </cell>
          <cell r="AL369">
            <v>30.855381445702381</v>
          </cell>
        </row>
        <row r="370">
          <cell r="C370">
            <v>68.389631323898698</v>
          </cell>
          <cell r="D370">
            <v>53.15601884164748</v>
          </cell>
          <cell r="Q370">
            <v>37.811933695648051</v>
          </cell>
          <cell r="R370">
            <v>22.936512466861554</v>
          </cell>
          <cell r="T370">
            <v>29.597505727266405</v>
          </cell>
          <cell r="AE370">
            <v>5.138534808478572</v>
          </cell>
          <cell r="AH370">
            <v>1.436926335553312</v>
          </cell>
          <cell r="AI370">
            <v>1.9261741217696478</v>
          </cell>
          <cell r="AK370">
            <v>8.5879121959415752</v>
          </cell>
          <cell r="AL370">
            <v>30.893223288789557</v>
          </cell>
        </row>
        <row r="371">
          <cell r="C371">
            <v>76.310092986948632</v>
          </cell>
          <cell r="D371">
            <v>52.907658463306426</v>
          </cell>
          <cell r="Q371">
            <v>39.122650693583232</v>
          </cell>
          <cell r="R371">
            <v>23.453358716537821</v>
          </cell>
          <cell r="T371">
            <v>28.844331050023879</v>
          </cell>
          <cell r="AE371">
            <v>4.7858209376669816</v>
          </cell>
          <cell r="AH371">
            <v>1.4215403050521109</v>
          </cell>
          <cell r="AI371">
            <v>1.9396734801533431</v>
          </cell>
          <cell r="AK371">
            <v>9.2586937701472962</v>
          </cell>
          <cell r="AL371">
            <v>32.088999264400393</v>
          </cell>
        </row>
        <row r="372">
          <cell r="C372">
            <v>73.54413750001423</v>
          </cell>
          <cell r="D372">
            <v>54.381381834892373</v>
          </cell>
          <cell r="Q372">
            <v>37.69371278774625</v>
          </cell>
          <cell r="R372">
            <v>23.711052013009532</v>
          </cell>
          <cell r="T372">
            <v>28.790007449098443</v>
          </cell>
          <cell r="AE372">
            <v>4.9936182851578836</v>
          </cell>
          <cell r="AH372">
            <v>1.4207755224652021</v>
          </cell>
          <cell r="AI372">
            <v>2.0096688322965619</v>
          </cell>
          <cell r="AK372">
            <v>8.5561306708022826</v>
          </cell>
          <cell r="AL372">
            <v>30.761916916294073</v>
          </cell>
        </row>
        <row r="373">
          <cell r="C373">
            <v>71.700949000941876</v>
          </cell>
          <cell r="D373">
            <v>50.504369324390289</v>
          </cell>
          <cell r="Q373">
            <v>38.185352271809428</v>
          </cell>
          <cell r="R373">
            <v>23.306630669251948</v>
          </cell>
          <cell r="T373">
            <v>28.566123592632554</v>
          </cell>
          <cell r="AE373">
            <v>5.0684526278818005</v>
          </cell>
          <cell r="AH373">
            <v>1.3587750777813712</v>
          </cell>
          <cell r="AI373">
            <v>1.9879958339783093</v>
          </cell>
          <cell r="AK373">
            <v>9.0491372254415836</v>
          </cell>
          <cell r="AL373">
            <v>30.334894329486627</v>
          </cell>
        </row>
        <row r="374">
          <cell r="C374">
            <v>79.726493046407924</v>
          </cell>
          <cell r="D374">
            <v>54.732101577100146</v>
          </cell>
          <cell r="Q374">
            <v>39.11649785493168</v>
          </cell>
          <cell r="R374">
            <v>24.256553943650186</v>
          </cell>
          <cell r="T374">
            <v>28.214029248743625</v>
          </cell>
          <cell r="AE374">
            <v>5.0742062440161808</v>
          </cell>
          <cell r="AH374">
            <v>1.406612085393538</v>
          </cell>
          <cell r="AI374">
            <v>1.950379626079052</v>
          </cell>
          <cell r="AK374">
            <v>8.4257544984950705</v>
          </cell>
          <cell r="AL374">
            <v>32.090202568926117</v>
          </cell>
        </row>
        <row r="375">
          <cell r="C375">
            <v>72.188086145120607</v>
          </cell>
          <cell r="D375">
            <v>52.867888307404101</v>
          </cell>
          <cell r="Q375">
            <v>39.602894056741121</v>
          </cell>
          <cell r="R375">
            <v>23.627102847902773</v>
          </cell>
          <cell r="T375">
            <v>26.991580384062189</v>
          </cell>
          <cell r="AE375">
            <v>5.1385348084785711</v>
          </cell>
          <cell r="AH375">
            <v>1.3538385275957137</v>
          </cell>
          <cell r="AI375">
            <v>2.018616181878981</v>
          </cell>
          <cell r="AK375">
            <v>9.0646982891933217</v>
          </cell>
          <cell r="AL375">
            <v>32.342035494297384</v>
          </cell>
        </row>
        <row r="376">
          <cell r="C376">
            <v>67.599211268483671</v>
          </cell>
          <cell r="D376">
            <v>50.505476859052969</v>
          </cell>
          <cell r="Q376">
            <v>38.547719076166572</v>
          </cell>
          <cell r="R376">
            <v>22.033629663982808</v>
          </cell>
          <cell r="T376">
            <v>27.497240815439156</v>
          </cell>
          <cell r="AE376">
            <v>4.8731910824853371</v>
          </cell>
          <cell r="AH376">
            <v>1.3213149885353273</v>
          </cell>
          <cell r="AI376">
            <v>1.9847167793782308</v>
          </cell>
          <cell r="AK376">
            <v>8.6488281951061126</v>
          </cell>
          <cell r="AL376">
            <v>31.93405925861197</v>
          </cell>
        </row>
        <row r="377">
          <cell r="C377">
            <v>68.034648763402373</v>
          </cell>
          <cell r="D377">
            <v>53.114233869860762</v>
          </cell>
          <cell r="Q377">
            <v>38.238313185060271</v>
          </cell>
          <cell r="R377">
            <v>22.26632021844652</v>
          </cell>
          <cell r="T377">
            <v>27.30360665851493</v>
          </cell>
          <cell r="AE377">
            <v>5.153822243021426</v>
          </cell>
          <cell r="AH377">
            <v>1.3559693465812563</v>
          </cell>
          <cell r="AI377">
            <v>2.0267325177557884</v>
          </cell>
          <cell r="AK377">
            <v>8.807025051162686</v>
          </cell>
          <cell r="AL377">
            <v>31.217040490244269</v>
          </cell>
        </row>
        <row r="378">
          <cell r="C378">
            <v>70.910830187206756</v>
          </cell>
          <cell r="D378">
            <v>47.542669104763554</v>
          </cell>
          <cell r="Q378">
            <v>36.566321090193547</v>
          </cell>
          <cell r="R378">
            <v>21.644665989409933</v>
          </cell>
          <cell r="T378">
            <v>26.882796881532627</v>
          </cell>
          <cell r="AE378">
            <v>5.1613930705002415</v>
          </cell>
          <cell r="AH378">
            <v>1.293928766461288</v>
          </cell>
          <cell r="AI378">
            <v>2.0277129509722607</v>
          </cell>
          <cell r="AK378">
            <v>8.2461168056853822</v>
          </cell>
          <cell r="AL378">
            <v>32.161327496276016</v>
          </cell>
        </row>
        <row r="379">
          <cell r="C379">
            <v>69.155687140809206</v>
          </cell>
          <cell r="D379">
            <v>50.589657027391787</v>
          </cell>
          <cell r="Q379">
            <v>35.529249703159131</v>
          </cell>
          <cell r="R379">
            <v>20.647699864421693</v>
          </cell>
          <cell r="T379">
            <v>26.325596249507747</v>
          </cell>
          <cell r="AE379">
            <v>5.1184409633734047</v>
          </cell>
          <cell r="AH379">
            <v>1.3939392994020869</v>
          </cell>
          <cell r="AI379">
            <v>1.9967365834907709</v>
          </cell>
          <cell r="AK379">
            <v>9.0558760907845599</v>
          </cell>
          <cell r="AL379">
            <v>30.74559744952629</v>
          </cell>
        </row>
        <row r="380">
          <cell r="C380">
            <v>69.06084570948677</v>
          </cell>
          <cell r="D380">
            <v>49.882644036192275</v>
          </cell>
          <cell r="Q380">
            <v>35.246851007113591</v>
          </cell>
          <cell r="R380">
            <v>20.936379170246287</v>
          </cell>
          <cell r="T380">
            <v>26.68294581328626</v>
          </cell>
          <cell r="AE380">
            <v>5.0777495228936411</v>
          </cell>
          <cell r="AH380">
            <v>1.3514425504555554</v>
          </cell>
          <cell r="AI380">
            <v>2.0331914427715945</v>
          </cell>
          <cell r="AK380">
            <v>8.6421040636869932</v>
          </cell>
          <cell r="AL380">
            <v>31.196664070333949</v>
          </cell>
        </row>
        <row r="381">
          <cell r="C381">
            <v>71.673974948876406</v>
          </cell>
          <cell r="D381">
            <v>48.825212143548029</v>
          </cell>
          <cell r="Q381">
            <v>33.297336464794185</v>
          </cell>
          <cell r="R381">
            <v>20.668918483610813</v>
          </cell>
          <cell r="T381">
            <v>26.235990418132211</v>
          </cell>
          <cell r="AE381">
            <v>5.1943686009148857</v>
          </cell>
          <cell r="AH381">
            <v>1.4065334110074443</v>
          </cell>
          <cell r="AI381">
            <v>2.0827017379727573</v>
          </cell>
          <cell r="AK381">
            <v>9.1519006322041534</v>
          </cell>
          <cell r="AL381">
            <v>32.227608453743265</v>
          </cell>
        </row>
        <row r="382">
          <cell r="C382">
            <v>75.055381543503202</v>
          </cell>
          <cell r="D382">
            <v>52.007126844211285</v>
          </cell>
          <cell r="Q382">
            <v>35.878736823012218</v>
          </cell>
          <cell r="R382">
            <v>21.500565958256793</v>
          </cell>
          <cell r="T382">
            <v>26.885453142549267</v>
          </cell>
          <cell r="AE382">
            <v>5.2105156419216412</v>
          </cell>
          <cell r="AH382">
            <v>1.4130686366859762</v>
          </cell>
          <cell r="AI382">
            <v>1.8944176676530406</v>
          </cell>
          <cell r="AK382">
            <v>9.2045299660704831</v>
          </cell>
          <cell r="AL382">
            <v>31.551953206161485</v>
          </cell>
        </row>
        <row r="383">
          <cell r="C383">
            <v>79.035413581498872</v>
          </cell>
          <cell r="D383">
            <v>51.044321618593315</v>
          </cell>
          <cell r="Q383">
            <v>33.658943675749562</v>
          </cell>
          <cell r="R383">
            <v>21.658581250343801</v>
          </cell>
          <cell r="T383">
            <v>26.274152226522155</v>
          </cell>
          <cell r="AE383">
            <v>5.1499881982072706</v>
          </cell>
          <cell r="AH383">
            <v>1.4415275228508544</v>
          </cell>
          <cell r="AI383">
            <v>1.8082909053880727</v>
          </cell>
          <cell r="AK383">
            <v>9.4568907343307522</v>
          </cell>
          <cell r="AL383">
            <v>32.085061188697068</v>
          </cell>
        </row>
        <row r="384">
          <cell r="C384">
            <v>76.633933575692652</v>
          </cell>
          <cell r="D384">
            <v>50.764088400022843</v>
          </cell>
          <cell r="Q384">
            <v>33.589791065230827</v>
          </cell>
          <cell r="R384">
            <v>21.144883932121751</v>
          </cell>
          <cell r="T384">
            <v>25.829351331829432</v>
          </cell>
          <cell r="AE384">
            <v>5.1258850816198898</v>
          </cell>
          <cell r="AH384">
            <v>1.4246980486293799</v>
          </cell>
          <cell r="AI384">
            <v>1.8343050572229711</v>
          </cell>
          <cell r="AK384">
            <v>9.1361150207476065</v>
          </cell>
          <cell r="AL384">
            <v>30.125698000381291</v>
          </cell>
        </row>
        <row r="385">
          <cell r="C385">
            <v>68.038772330680658</v>
          </cell>
          <cell r="D385">
            <v>51.280913751332385</v>
          </cell>
          <cell r="Q385">
            <v>31.227515215684686</v>
          </cell>
          <cell r="R385">
            <v>20.891710574632221</v>
          </cell>
          <cell r="T385">
            <v>26.539587608421602</v>
          </cell>
          <cell r="AE385">
            <v>4.8488584665750984</v>
          </cell>
          <cell r="AH385">
            <v>1.359314049098127</v>
          </cell>
          <cell r="AI385">
            <v>1.7444978616858828</v>
          </cell>
          <cell r="AK385">
            <v>8.5951362052167113</v>
          </cell>
          <cell r="AL385">
            <v>31.444684567241339</v>
          </cell>
        </row>
        <row r="386">
          <cell r="C386">
            <v>75.164823794274994</v>
          </cell>
          <cell r="D386">
            <v>51.717742082530869</v>
          </cell>
          <cell r="Q386">
            <v>32.858005729457737</v>
          </cell>
          <cell r="R386">
            <v>20.761752975752835</v>
          </cell>
          <cell r="T386">
            <v>25.195896491396194</v>
          </cell>
          <cell r="AE386">
            <v>5.2024856019925005</v>
          </cell>
          <cell r="AH386">
            <v>1.3449328448343871</v>
          </cell>
          <cell r="AI386">
            <v>1.7898526919079492</v>
          </cell>
          <cell r="AK386">
            <v>9.2929342818933343</v>
          </cell>
          <cell r="AL386">
            <v>32.414537036201338</v>
          </cell>
        </row>
        <row r="387">
          <cell r="C387">
            <v>74.901777982246813</v>
          </cell>
          <cell r="D387">
            <v>50.47511067748291</v>
          </cell>
          <cell r="Q387">
            <v>32.130773421869826</v>
          </cell>
          <cell r="R387">
            <v>20.406522887242687</v>
          </cell>
          <cell r="T387">
            <v>25.689326473610368</v>
          </cell>
          <cell r="AE387">
            <v>5.1673734920907517</v>
          </cell>
          <cell r="AH387">
            <v>1.3589743106827612</v>
          </cell>
          <cell r="AI387">
            <v>1.779380811728458</v>
          </cell>
          <cell r="AK387">
            <v>9.2057083636771662</v>
          </cell>
          <cell r="AL387">
            <v>31.721763071511237</v>
          </cell>
        </row>
        <row r="388">
          <cell r="C388">
            <v>68.038772330680658</v>
          </cell>
          <cell r="D388">
            <v>51.280913751332385</v>
          </cell>
          <cell r="Q388">
            <v>31.227515215684686</v>
          </cell>
          <cell r="R388">
            <v>20.891710574632221</v>
          </cell>
          <cell r="T388">
            <v>26.539587608421602</v>
          </cell>
          <cell r="AE388">
            <v>4.8488584665750984</v>
          </cell>
          <cell r="AH388">
            <v>1.359314049098127</v>
          </cell>
          <cell r="AI388">
            <v>1.7444978616858828</v>
          </cell>
          <cell r="AK388">
            <v>8.5951362052167113</v>
          </cell>
          <cell r="AL388">
            <v>31.444684567241339</v>
          </cell>
        </row>
        <row r="389">
          <cell r="C389">
            <v>77.804648960318431</v>
          </cell>
          <cell r="D389">
            <v>50.059744971154217</v>
          </cell>
          <cell r="Q389">
            <v>31.615240884285782</v>
          </cell>
          <cell r="R389">
            <v>20.089053113540505</v>
          </cell>
          <cell r="T389">
            <v>26.27002361940621</v>
          </cell>
          <cell r="AE389">
            <v>6.9702915867221291</v>
          </cell>
          <cell r="AH389">
            <v>1.3370870917700455</v>
          </cell>
          <cell r="AI389">
            <v>1.798937658782183</v>
          </cell>
          <cell r="AK389">
            <v>9.1292880605808744</v>
          </cell>
          <cell r="AL389">
            <v>30.893550345856973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ktion"/>
      <sheetName val="Detailhandel"/>
      <sheetName val="Grafik"/>
    </sheetNames>
    <sheetDataSet>
      <sheetData sheetId="0"/>
      <sheetData sheetId="1">
        <row r="12">
          <cell r="B12">
            <v>64.430156715214807</v>
          </cell>
          <cell r="C12">
            <v>44.858414739395819</v>
          </cell>
          <cell r="D12">
            <v>63.396605474183737</v>
          </cell>
          <cell r="E12">
            <v>60.848102668930082</v>
          </cell>
          <cell r="F12">
            <v>30.140918432286142</v>
          </cell>
          <cell r="G12">
            <v>15.244337635010792</v>
          </cell>
          <cell r="H12">
            <v>24.44736400881699</v>
          </cell>
          <cell r="I12">
            <v>4.7823755728863633</v>
          </cell>
          <cell r="J12">
            <v>1.3358814012877545</v>
          </cell>
          <cell r="K12">
            <v>1.7312476485411661</v>
          </cell>
          <cell r="L12">
            <v>9.4025384834075716</v>
          </cell>
          <cell r="M12">
            <v>33.525465273732792</v>
          </cell>
          <cell r="Q12">
            <v>70.416666666666671</v>
          </cell>
          <cell r="R12">
            <v>49.636363636363633</v>
          </cell>
          <cell r="S12">
            <v>74.316666666666663</v>
          </cell>
          <cell r="T12">
            <v>71.983333333333334</v>
          </cell>
          <cell r="U12">
            <v>44</v>
          </cell>
          <cell r="V12">
            <v>25.5</v>
          </cell>
          <cell r="W12">
            <v>38.222222222222221</v>
          </cell>
          <cell r="X12">
            <v>4.9224999999999977</v>
          </cell>
          <cell r="Y12">
            <v>1.799999999999998</v>
          </cell>
          <cell r="Z12">
            <v>2.3210000000000002</v>
          </cell>
          <cell r="AA12">
            <v>18.75</v>
          </cell>
          <cell r="AB12">
            <v>55.5</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s>
    <sheetDataSet>
      <sheetData sheetId="0">
        <row r="2">
          <cell r="B2">
            <v>1.776914446002805</v>
          </cell>
          <cell r="C2">
            <v>2.8073815309842041</v>
          </cell>
        </row>
        <row r="3">
          <cell r="B3">
            <v>1.776914446002805</v>
          </cell>
          <cell r="C3">
            <v>2.8073815309842041</v>
          </cell>
        </row>
        <row r="4">
          <cell r="B4">
            <v>1.776914446002805</v>
          </cell>
          <cell r="C4">
            <v>2.8073815309842041</v>
          </cell>
        </row>
        <row r="5">
          <cell r="B5">
            <v>1.776914446002805</v>
          </cell>
          <cell r="C5">
            <v>2.8073815309842041</v>
          </cell>
        </row>
        <row r="6">
          <cell r="B6">
            <v>1.776914446002805</v>
          </cell>
          <cell r="C6">
            <v>2.8073815309842041</v>
          </cell>
        </row>
        <row r="7">
          <cell r="B7">
            <v>1.776914446002805</v>
          </cell>
          <cell r="C7">
            <v>2.8073815309842041</v>
          </cell>
        </row>
        <row r="8">
          <cell r="B8">
            <v>1.776914446002805</v>
          </cell>
          <cell r="C8">
            <v>2.8073815309842041</v>
          </cell>
        </row>
        <row r="9">
          <cell r="B9">
            <v>1.776914446002805</v>
          </cell>
          <cell r="C9">
            <v>2.8073815309842041</v>
          </cell>
        </row>
        <row r="10">
          <cell r="B10">
            <v>1.776914446002805</v>
          </cell>
          <cell r="C10">
            <v>2.8073815309842041</v>
          </cell>
        </row>
        <row r="11">
          <cell r="B11">
            <v>1.776914446002805</v>
          </cell>
          <cell r="C11">
            <v>2.8073815309842041</v>
          </cell>
        </row>
        <row r="12">
          <cell r="B12">
            <v>1.776914446002805</v>
          </cell>
          <cell r="C12">
            <v>2.8073815309842041</v>
          </cell>
        </row>
        <row r="13">
          <cell r="B13">
            <v>1.776914446002805</v>
          </cell>
          <cell r="C13">
            <v>2.8073815309842041</v>
          </cell>
        </row>
        <row r="14">
          <cell r="B14">
            <v>1.776914446002805</v>
          </cell>
          <cell r="C14">
            <v>2.8073815309842041</v>
          </cell>
        </row>
        <row r="15">
          <cell r="B15">
            <v>1.8003305950711277</v>
          </cell>
          <cell r="C15">
            <v>2.8073815309842041</v>
          </cell>
        </row>
        <row r="16">
          <cell r="B16">
            <v>1.8003305950711277</v>
          </cell>
          <cell r="C16">
            <v>2.8073815309842041</v>
          </cell>
        </row>
        <row r="17">
          <cell r="B17">
            <v>1.8003305950711277</v>
          </cell>
          <cell r="C17">
            <v>2.8073815309842041</v>
          </cell>
        </row>
        <row r="18">
          <cell r="B18">
            <v>1.8003305950711277</v>
          </cell>
          <cell r="C18">
            <v>2.8073815309842041</v>
          </cell>
        </row>
        <row r="19">
          <cell r="B19">
            <v>1.8003305950711277</v>
          </cell>
          <cell r="C19">
            <v>2.8073815309842041</v>
          </cell>
        </row>
        <row r="20">
          <cell r="B20">
            <v>1.8003305950711277</v>
          </cell>
          <cell r="C20">
            <v>2.8073815309842041</v>
          </cell>
        </row>
        <row r="21">
          <cell r="B21">
            <v>1.8476377479463029</v>
          </cell>
          <cell r="C21">
            <v>2.9024605103280683</v>
          </cell>
        </row>
        <row r="22">
          <cell r="B22">
            <v>1.8476377479463029</v>
          </cell>
          <cell r="C22">
            <v>2.9024605103280683</v>
          </cell>
        </row>
        <row r="23">
          <cell r="B23">
            <v>1.8476377479463029</v>
          </cell>
          <cell r="C23">
            <v>2.9024605103280683</v>
          </cell>
        </row>
        <row r="24">
          <cell r="B24">
            <v>1.8476377479463029</v>
          </cell>
          <cell r="C24">
            <v>2.9024605103280683</v>
          </cell>
        </row>
        <row r="25">
          <cell r="B25">
            <v>1.8476377479463029</v>
          </cell>
          <cell r="C25">
            <v>2.9024605103280683</v>
          </cell>
        </row>
        <row r="26">
          <cell r="B26">
            <v>1.8476377479463029</v>
          </cell>
          <cell r="C26">
            <v>2.9024605103280683</v>
          </cell>
        </row>
        <row r="27">
          <cell r="B27">
            <v>1.8476377479463029</v>
          </cell>
          <cell r="C27">
            <v>2.9024605103280683</v>
          </cell>
        </row>
        <row r="28">
          <cell r="B28">
            <v>1.8476377479463029</v>
          </cell>
          <cell r="C28">
            <v>2.9024605103280683</v>
          </cell>
        </row>
        <row r="29">
          <cell r="B29">
            <v>1.8476377479463029</v>
          </cell>
          <cell r="C29">
            <v>2.9024605103280683</v>
          </cell>
        </row>
        <row r="30">
          <cell r="B30">
            <v>1.8476377479463029</v>
          </cell>
          <cell r="C30">
            <v>2.9024605103280683</v>
          </cell>
        </row>
        <row r="31">
          <cell r="B31">
            <v>1.8476377479463029</v>
          </cell>
          <cell r="C31">
            <v>2.9024605103280683</v>
          </cell>
        </row>
        <row r="32">
          <cell r="B32">
            <v>1.8476377479463029</v>
          </cell>
          <cell r="C32">
            <v>2.9024605103280683</v>
          </cell>
        </row>
        <row r="33">
          <cell r="B33">
            <v>1.8476377479463029</v>
          </cell>
          <cell r="C33">
            <v>2.9024605103280683</v>
          </cell>
        </row>
        <row r="34">
          <cell r="B34">
            <v>1.8476377479463029</v>
          </cell>
          <cell r="C34">
            <v>2.9024605103280683</v>
          </cell>
        </row>
        <row r="35">
          <cell r="B35">
            <v>1.8476377479463029</v>
          </cell>
          <cell r="C35">
            <v>2.9024605103280683</v>
          </cell>
        </row>
        <row r="36">
          <cell r="B36">
            <v>1.8476377479463029</v>
          </cell>
          <cell r="C36">
            <v>2.9024605103280683</v>
          </cell>
        </row>
        <row r="37">
          <cell r="B37">
            <v>1.8476377479463029</v>
          </cell>
          <cell r="C37">
            <v>2.9024605103280683</v>
          </cell>
        </row>
        <row r="38">
          <cell r="B38">
            <v>1.8476377479463029</v>
          </cell>
          <cell r="C38">
            <v>2.9024605103280683</v>
          </cell>
        </row>
        <row r="39">
          <cell r="B39">
            <v>1.8476377479463029</v>
          </cell>
          <cell r="C39">
            <v>2.9024605103280683</v>
          </cell>
        </row>
        <row r="40">
          <cell r="B40">
            <v>1.8476377479463029</v>
          </cell>
          <cell r="C40">
            <v>2.9024605103280683</v>
          </cell>
        </row>
        <row r="41">
          <cell r="B41">
            <v>1.8476377479463029</v>
          </cell>
          <cell r="C41">
            <v>2.9024605103280683</v>
          </cell>
        </row>
        <row r="42">
          <cell r="B42">
            <v>1.8476377479463029</v>
          </cell>
          <cell r="C42">
            <v>2.9024605103280683</v>
          </cell>
        </row>
        <row r="43">
          <cell r="B43">
            <v>1.8476377479463029</v>
          </cell>
          <cell r="C43">
            <v>2.9024605103280683</v>
          </cell>
        </row>
        <row r="44">
          <cell r="B44">
            <v>1.85</v>
          </cell>
          <cell r="C44">
            <v>2.95</v>
          </cell>
        </row>
        <row r="45">
          <cell r="B45">
            <v>1.85</v>
          </cell>
          <cell r="C45">
            <v>2.95</v>
          </cell>
        </row>
        <row r="46">
          <cell r="B46">
            <v>1.85</v>
          </cell>
          <cell r="C46">
            <v>2.95</v>
          </cell>
        </row>
        <row r="47">
          <cell r="B47">
            <v>1.85</v>
          </cell>
          <cell r="C47">
            <v>2.95</v>
          </cell>
        </row>
        <row r="48">
          <cell r="B48">
            <v>1.85</v>
          </cell>
          <cell r="C48">
            <v>2.95</v>
          </cell>
        </row>
        <row r="49">
          <cell r="B49">
            <v>1.85</v>
          </cell>
          <cell r="C49">
            <v>2.95</v>
          </cell>
        </row>
        <row r="50">
          <cell r="B50">
            <v>1.85</v>
          </cell>
          <cell r="C50">
            <v>2.95</v>
          </cell>
        </row>
        <row r="51">
          <cell r="B51">
            <v>1.85</v>
          </cell>
          <cell r="C51">
            <v>2.95</v>
          </cell>
        </row>
        <row r="52">
          <cell r="B52">
            <v>1.85</v>
          </cell>
          <cell r="C52">
            <v>2.95</v>
          </cell>
        </row>
        <row r="53">
          <cell r="B53">
            <v>1.85</v>
          </cell>
          <cell r="C53">
            <v>2.95</v>
          </cell>
        </row>
        <row r="54">
          <cell r="B54">
            <v>1.85</v>
          </cell>
          <cell r="C54">
            <v>2.95</v>
          </cell>
        </row>
        <row r="55">
          <cell r="B55">
            <v>1.85</v>
          </cell>
          <cell r="C55">
            <v>2.95</v>
          </cell>
        </row>
        <row r="56">
          <cell r="B56">
            <v>1.85</v>
          </cell>
          <cell r="C56">
            <v>2.95</v>
          </cell>
        </row>
        <row r="57">
          <cell r="B57">
            <v>1.85</v>
          </cell>
          <cell r="C57">
            <v>2.95</v>
          </cell>
        </row>
        <row r="58">
          <cell r="B58">
            <v>1.85</v>
          </cell>
          <cell r="C58">
            <v>2.95</v>
          </cell>
        </row>
        <row r="59">
          <cell r="B59">
            <v>1.85</v>
          </cell>
          <cell r="C59">
            <v>2.95</v>
          </cell>
        </row>
        <row r="60">
          <cell r="B60">
            <v>1.85</v>
          </cell>
          <cell r="C60">
            <v>2.95</v>
          </cell>
        </row>
        <row r="61">
          <cell r="B61">
            <v>1.85</v>
          </cell>
          <cell r="C61">
            <v>2.95</v>
          </cell>
        </row>
        <row r="62">
          <cell r="B62">
            <v>1.7555124140633347</v>
          </cell>
          <cell r="C62">
            <v>2.95</v>
          </cell>
        </row>
        <row r="63">
          <cell r="B63">
            <v>1.7555124140633347</v>
          </cell>
          <cell r="C63">
            <v>2.95</v>
          </cell>
        </row>
        <row r="64">
          <cell r="B64">
            <v>1.7555124140633347</v>
          </cell>
          <cell r="C64">
            <v>2.95</v>
          </cell>
        </row>
        <row r="65">
          <cell r="B65">
            <v>1.7555124140633347</v>
          </cell>
          <cell r="C65">
            <v>2.95</v>
          </cell>
        </row>
        <row r="66">
          <cell r="B66">
            <v>1.7555124140633347</v>
          </cell>
          <cell r="C66">
            <v>2.95</v>
          </cell>
        </row>
        <row r="67">
          <cell r="B67">
            <v>1.7555124140633347</v>
          </cell>
          <cell r="C67">
            <v>2.95</v>
          </cell>
        </row>
        <row r="68">
          <cell r="B68">
            <v>1.7555124140633347</v>
          </cell>
          <cell r="C68">
            <v>2.95</v>
          </cell>
        </row>
        <row r="69">
          <cell r="B69">
            <v>1.7555124140633347</v>
          </cell>
          <cell r="C69">
            <v>2.95</v>
          </cell>
        </row>
        <row r="70">
          <cell r="B70">
            <v>1.7555124140633347</v>
          </cell>
          <cell r="C70">
            <v>2.95</v>
          </cell>
        </row>
        <row r="71">
          <cell r="B71">
            <v>1.7555124140633347</v>
          </cell>
          <cell r="C71">
            <v>2.95</v>
          </cell>
        </row>
        <row r="72">
          <cell r="B72">
            <v>1.7555124140633347</v>
          </cell>
          <cell r="C72">
            <v>2.95</v>
          </cell>
        </row>
        <row r="73">
          <cell r="B73">
            <v>1.7555124140633347</v>
          </cell>
          <cell r="C73">
            <v>2.95</v>
          </cell>
        </row>
        <row r="74">
          <cell r="B74">
            <v>1.7555124140633347</v>
          </cell>
          <cell r="C74">
            <v>2.95</v>
          </cell>
        </row>
        <row r="75">
          <cell r="B75">
            <v>1.7555124140633347</v>
          </cell>
          <cell r="C75">
            <v>2.95</v>
          </cell>
        </row>
        <row r="76">
          <cell r="B76">
            <v>1.7555124140633347</v>
          </cell>
          <cell r="C76">
            <v>2.95</v>
          </cell>
        </row>
        <row r="77">
          <cell r="B77">
            <v>1.7555124140633347</v>
          </cell>
          <cell r="C77">
            <v>2.95</v>
          </cell>
        </row>
        <row r="78">
          <cell r="B78">
            <v>1.7555124140633347</v>
          </cell>
          <cell r="C78">
            <v>2.95</v>
          </cell>
        </row>
        <row r="79">
          <cell r="B79">
            <v>1.7555124140633347</v>
          </cell>
          <cell r="C79">
            <v>2.95</v>
          </cell>
        </row>
        <row r="80">
          <cell r="B80">
            <v>1.7555124140633347</v>
          </cell>
          <cell r="C80">
            <v>2.95</v>
          </cell>
        </row>
        <row r="81">
          <cell r="B81">
            <v>1.7555124140633347</v>
          </cell>
          <cell r="C81">
            <v>2.95</v>
          </cell>
        </row>
        <row r="82">
          <cell r="B82">
            <v>1.7555124140633347</v>
          </cell>
          <cell r="C82">
            <v>2.95</v>
          </cell>
        </row>
        <row r="83">
          <cell r="B83">
            <v>1.7555124140633347</v>
          </cell>
          <cell r="C83">
            <v>2.95</v>
          </cell>
        </row>
        <row r="84">
          <cell r="B84">
            <v>1.7555124140633347</v>
          </cell>
          <cell r="C84">
            <v>2.95</v>
          </cell>
        </row>
        <row r="85">
          <cell r="B85">
            <v>1.7555124140633347</v>
          </cell>
          <cell r="C85">
            <v>2.95</v>
          </cell>
        </row>
        <row r="86">
          <cell r="B86">
            <v>1.7555124140633347</v>
          </cell>
          <cell r="C86">
            <v>2.95</v>
          </cell>
        </row>
        <row r="87">
          <cell r="B87">
            <v>1.7555124140633347</v>
          </cell>
          <cell r="C87">
            <v>2.95</v>
          </cell>
        </row>
        <row r="88">
          <cell r="B88">
            <v>1.7555124140633347</v>
          </cell>
          <cell r="C88">
            <v>2.95</v>
          </cell>
        </row>
        <row r="89">
          <cell r="B89">
            <v>1.7555124140633347</v>
          </cell>
          <cell r="C89">
            <v>2.95</v>
          </cell>
        </row>
        <row r="90">
          <cell r="B90">
            <v>1.7555124140633347</v>
          </cell>
          <cell r="C90">
            <v>2.95</v>
          </cell>
        </row>
        <row r="91">
          <cell r="B91">
            <v>1.7555124140633347</v>
          </cell>
          <cell r="C91">
            <v>2.95</v>
          </cell>
        </row>
        <row r="92">
          <cell r="B92">
            <v>1.7555124140633347</v>
          </cell>
          <cell r="C92">
            <v>2.95</v>
          </cell>
        </row>
        <row r="93">
          <cell r="B93">
            <v>1.7555124140633347</v>
          </cell>
          <cell r="C93">
            <v>2.95</v>
          </cell>
        </row>
        <row r="94">
          <cell r="B94">
            <v>1.7555124140633347</v>
          </cell>
          <cell r="C94">
            <v>2.95</v>
          </cell>
        </row>
        <row r="95">
          <cell r="B95">
            <v>1.7555124140633347</v>
          </cell>
          <cell r="C95">
            <v>2.95</v>
          </cell>
        </row>
        <row r="96">
          <cell r="B96">
            <v>1.7555124140633347</v>
          </cell>
          <cell r="C96">
            <v>2.95</v>
          </cell>
        </row>
        <row r="97">
          <cell r="B97">
            <v>1.7555124140633347</v>
          </cell>
          <cell r="C97">
            <v>2.95</v>
          </cell>
        </row>
        <row r="98">
          <cell r="B98">
            <v>1.7555124140633347</v>
          </cell>
          <cell r="C98">
            <v>2.95</v>
          </cell>
        </row>
        <row r="99">
          <cell r="B99">
            <v>1.7555124140633347</v>
          </cell>
          <cell r="C99">
            <v>2.95</v>
          </cell>
        </row>
        <row r="100">
          <cell r="B100">
            <v>1.7555124140633347</v>
          </cell>
          <cell r="C100">
            <v>2.95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cht-Bio"/>
      <sheetName val="Bio"/>
      <sheetName val="Abfrage"/>
    </sheetNames>
    <sheetDataSet>
      <sheetData sheetId="0">
        <row r="3">
          <cell r="D3">
            <v>2.6274999999999999</v>
          </cell>
          <cell r="E3">
            <v>1.7974999999999999</v>
          </cell>
          <cell r="F3">
            <v>0.53249999999999997</v>
          </cell>
        </row>
        <row r="4">
          <cell r="D4">
            <v>2.8424999999999998</v>
          </cell>
          <cell r="E4">
            <v>1.9675</v>
          </cell>
          <cell r="F4">
            <v>0.50249999999999995</v>
          </cell>
        </row>
        <row r="5">
          <cell r="D5">
            <v>2.8659999999999997</v>
          </cell>
          <cell r="E5">
            <v>2.1080000000000001</v>
          </cell>
          <cell r="F5">
            <v>0.54</v>
          </cell>
        </row>
        <row r="6">
          <cell r="D6">
            <v>3.0449999999999999</v>
          </cell>
          <cell r="E6">
            <v>2.5074999999999998</v>
          </cell>
          <cell r="F6">
            <v>0.49</v>
          </cell>
        </row>
        <row r="7">
          <cell r="D7">
            <v>2.948</v>
          </cell>
          <cell r="E7">
            <v>2.5700000000000003</v>
          </cell>
          <cell r="F7">
            <v>0.54400000000000004</v>
          </cell>
        </row>
        <row r="8">
          <cell r="D8">
            <v>2.8174999999999999</v>
          </cell>
          <cell r="E8">
            <v>2.6025</v>
          </cell>
          <cell r="F8">
            <v>0.60749999999999993</v>
          </cell>
        </row>
        <row r="9">
          <cell r="D9">
            <v>2.8250000000000002</v>
          </cell>
          <cell r="E9">
            <v>2.6074999999999999</v>
          </cell>
          <cell r="F9">
            <v>0.67</v>
          </cell>
        </row>
        <row r="10">
          <cell r="D10">
            <v>2.741214313</v>
          </cell>
          <cell r="E10">
            <v>2.7325740738500004</v>
          </cell>
          <cell r="F10">
            <v>0.66403777909999995</v>
          </cell>
        </row>
        <row r="11">
          <cell r="D11">
            <v>2.8155793227647377</v>
          </cell>
          <cell r="E11">
            <v>2.7368624234375001</v>
          </cell>
          <cell r="F11">
            <v>0.65196676253361452</v>
          </cell>
        </row>
        <row r="12">
          <cell r="D12">
            <v>2.8164363315000003</v>
          </cell>
          <cell r="E12">
            <v>2.6641330910625003</v>
          </cell>
          <cell r="F12">
            <v>0.66280568699999998</v>
          </cell>
        </row>
        <row r="13">
          <cell r="D13">
            <v>2.6670645020000001</v>
          </cell>
          <cell r="E13">
            <v>2.3187531364000002</v>
          </cell>
          <cell r="F13">
            <v>0.60912111399999991</v>
          </cell>
        </row>
        <row r="14">
          <cell r="D14">
            <v>2.7420490745000001</v>
          </cell>
          <cell r="E14">
            <v>1.670534081</v>
          </cell>
          <cell r="F14">
            <v>0.5326150825</v>
          </cell>
        </row>
        <row r="15">
          <cell r="D15">
            <v>2.9258797531999998</v>
          </cell>
          <cell r="E15">
            <v>1.8461424216000002</v>
          </cell>
          <cell r="F15">
            <v>0.46736402200000005</v>
          </cell>
        </row>
        <row r="16">
          <cell r="D16">
            <v>2.9777022215</v>
          </cell>
          <cell r="E16">
            <v>2.2727332864999998</v>
          </cell>
          <cell r="F16">
            <v>0.4962971075</v>
          </cell>
        </row>
        <row r="17">
          <cell r="D17">
            <v>3.1900000000000004</v>
          </cell>
          <cell r="E17">
            <v>2.665</v>
          </cell>
          <cell r="F17">
            <v>0.49</v>
          </cell>
        </row>
        <row r="18">
          <cell r="C18">
            <v>3.7374999999999998</v>
          </cell>
          <cell r="D18">
            <v>2.7324999999999999</v>
          </cell>
          <cell r="E18">
            <v>2.8049999999999997</v>
          </cell>
          <cell r="F18">
            <v>0.48499999999999999</v>
          </cell>
        </row>
        <row r="19">
          <cell r="C19">
            <v>4.3599999999999994</v>
          </cell>
          <cell r="D19">
            <v>2.6880000000000002</v>
          </cell>
          <cell r="E19">
            <v>2.9240000000000004</v>
          </cell>
          <cell r="F19">
            <v>0.54600000000000004</v>
          </cell>
        </row>
        <row r="20">
          <cell r="C20">
            <v>4.2275</v>
          </cell>
          <cell r="D20">
            <v>2.9750000000000001</v>
          </cell>
          <cell r="E20">
            <v>3.1675</v>
          </cell>
          <cell r="F20">
            <v>0.59499999999999997</v>
          </cell>
        </row>
        <row r="21">
          <cell r="C21">
            <v>4.0424999999999995</v>
          </cell>
          <cell r="D21">
            <v>3.1124999999999998</v>
          </cell>
          <cell r="E21">
            <v>3.61</v>
          </cell>
          <cell r="F21">
            <v>0.65749999999999997</v>
          </cell>
        </row>
        <row r="22">
          <cell r="C22">
            <v>4.126666666666666</v>
          </cell>
          <cell r="D22">
            <v>2.726</v>
          </cell>
          <cell r="E22">
            <v>3.6660000000000004</v>
          </cell>
          <cell r="F22">
            <v>0.63800000000000001</v>
          </cell>
        </row>
        <row r="23">
          <cell r="C23">
            <v>3.8699999999999997</v>
          </cell>
          <cell r="D23">
            <v>2.8600000000000003</v>
          </cell>
          <cell r="E23">
            <v>3.4849999999999999</v>
          </cell>
          <cell r="F23">
            <v>0.62750000000000006</v>
          </cell>
        </row>
        <row r="24">
          <cell r="C24">
            <v>3.5916085579999999</v>
          </cell>
          <cell r="D24">
            <v>2.8259047088</v>
          </cell>
          <cell r="E24">
            <v>3.2977666241999999</v>
          </cell>
          <cell r="F24">
            <v>0.68379689489999995</v>
          </cell>
        </row>
        <row r="25">
          <cell r="C25">
            <v>3.3600388059999999</v>
          </cell>
          <cell r="D25">
            <v>2.8969361947499999</v>
          </cell>
          <cell r="E25">
            <v>2.7887224442499998</v>
          </cell>
          <cell r="F25">
            <v>0.71919093962500003</v>
          </cell>
        </row>
        <row r="26">
          <cell r="C26">
            <v>3.8756450827500002</v>
          </cell>
          <cell r="D26">
            <v>2.4704801703750001</v>
          </cell>
          <cell r="E26">
            <v>2.0053296175000002</v>
          </cell>
          <cell r="F26">
            <v>0.56760145201211221</v>
          </cell>
        </row>
        <row r="27">
          <cell r="C27">
            <v>3.9769564275999998</v>
          </cell>
          <cell r="D27">
            <v>2.7996516583000002</v>
          </cell>
          <cell r="E27">
            <v>2.1152511356000003</v>
          </cell>
          <cell r="F27">
            <v>0.54129602470223193</v>
          </cell>
        </row>
        <row r="28">
          <cell r="C28">
            <v>4.0229525087499995</v>
          </cell>
          <cell r="D28">
            <v>2.9445017959999999</v>
          </cell>
          <cell r="E28">
            <v>2.4719713261249998</v>
          </cell>
          <cell r="F28">
            <v>0.60410604687500002</v>
          </cell>
        </row>
        <row r="29">
          <cell r="C29">
            <v>4.0608772282499999</v>
          </cell>
          <cell r="D29">
            <v>3.0291866285000002</v>
          </cell>
          <cell r="E29">
            <v>2.6594980868263454</v>
          </cell>
          <cell r="F29">
            <v>0.58028206562499995</v>
          </cell>
        </row>
        <row r="30">
          <cell r="C30">
            <v>4.6171234425449406</v>
          </cell>
          <cell r="D30">
            <v>3.2319396948750003</v>
          </cell>
          <cell r="E30">
            <v>2.8593858869999997</v>
          </cell>
          <cell r="F30">
            <v>0.55460537106250007</v>
          </cell>
        </row>
        <row r="31">
          <cell r="C31">
            <v>5.0376178991290139</v>
          </cell>
          <cell r="D31">
            <v>3.2871635083999999</v>
          </cell>
          <cell r="E31">
            <v>2.9656795819999999</v>
          </cell>
          <cell r="F31">
            <v>0.60345121759999998</v>
          </cell>
        </row>
        <row r="32">
          <cell r="C32">
            <v>4.4937560850180329</v>
          </cell>
          <cell r="D32">
            <v>3.2100103184566549</v>
          </cell>
          <cell r="E32">
            <v>2.9129870431875</v>
          </cell>
          <cell r="F32">
            <v>0.66126577043533374</v>
          </cell>
        </row>
        <row r="33">
          <cell r="C33">
            <v>4.2075085087101787</v>
          </cell>
          <cell r="D33">
            <v>3.1672746819999995</v>
          </cell>
          <cell r="E33">
            <v>2.9392484574999997</v>
          </cell>
          <cell r="F33">
            <v>0.59366075150000008</v>
          </cell>
        </row>
        <row r="34">
          <cell r="C34">
            <v>4.3732421549752054</v>
          </cell>
          <cell r="D34">
            <v>2.9847116493749999</v>
          </cell>
          <cell r="E34">
            <v>2.9733433821249999</v>
          </cell>
          <cell r="F34">
            <v>0.62368573431249996</v>
          </cell>
        </row>
        <row r="35">
          <cell r="C35">
            <v>3.7717391180295126</v>
          </cell>
          <cell r="D35">
            <v>3.1595725675000006</v>
          </cell>
          <cell r="E35">
            <v>2.9433118276875003</v>
          </cell>
          <cell r="F35">
            <v>0.64115594900000006</v>
          </cell>
        </row>
        <row r="36">
          <cell r="C36">
            <v>3.7252168220999997</v>
          </cell>
          <cell r="D36">
            <v>2.9947149649</v>
          </cell>
          <cell r="E36">
            <v>2.8959939333000002</v>
          </cell>
          <cell r="F36">
            <v>0.66555886340000003</v>
          </cell>
        </row>
        <row r="37">
          <cell r="C37">
            <v>3.7654879159999997</v>
          </cell>
          <cell r="D37">
            <v>3.0588010093749998</v>
          </cell>
          <cell r="E37">
            <v>2.760676154625</v>
          </cell>
          <cell r="F37">
            <v>0.6135216803750001</v>
          </cell>
        </row>
        <row r="38">
          <cell r="C38">
            <v>3.7580240811699426</v>
          </cell>
          <cell r="D38">
            <v>2.8190270421250001</v>
          </cell>
          <cell r="E38">
            <v>2.0058232547500001</v>
          </cell>
          <cell r="F38">
            <v>0.56716019812500007</v>
          </cell>
        </row>
        <row r="39">
          <cell r="C39">
            <v>3.8448407362453176</v>
          </cell>
          <cell r="D39">
            <v>3.0064188805000001</v>
          </cell>
          <cell r="E39">
            <v>2.1925030476999998</v>
          </cell>
          <cell r="F39">
            <v>0.53407524090000003</v>
          </cell>
        </row>
        <row r="40">
          <cell r="C40">
            <v>3.9293464805</v>
          </cell>
          <cell r="D40">
            <v>3.0698041224999999</v>
          </cell>
          <cell r="E40">
            <v>2.6246599863749998</v>
          </cell>
          <cell r="F40">
            <v>0.56821932374999995</v>
          </cell>
          <cell r="G40">
            <v>2.18992236375</v>
          </cell>
          <cell r="I40">
            <v>4.6546283147500001</v>
          </cell>
          <cell r="J40">
            <v>2.2810142818750001</v>
          </cell>
          <cell r="K40">
            <v>6.5616473765000007</v>
          </cell>
          <cell r="L40">
            <v>6.1190350096699797</v>
          </cell>
          <cell r="M40">
            <v>2.0269395145</v>
          </cell>
          <cell r="N40">
            <v>4.6282426647500001</v>
          </cell>
          <cell r="O40">
            <v>4.357474045</v>
          </cell>
          <cell r="P40">
            <v>3.909086931</v>
          </cell>
          <cell r="R40">
            <v>4.5786023814999997</v>
          </cell>
          <cell r="S40">
            <v>11.824738480000001</v>
          </cell>
          <cell r="T40">
            <v>3.7683671925</v>
          </cell>
          <cell r="U40">
            <v>3.3482610275</v>
          </cell>
        </row>
        <row r="41">
          <cell r="C41">
            <v>3.9658719412500001</v>
          </cell>
          <cell r="D41">
            <v>3.0698909825</v>
          </cell>
          <cell r="E41">
            <v>2.702403011875</v>
          </cell>
          <cell r="F41">
            <v>0.57557726099999995</v>
          </cell>
          <cell r="G41">
            <v>2.3634147677500001</v>
          </cell>
          <cell r="I41">
            <v>4.7555329852499995</v>
          </cell>
          <cell r="J41">
            <v>2.022605542</v>
          </cell>
          <cell r="K41">
            <v>6.5824429379999998</v>
          </cell>
          <cell r="L41">
            <v>6.3942440468154604</v>
          </cell>
          <cell r="M41">
            <v>2.0322582854999998</v>
          </cell>
          <cell r="N41">
            <v>4.9279487887499993</v>
          </cell>
          <cell r="O41">
            <v>5.7950099127500003</v>
          </cell>
          <cell r="P41">
            <v>4.71807842675</v>
          </cell>
          <cell r="R41">
            <v>6.0447467712500007</v>
          </cell>
          <cell r="S41">
            <v>11.728699236250002</v>
          </cell>
          <cell r="T41">
            <v>3.7091906940000001</v>
          </cell>
          <cell r="U41">
            <v>3.4720237172499999</v>
          </cell>
        </row>
        <row r="42">
          <cell r="C42">
            <v>4.0264897512406801</v>
          </cell>
          <cell r="D42">
            <v>3.2131624355999997</v>
          </cell>
          <cell r="E42">
            <v>2.7871425028999997</v>
          </cell>
          <cell r="F42">
            <v>0.56370391350000004</v>
          </cell>
          <cell r="G42">
            <v>2.4871708244000001</v>
          </cell>
          <cell r="I42">
            <v>4.6814884895999995</v>
          </cell>
          <cell r="J42">
            <v>1.351463731478878</v>
          </cell>
          <cell r="K42">
            <v>4.3963290670499999</v>
          </cell>
          <cell r="L42">
            <v>6.2579916148761061</v>
          </cell>
          <cell r="M42">
            <v>2.0799147546999999</v>
          </cell>
          <cell r="N42">
            <v>4.1748031294274899</v>
          </cell>
          <cell r="O42">
            <v>5.5364831034000002</v>
          </cell>
          <cell r="P42">
            <v>4.6904599279500001</v>
          </cell>
          <cell r="R42">
            <v>4.4415499512999999</v>
          </cell>
          <cell r="S42">
            <v>11.736092424800001</v>
          </cell>
          <cell r="T42">
            <v>3.6699123927078183</v>
          </cell>
          <cell r="U42">
            <v>3.5517417901000004</v>
          </cell>
        </row>
        <row r="43">
          <cell r="C43">
            <v>5.5522931033663072</v>
          </cell>
          <cell r="D43">
            <v>3.044148635375</v>
          </cell>
          <cell r="E43">
            <v>2.9231308238750002</v>
          </cell>
          <cell r="F43">
            <v>0.64327495725523154</v>
          </cell>
          <cell r="G43">
            <v>1.7857673584375</v>
          </cell>
          <cell r="I43">
            <v>4.2676147640000002</v>
          </cell>
          <cell r="J43">
            <v>1.7074951968124998</v>
          </cell>
          <cell r="K43">
            <v>4.0294059961249999</v>
          </cell>
          <cell r="L43">
            <v>5.1931552516249999</v>
          </cell>
          <cell r="M43">
            <v>2.2405887229374999</v>
          </cell>
          <cell r="N43">
            <v>4.5316909400000007</v>
          </cell>
          <cell r="O43">
            <v>5.3145798825624997</v>
          </cell>
          <cell r="P43">
            <v>5.5558133725624996</v>
          </cell>
          <cell r="R43">
            <v>4.8380110153124996</v>
          </cell>
          <cell r="S43">
            <v>11.98188752475</v>
          </cell>
          <cell r="T43">
            <v>3.7017020275000001</v>
          </cell>
          <cell r="U43">
            <v>3.5893043109999998</v>
          </cell>
        </row>
        <row r="44">
          <cell r="C44">
            <v>4.6720115377499996</v>
          </cell>
          <cell r="D44">
            <v>3.121504543875</v>
          </cell>
          <cell r="E44">
            <v>3.0052315081250001</v>
          </cell>
          <cell r="F44">
            <v>0.68135108718750004</v>
          </cell>
          <cell r="G44">
            <v>2.502861443125</v>
          </cell>
          <cell r="I44">
            <v>5.0182510168750003</v>
          </cell>
          <cell r="J44">
            <v>1.5785748176250001</v>
          </cell>
          <cell r="K44">
            <v>4.2288671693750004</v>
          </cell>
          <cell r="L44">
            <v>4.1841028295624998</v>
          </cell>
          <cell r="M44">
            <v>2.7766943761249996</v>
          </cell>
          <cell r="N44">
            <v>3.3915496784999997</v>
          </cell>
          <cell r="O44">
            <v>4.2791135054999998</v>
          </cell>
          <cell r="P44">
            <v>4.9089497777048177</v>
          </cell>
          <cell r="R44">
            <v>6.0859034369999998</v>
          </cell>
          <cell r="S44">
            <v>11.691811395625001</v>
          </cell>
          <cell r="T44">
            <v>3.59685782232311</v>
          </cell>
          <cell r="U44">
            <v>3.9092750675000003</v>
          </cell>
        </row>
        <row r="45">
          <cell r="C45">
            <v>4.1801200117999997</v>
          </cell>
          <cell r="D45">
            <v>3.1418647413</v>
          </cell>
          <cell r="E45">
            <v>3.1709475485</v>
          </cell>
          <cell r="F45">
            <v>0.72538836879999991</v>
          </cell>
          <cell r="G45">
            <v>2.2484684257000001</v>
          </cell>
          <cell r="I45">
            <v>4.6580659176000001</v>
          </cell>
          <cell r="J45">
            <v>1.5601330498999999</v>
          </cell>
          <cell r="K45">
            <v>2.9810649396</v>
          </cell>
          <cell r="L45">
            <v>5.29437679119608</v>
          </cell>
          <cell r="M45">
            <v>2.6247251185999998</v>
          </cell>
          <cell r="N45">
            <v>4.3380618307000001</v>
          </cell>
          <cell r="O45">
            <v>4.1757182304733256</v>
          </cell>
          <cell r="P45">
            <v>5.4985480288632065</v>
          </cell>
          <cell r="R45">
            <v>4.4231481719000003</v>
          </cell>
          <cell r="S45">
            <v>12.0860933278</v>
          </cell>
          <cell r="T45">
            <v>3.7019519778297743</v>
          </cell>
          <cell r="U45">
            <v>5.2671978237999992</v>
          </cell>
        </row>
        <row r="46">
          <cell r="C46">
            <v>4.4060441130151045</v>
          </cell>
          <cell r="D46">
            <v>2.92696597075</v>
          </cell>
          <cell r="E46">
            <v>3.3009994317499998</v>
          </cell>
          <cell r="F46">
            <v>0.70707619587500004</v>
          </cell>
          <cell r="G46">
            <v>2.1063929343750001</v>
          </cell>
          <cell r="I46">
            <v>4.4948795122499998</v>
          </cell>
          <cell r="J46">
            <v>1.9634714312862878</v>
          </cell>
          <cell r="K46">
            <v>3.0062255917499998</v>
          </cell>
          <cell r="L46">
            <v>6.3555388419353456</v>
          </cell>
          <cell r="M46">
            <v>2.5475890372499999</v>
          </cell>
          <cell r="N46">
            <v>4.4606429224999999</v>
          </cell>
          <cell r="O46">
            <v>5.0481752737500001</v>
          </cell>
          <cell r="P46">
            <v>5.7043023247110778</v>
          </cell>
          <cell r="R46">
            <v>3.8840154734999999</v>
          </cell>
          <cell r="S46">
            <v>11.981827981874998</v>
          </cell>
          <cell r="T46">
            <v>3.6132777166039824</v>
          </cell>
          <cell r="U46">
            <v>4.6059215878749997</v>
          </cell>
          <cell r="W46">
            <v>4.9994995885</v>
          </cell>
          <cell r="X46">
            <v>34.050934074818947</v>
          </cell>
        </row>
        <row r="47">
          <cell r="C47">
            <v>3.9845584107500001</v>
          </cell>
          <cell r="D47">
            <v>2.8738772126250001</v>
          </cell>
          <cell r="E47">
            <v>3.2785499689374999</v>
          </cell>
          <cell r="F47">
            <v>0.72674473924999994</v>
          </cell>
          <cell r="G47">
            <v>2.1360447840000001</v>
          </cell>
          <cell r="I47">
            <v>5.6153375527500007</v>
          </cell>
          <cell r="J47">
            <v>2.108087700375</v>
          </cell>
          <cell r="K47">
            <v>4.83959681275</v>
          </cell>
          <cell r="L47">
            <v>6.7421428954999998</v>
          </cell>
          <cell r="M47">
            <v>2.5014623168750001</v>
          </cell>
          <cell r="N47">
            <v>5.3108968231249989</v>
          </cell>
          <cell r="O47">
            <v>5.8054159638750003</v>
          </cell>
          <cell r="P47">
            <v>6.5087266169857845</v>
          </cell>
          <cell r="R47">
            <v>3.9912492193749998</v>
          </cell>
          <cell r="S47">
            <v>11.73824718375</v>
          </cell>
          <cell r="T47">
            <v>3.6869919431250002</v>
          </cell>
          <cell r="U47">
            <v>4.1009451026250003</v>
          </cell>
          <cell r="W47">
            <v>6.5423080708749994</v>
          </cell>
          <cell r="X47">
            <v>32.409886772783622</v>
          </cell>
        </row>
        <row r="48">
          <cell r="C48">
            <v>4.138786145500001</v>
          </cell>
          <cell r="D48">
            <v>3.0677246962</v>
          </cell>
          <cell r="E48">
            <v>3.2741184129000005</v>
          </cell>
          <cell r="F48">
            <v>0.7419966711999999</v>
          </cell>
          <cell r="G48">
            <v>2.1836081321999998</v>
          </cell>
          <cell r="I48">
            <v>5.869434073799999</v>
          </cell>
          <cell r="J48">
            <v>1.4953200116513881</v>
          </cell>
          <cell r="K48">
            <v>3.88362074</v>
          </cell>
          <cell r="L48">
            <v>5.5243738784999996</v>
          </cell>
          <cell r="M48">
            <v>2.5861876597999998</v>
          </cell>
          <cell r="N48">
            <v>5.0340608707999994</v>
          </cell>
          <cell r="O48">
            <v>4.6919379693999996</v>
          </cell>
          <cell r="P48">
            <v>5.4572818063999993</v>
          </cell>
          <cell r="R48">
            <v>3.9466582795000003</v>
          </cell>
          <cell r="S48">
            <v>11.679258843</v>
          </cell>
          <cell r="T48">
            <v>3.723443263964616</v>
          </cell>
          <cell r="U48">
            <v>4.0042870823999994</v>
          </cell>
          <cell r="W48">
            <v>5.1467869536500004</v>
          </cell>
          <cell r="X48">
            <v>22.527162955034601</v>
          </cell>
        </row>
        <row r="49">
          <cell r="C49">
            <v>4.0581347797904774</v>
          </cell>
          <cell r="D49">
            <v>3.0357938922916672</v>
          </cell>
          <cell r="E49">
            <v>3.0120931515999998</v>
          </cell>
          <cell r="F49">
            <v>0.7762200563166668</v>
          </cell>
          <cell r="G49">
            <v>2.4186595390380949</v>
          </cell>
          <cell r="I49">
            <v>4.7770756302333321</v>
          </cell>
          <cell r="J49">
            <v>1.7601656938916674</v>
          </cell>
          <cell r="K49">
            <v>4.2633454894083318</v>
          </cell>
          <cell r="L49">
            <v>6.2624958424041672</v>
          </cell>
          <cell r="M49">
            <v>2.6204533122232152</v>
          </cell>
          <cell r="N49">
            <v>5.220413251160716</v>
          </cell>
          <cell r="O49">
            <v>4.538745411311905</v>
          </cell>
          <cell r="P49">
            <v>5.0887360211011901</v>
          </cell>
          <cell r="R49">
            <v>3.8472215094416677</v>
          </cell>
          <cell r="S49">
            <v>11.703827412000001</v>
          </cell>
          <cell r="T49">
            <v>3.7180089678749999</v>
          </cell>
          <cell r="U49">
            <v>3.9322912450476202</v>
          </cell>
          <cell r="W49">
            <v>4.7939702668958324</v>
          </cell>
          <cell r="X49">
            <v>23.81040156759525</v>
          </cell>
        </row>
        <row r="50">
          <cell r="C50">
            <v>4.2436250023404805</v>
          </cell>
          <cell r="D50">
            <v>2.7558744190416697</v>
          </cell>
          <cell r="E50">
            <v>2.1164730554749975</v>
          </cell>
          <cell r="F50">
            <v>0.69473154546666704</v>
          </cell>
          <cell r="G50">
            <v>2.4756316862880925</v>
          </cell>
          <cell r="I50">
            <v>4.4558984176708343</v>
          </cell>
          <cell r="J50">
            <v>1.99964299440417</v>
          </cell>
          <cell r="K50">
            <v>4.31487304038333</v>
          </cell>
          <cell r="L50">
            <v>4.6749917082041694</v>
          </cell>
          <cell r="M50">
            <v>2.6174074117232125</v>
          </cell>
          <cell r="N50">
            <v>3.2834408372499975</v>
          </cell>
          <cell r="O50">
            <v>3.7379404617761902</v>
          </cell>
          <cell r="P50">
            <v>3.6387959585386898</v>
          </cell>
          <cell r="R50">
            <v>3.7724714498166674</v>
          </cell>
          <cell r="S50">
            <v>12.021072682250001</v>
          </cell>
          <cell r="T50">
            <v>3.7866807032499974</v>
          </cell>
          <cell r="U50">
            <v>4.1177906335654777</v>
          </cell>
          <cell r="W50">
            <v>5.172757381958335</v>
          </cell>
          <cell r="X50">
            <v>24.91095810884525</v>
          </cell>
        </row>
        <row r="51">
          <cell r="C51">
            <v>4.3303355244400015</v>
          </cell>
          <cell r="D51">
            <v>2.99942268388667</v>
          </cell>
          <cell r="E51">
            <v>2.2440573353466662</v>
          </cell>
          <cell r="F51">
            <v>0.61229796814000026</v>
          </cell>
          <cell r="G51">
            <v>2.4370815559866661</v>
          </cell>
          <cell r="I51">
            <v>4.7545969256833338</v>
          </cell>
          <cell r="J51">
            <v>1.8885917967033339</v>
          </cell>
          <cell r="K51">
            <v>3.9366550708466663</v>
          </cell>
          <cell r="L51">
            <v>5.0703296488266663</v>
          </cell>
          <cell r="M51">
            <v>2.8682067611733304</v>
          </cell>
          <cell r="N51">
            <v>3.611246850637142</v>
          </cell>
          <cell r="O51">
            <v>3.4712881953238082</v>
          </cell>
          <cell r="P51">
            <v>3.8491495543500003</v>
          </cell>
          <cell r="R51">
            <v>4.13381773466</v>
          </cell>
          <cell r="S51">
            <v>11.988087107868882</v>
          </cell>
          <cell r="T51">
            <v>3.8345617349133341</v>
          </cell>
          <cell r="U51">
            <v>4.3050832507047625</v>
          </cell>
          <cell r="W51">
            <v>5.6819699390474536</v>
          </cell>
          <cell r="X51">
            <v>28.405109661000001</v>
          </cell>
        </row>
        <row r="52">
          <cell r="C52">
            <v>4.6813353047999993</v>
          </cell>
          <cell r="D52">
            <v>2.9921776088666703</v>
          </cell>
          <cell r="E52">
            <v>2.6193759332916651</v>
          </cell>
          <cell r="F52">
            <v>0.61863938500000004</v>
          </cell>
          <cell r="G52">
            <v>2.7254437826916647</v>
          </cell>
          <cell r="I52">
            <v>4.0131532752500005</v>
          </cell>
          <cell r="J52">
            <v>2.0329982526761903</v>
          </cell>
          <cell r="K52">
            <v>3.7102598500416697</v>
          </cell>
          <cell r="L52">
            <v>4.1681897197583346</v>
          </cell>
          <cell r="M52">
            <v>2.9042846277541647</v>
          </cell>
          <cell r="N52">
            <v>3.4854802347250002</v>
          </cell>
          <cell r="O52">
            <v>3.24110857359224</v>
          </cell>
          <cell r="P52">
            <v>3.3676687725625003</v>
          </cell>
          <cell r="R52">
            <v>4.0208754306318601</v>
          </cell>
          <cell r="S52">
            <v>11.6997839625806</v>
          </cell>
          <cell r="T52">
            <v>3.9132671605000002</v>
          </cell>
          <cell r="U52">
            <v>4.37224134858333</v>
          </cell>
          <cell r="W52">
            <v>4.8727328653750002</v>
          </cell>
          <cell r="X52">
            <v>25.341849580561352</v>
          </cell>
        </row>
        <row r="53">
          <cell r="C53">
            <v>4.7992467220666644</v>
          </cell>
          <cell r="D53">
            <v>2.9356401955866702</v>
          </cell>
          <cell r="E53">
            <v>2.7230665742208138</v>
          </cell>
          <cell r="F53">
            <v>0.63940765094666663</v>
          </cell>
          <cell r="G53">
            <v>2.8940532270228578</v>
          </cell>
          <cell r="I53">
            <v>4.2458422314066677</v>
          </cell>
          <cell r="J53">
            <v>1.7188041489310362</v>
          </cell>
          <cell r="K53">
            <v>3.9401434430609541</v>
          </cell>
          <cell r="L53">
            <v>4.6285912234494146</v>
          </cell>
          <cell r="M53">
            <v>2.8639302352895242</v>
          </cell>
          <cell r="N53">
            <v>3.3959931083333323</v>
          </cell>
          <cell r="O53">
            <v>4.0466088936304754</v>
          </cell>
          <cell r="P53">
            <v>3.7453794274690457</v>
          </cell>
          <cell r="R53">
            <v>3.7988863392971401</v>
          </cell>
          <cell r="S53">
            <v>11.65210809344058</v>
          </cell>
          <cell r="T53">
            <v>3.8893100523599999</v>
          </cell>
          <cell r="U53">
            <v>4.373245246872381</v>
          </cell>
          <cell r="W53">
            <v>4.5467154309199982</v>
          </cell>
          <cell r="X53">
            <v>25.229197327828562</v>
          </cell>
        </row>
        <row r="54">
          <cell r="C54">
            <v>4.7955622404000025</v>
          </cell>
          <cell r="D54">
            <v>3.0006731595500025</v>
          </cell>
          <cell r="E54">
            <v>2.7446388281666674</v>
          </cell>
          <cell r="F54">
            <v>0.65072079245833325</v>
          </cell>
          <cell r="G54">
            <v>2.6524175954630951</v>
          </cell>
          <cell r="I54">
            <v>4.0321126028166674</v>
          </cell>
          <cell r="J54">
            <v>1.4528639810749975</v>
          </cell>
          <cell r="K54">
            <v>3.811432732634525</v>
          </cell>
          <cell r="L54">
            <v>4.7719839135499971</v>
          </cell>
          <cell r="M54">
            <v>2.4669742093869051</v>
          </cell>
          <cell r="N54">
            <v>3.6799712585857152</v>
          </cell>
          <cell r="O54">
            <v>4.0854454072285726</v>
          </cell>
          <cell r="P54">
            <v>3.6631861379029731</v>
          </cell>
          <cell r="R54">
            <v>3.9001927466250002</v>
          </cell>
          <cell r="S54">
            <v>11.934403879876626</v>
          </cell>
          <cell r="T54">
            <v>4.0469016247157334</v>
          </cell>
          <cell r="U54">
            <v>4.5759205282428574</v>
          </cell>
          <cell r="W54">
            <v>4.2434256331333344</v>
          </cell>
          <cell r="X54">
            <v>25.505809695184524</v>
          </cell>
        </row>
        <row r="55">
          <cell r="C55">
            <v>4.6658810921083349</v>
          </cell>
          <cell r="D55">
            <v>2.8532744411916671</v>
          </cell>
          <cell r="E55">
            <v>2.8658326178666673</v>
          </cell>
          <cell r="F55">
            <v>0.6682635673749997</v>
          </cell>
          <cell r="G55">
            <v>1.729998384377085</v>
          </cell>
          <cell r="I55">
            <v>3.9304978685279748</v>
          </cell>
          <cell r="J55">
            <v>1.7895222495042251</v>
          </cell>
          <cell r="K55">
            <v>3.86489752473125</v>
          </cell>
          <cell r="L55">
            <v>5.4552473527898799</v>
          </cell>
          <cell r="M55">
            <v>2.4711503079625023</v>
          </cell>
          <cell r="N55">
            <v>4.7876283136645847</v>
          </cell>
          <cell r="O55">
            <v>4.223905260791665</v>
          </cell>
          <cell r="P55">
            <v>4.6676743832999996</v>
          </cell>
          <cell r="R55">
            <v>3.5754114887375001</v>
          </cell>
          <cell r="S55">
            <v>11.995884764129151</v>
          </cell>
          <cell r="T55">
            <v>4.0908658381041674</v>
          </cell>
          <cell r="U55">
            <v>4.6663246436375001</v>
          </cell>
          <cell r="W55">
            <v>4.6605949613625004</v>
          </cell>
          <cell r="X55">
            <v>23.048943544808353</v>
          </cell>
        </row>
        <row r="56">
          <cell r="C56">
            <v>3.8557582994466664</v>
          </cell>
          <cell r="D56">
            <v>2.9554573166</v>
          </cell>
          <cell r="E56">
            <v>2.9966807985266679</v>
          </cell>
          <cell r="F56">
            <v>0.66425989745333347</v>
          </cell>
          <cell r="G56">
            <v>2.4317597719776201</v>
          </cell>
          <cell r="I56">
            <v>4.8697808728000025</v>
          </cell>
          <cell r="J56">
            <v>1.5111960747266659</v>
          </cell>
          <cell r="K56">
            <v>4.5276281401433343</v>
          </cell>
          <cell r="L56">
            <v>3.9256949240671259</v>
          </cell>
          <cell r="M56">
            <v>2.7974899286123813</v>
          </cell>
          <cell r="N56">
            <v>3.3760127390504757</v>
          </cell>
          <cell r="O56">
            <v>4.3543234688095236</v>
          </cell>
          <cell r="P56">
            <v>5.074070979669588</v>
          </cell>
          <cell r="R56">
            <v>5.039739091833332</v>
          </cell>
          <cell r="S56">
            <v>12.110873012312599</v>
          </cell>
          <cell r="T56">
            <v>4.1034639108000022</v>
          </cell>
          <cell r="U56">
            <v>4.7330168595123814</v>
          </cell>
          <cell r="W56">
            <v>4.7529086036947614</v>
          </cell>
          <cell r="X56">
            <v>25.964755527309922</v>
          </cell>
        </row>
        <row r="57">
          <cell r="C57">
            <v>3.8032283411250001</v>
          </cell>
          <cell r="D57">
            <v>2.9859954713333323</v>
          </cell>
          <cell r="E57">
            <v>3.2240675850250002</v>
          </cell>
          <cell r="F57">
            <v>0.74884297227499996</v>
          </cell>
          <cell r="G57">
            <v>2.1296205435166651</v>
          </cell>
          <cell r="I57">
            <v>4.1038566348625007</v>
          </cell>
          <cell r="J57">
            <v>1.2903122892367975</v>
          </cell>
          <cell r="K57">
            <v>3.32150921860238</v>
          </cell>
          <cell r="L57">
            <v>3.8758399261208321</v>
          </cell>
          <cell r="M57">
            <v>2.3789260795857148</v>
          </cell>
          <cell r="N57">
            <v>2.6503133136654773</v>
          </cell>
          <cell r="O57">
            <v>3.3112730374672625</v>
          </cell>
          <cell r="P57">
            <v>4.3314226343962998</v>
          </cell>
          <cell r="R57">
            <v>3.959393252217263</v>
          </cell>
          <cell r="S57">
            <v>12.238686019355599</v>
          </cell>
          <cell r="T57">
            <v>4.116930711920773</v>
          </cell>
          <cell r="U57">
            <v>5.5207356917797625</v>
          </cell>
          <cell r="W57">
            <v>5.0516747348869053</v>
          </cell>
          <cell r="X57">
            <v>27.561597864673399</v>
          </cell>
        </row>
        <row r="58">
          <cell r="C58">
            <v>4.1985550184540052</v>
          </cell>
          <cell r="D58">
            <v>2.8756722606249974</v>
          </cell>
          <cell r="E58">
            <v>3.2526540846916649</v>
          </cell>
          <cell r="F58">
            <v>0.67292913887500005</v>
          </cell>
          <cell r="G58">
            <v>1.8977330910202377</v>
          </cell>
          <cell r="I58">
            <v>3.4170815948916649</v>
          </cell>
          <cell r="J58">
            <v>1.4024902772946448</v>
          </cell>
          <cell r="K58">
            <v>3.2620790381214273</v>
          </cell>
          <cell r="L58">
            <v>3.9682321627642474</v>
          </cell>
          <cell r="M58">
            <v>2.0503510173958324</v>
          </cell>
          <cell r="N58">
            <v>2.5263235155961326</v>
          </cell>
          <cell r="O58">
            <v>3.1471283197380977</v>
          </cell>
          <cell r="P58">
            <v>4.8003143134802002</v>
          </cell>
          <cell r="R58">
            <v>3.4698566686523797</v>
          </cell>
          <cell r="S58">
            <v>11.943610000413424</v>
          </cell>
          <cell r="T58">
            <v>4.1207331900000002</v>
          </cell>
          <cell r="U58">
            <v>4.3821000157851175</v>
          </cell>
          <cell r="W58">
            <v>4.4382597949315477</v>
          </cell>
          <cell r="X58">
            <v>28.120039972900774</v>
          </cell>
        </row>
        <row r="59">
          <cell r="C59">
            <v>4.1513913287066657</v>
          </cell>
          <cell r="D59">
            <v>2.9174945967000001</v>
          </cell>
          <cell r="E59">
            <v>3.2239707438600007</v>
          </cell>
          <cell r="F59">
            <v>0.7232778747266666</v>
          </cell>
          <cell r="G59">
            <v>1.7022205056309541</v>
          </cell>
          <cell r="I59">
            <v>4.0946435399233341</v>
          </cell>
          <cell r="J59">
            <v>1.7002037218499999</v>
          </cell>
          <cell r="K59">
            <v>4.6644958298680939</v>
          </cell>
          <cell r="L59">
            <v>4.7536882786766679</v>
          </cell>
          <cell r="M59">
            <v>1.9471754416457121</v>
          </cell>
          <cell r="N59">
            <v>3.7800692724304783</v>
          </cell>
          <cell r="O59">
            <v>4.2462085300990484</v>
          </cell>
          <cell r="P59">
            <v>5.6983180815819061</v>
          </cell>
          <cell r="R59">
            <v>3.3961800005442861</v>
          </cell>
          <cell r="S59">
            <v>11.67788430949506</v>
          </cell>
          <cell r="T59">
            <v>4.0642897554947641</v>
          </cell>
          <cell r="U59">
            <v>3.663009160034286</v>
          </cell>
          <cell r="W59">
            <v>5.4972522952161924</v>
          </cell>
          <cell r="X59">
            <v>27.331342147550441</v>
          </cell>
        </row>
        <row r="60">
          <cell r="C60">
            <v>3.9169840528511903</v>
          </cell>
          <cell r="D60">
            <v>2.8595588777333325</v>
          </cell>
          <cell r="E60">
            <v>3.0981445611999971</v>
          </cell>
          <cell r="F60">
            <v>0.68257404892500007</v>
          </cell>
          <cell r="G60">
            <v>1.6819123248059524</v>
          </cell>
          <cell r="I60">
            <v>3.9132557011166673</v>
          </cell>
          <cell r="J60">
            <v>1.50721265445</v>
          </cell>
          <cell r="K60">
            <v>3.0926601082309526</v>
          </cell>
          <cell r="L60">
            <v>4.5836779033892849</v>
          </cell>
          <cell r="M60">
            <v>1.6250199599202348</v>
          </cell>
          <cell r="N60">
            <v>3.6750464396583351</v>
          </cell>
          <cell r="O60">
            <v>3.7988752235726202</v>
          </cell>
          <cell r="P60">
            <v>4.9658094763920229</v>
          </cell>
          <cell r="R60">
            <v>3.2182543310547627</v>
          </cell>
          <cell r="S60">
            <v>11.69059360710285</v>
          </cell>
          <cell r="T60">
            <v>4.0524458154458323</v>
          </cell>
          <cell r="U60">
            <v>3.4128258535166678</v>
          </cell>
          <cell r="W60">
            <v>4.8224664253500027</v>
          </cell>
          <cell r="X60">
            <v>19.782174465333348</v>
          </cell>
        </row>
        <row r="61">
          <cell r="C61">
            <v>3.8131081725416678</v>
          </cell>
          <cell r="D61">
            <v>2.8612842889499976</v>
          </cell>
          <cell r="E61">
            <v>2.9567609685916678</v>
          </cell>
          <cell r="F61">
            <v>0.71122295822218451</v>
          </cell>
          <cell r="G61">
            <v>1.5915315843726225</v>
          </cell>
          <cell r="I61">
            <v>4.078275448095833</v>
          </cell>
          <cell r="J61">
            <v>1.3378986021773827</v>
          </cell>
          <cell r="K61">
            <v>3.5118513137035698</v>
          </cell>
          <cell r="L61">
            <v>4.5838946709226196</v>
          </cell>
          <cell r="M61">
            <v>1.4700962567380951</v>
          </cell>
          <cell r="N61">
            <v>3.8456290152595227</v>
          </cell>
          <cell r="O61">
            <v>3.9629003484788052</v>
          </cell>
          <cell r="P61">
            <v>4.4798022178059549</v>
          </cell>
          <cell r="R61">
            <v>3.2209195592559525</v>
          </cell>
          <cell r="S61">
            <v>11.010487453613724</v>
          </cell>
          <cell r="T61">
            <v>4.035283815927988</v>
          </cell>
          <cell r="U61">
            <v>3.3566200620476203</v>
          </cell>
          <cell r="W61">
            <v>3.67997918596667</v>
          </cell>
          <cell r="X61">
            <v>21.375669120838925</v>
          </cell>
        </row>
        <row r="62">
          <cell r="C62">
            <v>3.8616877246533363</v>
          </cell>
          <cell r="D62">
            <v>2.8096188213666644</v>
          </cell>
          <cell r="E62">
            <v>2.0423227656666638</v>
          </cell>
          <cell r="F62">
            <v>0.67177788218441437</v>
          </cell>
          <cell r="G62">
            <v>1.8819895036285721</v>
          </cell>
          <cell r="I62">
            <v>5.0962845577228375</v>
          </cell>
          <cell r="J62">
            <v>1.0876432021600002</v>
          </cell>
          <cell r="K62">
            <v>4.24619752207429</v>
          </cell>
          <cell r="L62">
            <v>4.3200723661333367</v>
          </cell>
          <cell r="M62">
            <v>1.3868896764819019</v>
          </cell>
          <cell r="N62">
            <v>4.559711269619048</v>
          </cell>
          <cell r="O62">
            <v>3.1567282964001859</v>
          </cell>
          <cell r="P62">
            <v>4.8834528715523842</v>
          </cell>
          <cell r="R62">
            <v>3.1778260027761878</v>
          </cell>
          <cell r="S62">
            <v>11.34541148815874</v>
          </cell>
          <cell r="T62">
            <v>4.0269489607714295</v>
          </cell>
          <cell r="U62">
            <v>3.358788145866666</v>
          </cell>
          <cell r="W62">
            <v>4.424097538679999</v>
          </cell>
          <cell r="X62">
            <v>26.38350914384764</v>
          </cell>
        </row>
        <row r="63">
          <cell r="C63">
            <v>4.0110928887166697</v>
          </cell>
          <cell r="D63">
            <v>2.9675823925833327</v>
          </cell>
          <cell r="E63">
            <v>2.0312045874958353</v>
          </cell>
          <cell r="F63">
            <v>0.46358479196125574</v>
          </cell>
          <cell r="G63">
            <v>2.0298658759613102</v>
          </cell>
          <cell r="I63">
            <v>4.8558085979342227</v>
          </cell>
          <cell r="J63">
            <v>1.5112799179702374</v>
          </cell>
          <cell r="K63">
            <v>5.4309274413880955</v>
          </cell>
          <cell r="L63">
            <v>5.0578166983583328</v>
          </cell>
          <cell r="M63">
            <v>1.3660294862357125</v>
          </cell>
          <cell r="N63">
            <v>4.7540946564065472</v>
          </cell>
          <cell r="O63">
            <v>3.6834284453119022</v>
          </cell>
          <cell r="P63">
            <v>4.8581496104702406</v>
          </cell>
          <cell r="R63">
            <v>3.3962755928166648</v>
          </cell>
          <cell r="S63">
            <v>11.643372481363574</v>
          </cell>
          <cell r="T63">
            <v>4.0581833417773829</v>
          </cell>
          <cell r="U63">
            <v>3.4539278907250002</v>
          </cell>
          <cell r="W63">
            <v>6.1480727039583307</v>
          </cell>
          <cell r="X63">
            <v>30.409937645922625</v>
          </cell>
        </row>
        <row r="64">
          <cell r="C64">
            <v>4.018068582969275</v>
          </cell>
          <cell r="D64">
            <v>2.7434047405999999</v>
          </cell>
          <cell r="E64">
            <v>2.2820093980654774</v>
          </cell>
          <cell r="F64">
            <v>0.40038520712500003</v>
          </cell>
          <cell r="G64">
            <v>1.9260457851333328</v>
          </cell>
          <cell r="I64">
            <v>5.9645414371708334</v>
          </cell>
          <cell r="J64">
            <v>2.4148781488243571</v>
          </cell>
          <cell r="K64">
            <v>7.8635691080792505</v>
          </cell>
          <cell r="L64">
            <v>6.8460682533999968</v>
          </cell>
          <cell r="M64">
            <v>1.3654386524488125</v>
          </cell>
          <cell r="N64">
            <v>5.4684144328726196</v>
          </cell>
          <cell r="O64">
            <v>4.9168321817083296</v>
          </cell>
          <cell r="P64">
            <v>5.5189612634749974</v>
          </cell>
          <cell r="R64">
            <v>3.2503136210571451</v>
          </cell>
          <cell r="S64">
            <v>11.511980646894527</v>
          </cell>
          <cell r="T64">
            <v>4.0176059561991746</v>
          </cell>
          <cell r="U64">
            <v>3.3627119318357153</v>
          </cell>
          <cell r="W64">
            <v>8.5585851005833344</v>
          </cell>
          <cell r="X64">
            <v>31.606410409650049</v>
          </cell>
        </row>
        <row r="65">
          <cell r="C65">
            <v>4.3050284361782776</v>
          </cell>
          <cell r="D65">
            <v>2.8114051760333321</v>
          </cell>
          <cell r="E65">
            <v>2.9201143416466682</v>
          </cell>
          <cell r="F65">
            <v>0.4559655485566666</v>
          </cell>
          <cell r="G65">
            <v>2.2422412359780939</v>
          </cell>
          <cell r="I65">
            <v>5.2777246330566685</v>
          </cell>
          <cell r="J65">
            <v>2.3965890127733323</v>
          </cell>
          <cell r="K65">
            <v>6.1955860520633337</v>
          </cell>
          <cell r="L65">
            <v>8.5763307917608458</v>
          </cell>
          <cell r="M65">
            <v>1.3501197884199998</v>
          </cell>
          <cell r="N65">
            <v>4.9048062346371415</v>
          </cell>
          <cell r="O65">
            <v>5.9940080422200026</v>
          </cell>
          <cell r="P65">
            <v>5.9315243286200019</v>
          </cell>
          <cell r="R65">
            <v>3.9419593853790493</v>
          </cell>
          <cell r="S65">
            <v>11.32520444849232</v>
          </cell>
          <cell r="T65">
            <v>3.9712243454750897</v>
          </cell>
          <cell r="U65">
            <v>3.6425573295561882</v>
          </cell>
          <cell r="W65">
            <v>6.5484234725866655</v>
          </cell>
          <cell r="X65">
            <v>34.429843502632416</v>
          </cell>
        </row>
        <row r="66">
          <cell r="C66">
            <v>4.346142542565822</v>
          </cell>
          <cell r="D66">
            <v>2.9140919238115104</v>
          </cell>
          <cell r="E66">
            <v>3.1780250558428351</v>
          </cell>
          <cell r="F66">
            <v>0.50276193780066403</v>
          </cell>
          <cell r="G66">
            <v>2.4935010113100775</v>
          </cell>
          <cell r="I66">
            <v>4.6021850945311407</v>
          </cell>
          <cell r="J66">
            <v>1.5459518407825499</v>
          </cell>
          <cell r="K66">
            <v>3.3990094147205827</v>
          </cell>
          <cell r="L66">
            <v>5.3164612158456626</v>
          </cell>
          <cell r="M66">
            <v>1.5020845215853924</v>
          </cell>
          <cell r="N66">
            <v>4.0255436364907897</v>
          </cell>
          <cell r="O66">
            <v>5.0619201824019502</v>
          </cell>
          <cell r="P66">
            <v>4.6957871531068998</v>
          </cell>
          <cell r="R66">
            <v>3.5310669319467953</v>
          </cell>
          <cell r="S66">
            <v>11.372843086310125</v>
          </cell>
          <cell r="T66">
            <v>4.0612303937907743</v>
          </cell>
          <cell r="U66">
            <v>3.7795800198834928</v>
          </cell>
          <cell r="W66">
            <v>4.4406804993612052</v>
          </cell>
          <cell r="X66">
            <v>24.297393559928498</v>
          </cell>
        </row>
        <row r="67">
          <cell r="C67">
            <v>4.5286830761424657</v>
          </cell>
          <cell r="D67">
            <v>2.8836117528833323</v>
          </cell>
          <cell r="E67">
            <v>3.1417124681499975</v>
          </cell>
          <cell r="F67">
            <v>0.53991727119854871</v>
          </cell>
          <cell r="G67">
            <v>1.8252985281357148</v>
          </cell>
          <cell r="I67">
            <v>5.2868416805125005</v>
          </cell>
          <cell r="J67">
            <v>1.8716221707313876</v>
          </cell>
          <cell r="K67">
            <v>3.4417022093541649</v>
          </cell>
          <cell r="L67">
            <v>4.9677674050940901</v>
          </cell>
          <cell r="M67">
            <v>1.5860458494642875</v>
          </cell>
          <cell r="N67">
            <v>4.8253211438583321</v>
          </cell>
          <cell r="O67">
            <v>4.9505310124796225</v>
          </cell>
          <cell r="P67">
            <v>4.8882432512127876</v>
          </cell>
          <cell r="R67">
            <v>3.0815659013523802</v>
          </cell>
          <cell r="S67">
            <v>11.814617398547075</v>
          </cell>
          <cell r="T67">
            <v>4.0715586525916674</v>
          </cell>
          <cell r="U67">
            <v>3.8919789921074148</v>
          </cell>
          <cell r="W67">
            <v>4.2798219102020747</v>
          </cell>
          <cell r="X67">
            <v>26.989064774475025</v>
          </cell>
        </row>
        <row r="68">
          <cell r="C68">
            <v>4.2370883928266654</v>
          </cell>
          <cell r="D68">
            <v>2.75915031198</v>
          </cell>
          <cell r="E68">
            <v>3.0853441481333324</v>
          </cell>
          <cell r="F68">
            <v>0.67864527714666667</v>
          </cell>
          <cell r="G68">
            <v>2.3767026603442858</v>
          </cell>
          <cell r="I68">
            <v>4.6915696731069048</v>
          </cell>
          <cell r="J68">
            <v>1.6060279891090459</v>
          </cell>
          <cell r="K68">
            <v>4.5401330218228555</v>
          </cell>
          <cell r="L68">
            <v>4.2529346216852177</v>
          </cell>
          <cell r="M68">
            <v>2.5019083544968139</v>
          </cell>
          <cell r="N68">
            <v>3.7148801184280984</v>
          </cell>
          <cell r="O68">
            <v>4.4381825710435718</v>
          </cell>
          <cell r="P68">
            <v>4.9719011215748798</v>
          </cell>
          <cell r="R68">
            <v>4.8512006813119042</v>
          </cell>
          <cell r="S68">
            <v>11.84189116232716</v>
          </cell>
          <cell r="T68">
            <v>4.0825765918917138</v>
          </cell>
          <cell r="U68">
            <v>4.111140803048956</v>
          </cell>
          <cell r="W68">
            <v>4.6682868698880968</v>
          </cell>
          <cell r="X68">
            <v>25.207839945503519</v>
          </cell>
        </row>
        <row r="69">
          <cell r="C69">
            <v>3.782528181178523</v>
          </cell>
          <cell r="D69">
            <v>3.0003397458000003</v>
          </cell>
          <cell r="E69">
            <v>3.0472908624083326</v>
          </cell>
          <cell r="F69">
            <v>0.75589440574583311</v>
          </cell>
          <cell r="G69">
            <v>2.1637644497202375</v>
          </cell>
          <cell r="I69">
            <v>3.9999954008851173</v>
          </cell>
          <cell r="J69">
            <v>1.3721788892926852</v>
          </cell>
          <cell r="K69">
            <v>2.76928352575854</v>
          </cell>
          <cell r="L69">
            <v>3.7435823047128123</v>
          </cell>
          <cell r="M69">
            <v>2.4329121858434051</v>
          </cell>
          <cell r="N69">
            <v>3.2060429945836351</v>
          </cell>
          <cell r="O69">
            <v>4.2309925001761908</v>
          </cell>
          <cell r="P69">
            <v>4.5942459037224479</v>
          </cell>
          <cell r="R69">
            <v>3.6520836563202375</v>
          </cell>
          <cell r="S69">
            <v>11.933699907337399</v>
          </cell>
          <cell r="T69">
            <v>4.123831387536395</v>
          </cell>
          <cell r="U69">
            <v>5.4958433797059527</v>
          </cell>
          <cell r="W69">
            <v>4.9085961996000025</v>
          </cell>
          <cell r="X69">
            <v>26.893718899198198</v>
          </cell>
        </row>
        <row r="70">
          <cell r="C70"/>
          <cell r="D70">
            <v>2.8854575913199998</v>
          </cell>
          <cell r="E70">
            <v>3.0149072976399998</v>
          </cell>
          <cell r="F70">
            <v>0.70581522386999995</v>
          </cell>
          <cell r="G70">
            <v>1.9171975036409541</v>
          </cell>
          <cell r="I70">
            <v>3.8595467893823803</v>
          </cell>
          <cell r="J70">
            <v>1.583308471718988</v>
          </cell>
          <cell r="K70">
            <v>3.6996300178669457</v>
          </cell>
          <cell r="L70">
            <v>4.6901010674894819</v>
          </cell>
          <cell r="M70">
            <v>2.3741873005237522</v>
          </cell>
          <cell r="N70">
            <v>3.44778132909929</v>
          </cell>
          <cell r="O70">
            <v>4.3778786617199996</v>
          </cell>
          <cell r="P70">
            <v>4.7147134968597042</v>
          </cell>
          <cell r="R70">
            <v>3.5460878572200003</v>
          </cell>
          <cell r="S70">
            <v>11.919913466405461</v>
          </cell>
          <cell r="T70">
            <v>4.0723108637325343</v>
          </cell>
          <cell r="U70">
            <v>4.5045942892199999</v>
          </cell>
          <cell r="W70">
            <v>5.0988733466654583</v>
          </cell>
          <cell r="X70">
            <v>28.733691033421461</v>
          </cell>
        </row>
        <row r="71">
          <cell r="C71">
            <v>3.8938336852126101</v>
          </cell>
          <cell r="D71">
            <v>2.8925794326083327</v>
          </cell>
          <cell r="E71">
            <v>2.9595713000397126</v>
          </cell>
          <cell r="F71">
            <v>0.73244517037500001</v>
          </cell>
          <cell r="G71">
            <v>1.7757698824047625</v>
          </cell>
          <cell r="I71">
            <v>4.3186359470636901</v>
          </cell>
          <cell r="J71">
            <v>1.7449218397412849</v>
          </cell>
          <cell r="K71">
            <v>4.0961144354708328</v>
          </cell>
          <cell r="L71">
            <v>4.9945469615451596</v>
          </cell>
          <cell r="M71">
            <v>2.2689560200964274</v>
          </cell>
          <cell r="N71">
            <v>3.8866136482238076</v>
          </cell>
          <cell r="O71">
            <v>4.0523312299107124</v>
          </cell>
          <cell r="P71">
            <v>5.1864519422040773</v>
          </cell>
          <cell r="R71">
            <v>3.4812914624107125</v>
          </cell>
          <cell r="S71">
            <v>11.4095224726001</v>
          </cell>
          <cell r="T71">
            <v>4.0441049183125006</v>
          </cell>
          <cell r="U71">
            <v>3.7974346991190453</v>
          </cell>
          <cell r="W71">
            <v>5.5514654305297624</v>
          </cell>
          <cell r="X71">
            <v>25.580047084968676</v>
          </cell>
        </row>
        <row r="72">
          <cell r="C72">
            <v>3.6755074755609378</v>
          </cell>
          <cell r="D72">
            <v>2.7551820155334452</v>
          </cell>
          <cell r="E72">
            <v>2.9757077119525652</v>
          </cell>
          <cell r="F72">
            <v>0.74254075275548181</v>
          </cell>
          <cell r="G72">
            <v>1.7702002577513474</v>
          </cell>
          <cell r="I72">
            <v>3.9098401480668525</v>
          </cell>
          <cell r="J72">
            <v>1.244104779524855</v>
          </cell>
          <cell r="K72">
            <v>3.9944228227936378</v>
          </cell>
          <cell r="L72">
            <v>4.7501385115458579</v>
          </cell>
          <cell r="M72">
            <v>2.23009772189834</v>
          </cell>
          <cell r="N72">
            <v>3.2966338376520747</v>
          </cell>
          <cell r="O72">
            <v>3.4625836396388276</v>
          </cell>
          <cell r="P72">
            <v>4.8680731580866343</v>
          </cell>
          <cell r="R72">
            <v>3.3337195757666125</v>
          </cell>
          <cell r="S72">
            <v>11.6034169212016</v>
          </cell>
          <cell r="T72">
            <v>4.0687770868676498</v>
          </cell>
          <cell r="U72">
            <v>3.5848809814056675</v>
          </cell>
          <cell r="W72">
            <v>4.205733436525307</v>
          </cell>
          <cell r="X72">
            <v>23.238491991119353</v>
          </cell>
        </row>
        <row r="73">
          <cell r="C73">
            <v>3.9764162820561877</v>
          </cell>
          <cell r="D73">
            <v>2.7424035426800004</v>
          </cell>
          <cell r="E73">
            <v>2.9499605460399976</v>
          </cell>
          <cell r="F73">
            <v>0.74412191831333341</v>
          </cell>
          <cell r="G73">
            <v>1.7064626292971461</v>
          </cell>
          <cell r="I73">
            <v>3.6978463540333322</v>
          </cell>
          <cell r="J73">
            <v>1.097928611481908</v>
          </cell>
          <cell r="K73">
            <v>3.5331406952400015</v>
          </cell>
          <cell r="L73">
            <v>4.5876939734399977</v>
          </cell>
          <cell r="M73">
            <v>2.1567909295695218</v>
          </cell>
          <cell r="N73">
            <v>4.4923903094876181</v>
          </cell>
          <cell r="O73">
            <v>3.5869121943619033</v>
          </cell>
          <cell r="P73">
            <v>4.6147755564295236</v>
          </cell>
          <cell r="R73">
            <v>3.2089573944647602</v>
          </cell>
          <cell r="S73">
            <v>11.678243481038361</v>
          </cell>
          <cell r="T73">
            <v>4.0140662961504763</v>
          </cell>
          <cell r="U73">
            <v>3.4764448064133298</v>
          </cell>
          <cell r="W73">
            <v>3.4473615047799995</v>
          </cell>
          <cell r="X73">
            <v>20.547823758952383</v>
          </cell>
        </row>
        <row r="74">
          <cell r="C74">
            <v>4.0591235985869023</v>
          </cell>
          <cell r="D74">
            <v>2.8390813864999997</v>
          </cell>
          <cell r="E74">
            <v>2.7903439137583295</v>
          </cell>
          <cell r="F74">
            <v>0.57258166553333356</v>
          </cell>
          <cell r="G74">
            <v>2.0870734045065475</v>
          </cell>
          <cell r="I74">
            <v>3.5617308425249972</v>
          </cell>
          <cell r="J74">
            <v>1.3249674094249975</v>
          </cell>
          <cell r="K74">
            <v>4.59778968329167</v>
          </cell>
          <cell r="L74">
            <v>4.0671517300833324</v>
          </cell>
          <cell r="M74">
            <v>2.3092510013714249</v>
          </cell>
          <cell r="N74">
            <v>4.3740057472611111</v>
          </cell>
          <cell r="O74">
            <v>3.4444437412000024</v>
          </cell>
          <cell r="P74">
            <v>4.1235380953499998</v>
          </cell>
          <cell r="R74">
            <v>3.5859830185279775</v>
          </cell>
          <cell r="S74">
            <v>11.706861045802475</v>
          </cell>
          <cell r="T74">
            <v>4.1586577930999997</v>
          </cell>
          <cell r="U74">
            <v>3.4837168392690452</v>
          </cell>
          <cell r="W74">
            <v>4.8662673185002498</v>
          </cell>
          <cell r="X74">
            <v>27.133656935328101</v>
          </cell>
        </row>
        <row r="75">
          <cell r="C75">
            <v>3.8834623714830103</v>
          </cell>
          <cell r="D75">
            <v>2.8455533042667476</v>
          </cell>
          <cell r="E75">
            <v>2.5332128970164201</v>
          </cell>
          <cell r="F75">
            <v>0.55062358429967784</v>
          </cell>
          <cell r="G75">
            <v>2.161465887545833</v>
          </cell>
          <cell r="I75">
            <v>3.7232248721154702</v>
          </cell>
          <cell r="J75">
            <v>2.0583334246384251</v>
          </cell>
          <cell r="K75">
            <v>5.027544811266667</v>
          </cell>
          <cell r="L75">
            <v>4.4082326526435054</v>
          </cell>
          <cell r="M75">
            <v>2.3898075832333325</v>
          </cell>
          <cell r="N75">
            <v>4.9803422343222232</v>
          </cell>
          <cell r="O75">
            <v>4.0570096976750003</v>
          </cell>
          <cell r="P75">
            <v>4.9155708952541675</v>
          </cell>
          <cell r="R75">
            <v>4.0667287088208344</v>
          </cell>
          <cell r="S75">
            <v>11.7886522288817</v>
          </cell>
          <cell r="T75">
            <v>4.1777162424526679</v>
          </cell>
          <cell r="U75">
            <v>3.5237085149083347</v>
          </cell>
          <cell r="W75">
            <v>5.1527542821545129</v>
          </cell>
          <cell r="X75">
            <v>32.993835649053821</v>
          </cell>
        </row>
        <row r="76">
          <cell r="C76">
            <v>4.3419114509608256</v>
          </cell>
          <cell r="D76">
            <v>2.6819055088417474</v>
          </cell>
          <cell r="E76">
            <v>2.5370650643791723</v>
          </cell>
          <cell r="F76">
            <v>0.50924080775704195</v>
          </cell>
          <cell r="G76">
            <v>2.0735221464957978</v>
          </cell>
          <cell r="I76">
            <v>4.1991157349743125</v>
          </cell>
          <cell r="J76">
            <v>2.7528040345050901</v>
          </cell>
          <cell r="K76">
            <v>6.0913651008416672</v>
          </cell>
          <cell r="L76">
            <v>4.8811032206074394</v>
          </cell>
          <cell r="M76">
            <v>2.6020595084416676</v>
          </cell>
          <cell r="N76">
            <v>4.9794213359484507</v>
          </cell>
          <cell r="O76">
            <v>5.3301172299916679</v>
          </cell>
          <cell r="P76">
            <v>4.4733418257041642</v>
          </cell>
          <cell r="R76">
            <v>4.314548668533333</v>
          </cell>
          <cell r="S76">
            <v>11.3840165418053</v>
          </cell>
          <cell r="T76">
            <v>4.253922809033063</v>
          </cell>
          <cell r="U76">
            <v>3.7707481297249998</v>
          </cell>
          <cell r="W76">
            <v>6.2234145129492173</v>
          </cell>
          <cell r="X76">
            <v>36.052613294216648</v>
          </cell>
        </row>
        <row r="77">
          <cell r="C77">
            <v>4.2287741995072698</v>
          </cell>
          <cell r="D77">
            <v>2.9150072898709602</v>
          </cell>
          <cell r="E77">
            <v>2.7996234053301721</v>
          </cell>
          <cell r="F77">
            <v>0.53802739620260598</v>
          </cell>
          <cell r="G77">
            <v>2.2552348249838756</v>
          </cell>
          <cell r="I77">
            <v>4.020829048573332</v>
          </cell>
          <cell r="J77">
            <v>1.9801228447083461</v>
          </cell>
          <cell r="K77">
            <v>4.0811859173819061</v>
          </cell>
          <cell r="L77">
            <v>4.8286074182339442</v>
          </cell>
          <cell r="M77">
            <v>2.6907622741000021</v>
          </cell>
          <cell r="N77">
            <v>4.0691522326798459</v>
          </cell>
          <cell r="O77">
            <v>5.0441042635419873</v>
          </cell>
          <cell r="P77">
            <v>4.1437891955497461</v>
          </cell>
          <cell r="R77">
            <v>5.2776340120633041</v>
          </cell>
          <cell r="S77">
            <v>11.67537672944006</v>
          </cell>
          <cell r="T77">
            <v>4.2406682373905076</v>
          </cell>
          <cell r="U77">
            <v>3.9817690482422265</v>
          </cell>
          <cell r="W77">
            <v>4.9022545416856822</v>
          </cell>
          <cell r="X77">
            <v>31.810397753095835</v>
          </cell>
        </row>
        <row r="78">
          <cell r="C78">
            <v>4.2463590553416681</v>
          </cell>
          <cell r="D78">
            <v>2.7882910430999996</v>
          </cell>
          <cell r="E78">
            <v>2.9873551679166672</v>
          </cell>
          <cell r="F78">
            <v>0.53996348063338617</v>
          </cell>
          <cell r="G78">
            <v>2.4506359797119019</v>
          </cell>
          <cell r="I78">
            <v>4.5253330508208318</v>
          </cell>
          <cell r="J78">
            <v>1.2488643901458325</v>
          </cell>
          <cell r="K78">
            <v>3.3426648372690475</v>
          </cell>
          <cell r="L78">
            <v>4.6924841645078521</v>
          </cell>
          <cell r="M78">
            <v>2.6680063666571425</v>
          </cell>
          <cell r="N78">
            <v>4.2824022399416677</v>
          </cell>
          <cell r="O78">
            <v>4.4294239219785725</v>
          </cell>
          <cell r="P78">
            <v>4.208416739361815</v>
          </cell>
          <cell r="R78">
            <v>5.3772922203220226</v>
          </cell>
          <cell r="S78">
            <v>11.659257753017474</v>
          </cell>
          <cell r="T78">
            <v>3.8180125108102949</v>
          </cell>
          <cell r="U78">
            <v>4.1022980129333293</v>
          </cell>
          <cell r="W78">
            <v>3.9963909833788023</v>
          </cell>
          <cell r="X78">
            <v>29.366043386502025</v>
          </cell>
        </row>
        <row r="79">
          <cell r="C79">
            <v>4.3445573222600018</v>
          </cell>
          <cell r="D79">
            <v>2.7467943255466678</v>
          </cell>
          <cell r="E79">
            <v>2.9552582492126795</v>
          </cell>
          <cell r="F79">
            <v>0.64338597002061815</v>
          </cell>
          <cell r="G79">
            <v>2.2266801423230982</v>
          </cell>
          <cell r="I79">
            <v>4.8930398176166685</v>
          </cell>
          <cell r="J79">
            <v>1.6622080084884723</v>
          </cell>
          <cell r="K79">
            <v>3.8208079975923823</v>
          </cell>
          <cell r="L79">
            <v>5.5351791926966651</v>
          </cell>
          <cell r="M79">
            <v>2.6305983356695242</v>
          </cell>
          <cell r="N79">
            <v>5.1538415407355957</v>
          </cell>
          <cell r="O79">
            <v>4.7539946800640349</v>
          </cell>
          <cell r="P79">
            <v>5.43053151525422</v>
          </cell>
          <cell r="R79">
            <v>4.3065826147342881</v>
          </cell>
          <cell r="S79">
            <v>11.627141041831379</v>
          </cell>
          <cell r="T79">
            <v>3.8384340342866663</v>
          </cell>
          <cell r="U79">
            <v>4.0991292738065983</v>
          </cell>
          <cell r="W79">
            <v>4.2032016401902039</v>
          </cell>
          <cell r="X79">
            <v>27.202164572668341</v>
          </cell>
        </row>
        <row r="80">
          <cell r="C80">
            <v>4.4209040481264577</v>
          </cell>
          <cell r="D80">
            <v>2.8980720386145573</v>
          </cell>
          <cell r="E80">
            <v>2.94683185006381</v>
          </cell>
          <cell r="F80">
            <v>0.71290150381209894</v>
          </cell>
          <cell r="G80">
            <v>2.6307466820750021</v>
          </cell>
          <cell r="I80">
            <v>5.1533739593666672</v>
          </cell>
          <cell r="J80">
            <v>1.8440438811395801</v>
          </cell>
          <cell r="K80">
            <v>4.6874481597345223</v>
          </cell>
          <cell r="L80">
            <v>4.4964375216527879</v>
          </cell>
          <cell r="M80">
            <v>2.8413667545500028</v>
          </cell>
          <cell r="N80">
            <v>5.5505822145095216</v>
          </cell>
          <cell r="O80">
            <v>5.3669836494125001</v>
          </cell>
          <cell r="P80">
            <v>6.0779514230659197</v>
          </cell>
          <cell r="R80">
            <v>6.7282771241354187</v>
          </cell>
          <cell r="S80">
            <v>11.456908234991875</v>
          </cell>
          <cell r="T80">
            <v>3.7058026858850548</v>
          </cell>
          <cell r="U80">
            <v>4.2728813621000024</v>
          </cell>
          <cell r="W80">
            <v>5.4924134084101208</v>
          </cell>
          <cell r="X80">
            <v>27.944111949784073</v>
          </cell>
        </row>
        <row r="81">
          <cell r="C81">
            <v>4.20939751405</v>
          </cell>
          <cell r="D81">
            <v>2.9389906037331701</v>
          </cell>
          <cell r="E81">
            <v>3.0621046721666674</v>
          </cell>
          <cell r="F81">
            <v>0.73691597855015289</v>
          </cell>
          <cell r="G81">
            <v>2.5861785869654752</v>
          </cell>
          <cell r="I81">
            <v>4.5580841519761899</v>
          </cell>
          <cell r="J81">
            <v>1.497467888338095</v>
          </cell>
          <cell r="K81">
            <v>2.8207859907263426</v>
          </cell>
          <cell r="L81">
            <v>4.15853401414192</v>
          </cell>
          <cell r="M81">
            <v>2.8124230088505926</v>
          </cell>
          <cell r="N81">
            <v>3.3116889599295325</v>
          </cell>
          <cell r="O81">
            <v>4.0417193856441473</v>
          </cell>
          <cell r="P81">
            <v>4.5031449794492344</v>
          </cell>
          <cell r="R81">
            <v>4.7229510671802304</v>
          </cell>
          <cell r="S81">
            <v>11.830342435473149</v>
          </cell>
          <cell r="T81">
            <v>3.8187895743442923</v>
          </cell>
          <cell r="U81">
            <v>6.7406062474438873</v>
          </cell>
          <cell r="W81">
            <v>5.0589943088773799</v>
          </cell>
          <cell r="X81">
            <v>28.979843332820774</v>
          </cell>
        </row>
        <row r="82">
          <cell r="C82">
            <v>4.4103576380293168</v>
          </cell>
          <cell r="D82">
            <v>2.8133981298733346</v>
          </cell>
          <cell r="E82">
            <v>3.2794606232866657</v>
          </cell>
          <cell r="F82">
            <v>0.72256197288461732</v>
          </cell>
          <cell r="G82">
            <v>2.1499977133854782</v>
          </cell>
          <cell r="I82">
            <v>4.1535873711266671</v>
          </cell>
          <cell r="J82">
            <v>2.083431355014854</v>
          </cell>
          <cell r="K82">
            <v>4.246059489545237</v>
          </cell>
          <cell r="L82">
            <v>6.553048537720028</v>
          </cell>
          <cell r="M82">
            <v>2.7805443035261921</v>
          </cell>
          <cell r="N82">
            <v>6.3111586820830965</v>
          </cell>
          <cell r="O82">
            <v>5.3808059273466657</v>
          </cell>
          <cell r="P82">
            <v>6.5896375802684943</v>
          </cell>
          <cell r="R82">
            <v>4.2576019096119335</v>
          </cell>
          <cell r="S82">
            <v>11.555106881658499</v>
          </cell>
          <cell r="T82">
            <v>3.8399953662666704</v>
          </cell>
          <cell r="U82">
            <v>6.6337944024000022</v>
          </cell>
          <cell r="W82">
            <v>4.9917128975509444</v>
          </cell>
          <cell r="X82">
            <v>35.889510485854849</v>
          </cell>
        </row>
        <row r="83">
          <cell r="C83">
            <v>3.9388448489999996</v>
          </cell>
          <cell r="D83">
            <v>2.7760976314166674</v>
          </cell>
          <cell r="E83">
            <v>3.33236900866667</v>
          </cell>
          <cell r="F83">
            <v>0.72638653522499996</v>
          </cell>
          <cell r="G83">
            <v>2.04129280675</v>
          </cell>
          <cell r="I83">
            <v>4.7697645491666671</v>
          </cell>
          <cell r="J83">
            <v>2.1375154921666648</v>
          </cell>
          <cell r="K83">
            <v>4.5976931310833349</v>
          </cell>
          <cell r="L83">
            <v>5.6603818248916671</v>
          </cell>
          <cell r="M83">
            <v>2.7067686131333355</v>
          </cell>
          <cell r="N83">
            <v>5.1075343891666654</v>
          </cell>
          <cell r="O83">
            <v>5.1200890792499996</v>
          </cell>
          <cell r="P83">
            <v>5.6147358577499968</v>
          </cell>
          <cell r="R83">
            <v>4.1653535993333302</v>
          </cell>
          <cell r="S83">
            <v>11.48370370208335</v>
          </cell>
          <cell r="T83">
            <v>3.8850957018333347</v>
          </cell>
          <cell r="U83">
            <v>5.7179076808333349</v>
          </cell>
          <cell r="W83">
            <v>5.8242586046666647</v>
          </cell>
          <cell r="X83">
            <v>27.274858775411047</v>
          </cell>
        </row>
        <row r="84">
          <cell r="C84">
            <v>3.7719309948333346</v>
          </cell>
          <cell r="D84">
            <v>2.7707834941666647</v>
          </cell>
          <cell r="E84">
            <v>3.4183996967499999</v>
          </cell>
          <cell r="F84">
            <v>0.73361931983333328</v>
          </cell>
          <cell r="G84">
            <v>1.97428995075</v>
          </cell>
          <cell r="I84">
            <v>4.3348545170833352</v>
          </cell>
          <cell r="J84">
            <v>1.5171451917500001</v>
          </cell>
          <cell r="K84">
            <v>3.9839530507499998</v>
          </cell>
          <cell r="L84">
            <v>4.0247541151999995</v>
          </cell>
          <cell r="M84">
            <v>2.6170257594500024</v>
          </cell>
          <cell r="N84">
            <v>3.27457800341667</v>
          </cell>
          <cell r="O84">
            <v>3.5412513678333326</v>
          </cell>
          <cell r="P84">
            <v>4.4632347016666651</v>
          </cell>
          <cell r="R84">
            <v>3.468973253166665</v>
          </cell>
          <cell r="S84">
            <v>11.02061911133335</v>
          </cell>
          <cell r="T84">
            <v>3.8031474360333353</v>
          </cell>
          <cell r="U84">
            <v>4.273826984000002</v>
          </cell>
          <cell r="W84">
            <v>4.9367070674999969</v>
          </cell>
          <cell r="X84">
            <v>21.802383952833353</v>
          </cell>
        </row>
        <row r="85">
          <cell r="C85">
            <v>3.8688273322000013</v>
          </cell>
          <cell r="D85">
            <v>2.6318009999999985</v>
          </cell>
          <cell r="E85">
            <v>2.9593204207666681</v>
          </cell>
          <cell r="F85">
            <v>0.74068759743333334</v>
          </cell>
          <cell r="G85">
            <v>1.87755862186667</v>
          </cell>
          <cell r="I85">
            <v>3.6549023657333364</v>
          </cell>
          <cell r="J85">
            <v>1.440529808333336</v>
          </cell>
          <cell r="K85">
            <v>4.8408299986666652</v>
          </cell>
          <cell r="L85">
            <v>4.7243293631466639</v>
          </cell>
          <cell r="M85">
            <v>2.63166873406667</v>
          </cell>
          <cell r="N85">
            <v>4.7656121402000018</v>
          </cell>
          <cell r="O85">
            <v>3.9205547672000023</v>
          </cell>
          <cell r="P85">
            <v>4.7378876507333327</v>
          </cell>
          <cell r="R85">
            <v>3.2771114506000023</v>
          </cell>
          <cell r="S85">
            <v>11.541736854933339</v>
          </cell>
          <cell r="T85">
            <v>3.7754334038666699</v>
          </cell>
          <cell r="U85">
            <v>3.9766909878000001</v>
          </cell>
          <cell r="W85">
            <v>3.7365855566666659</v>
          </cell>
          <cell r="X85">
            <v>23.094600019200019</v>
          </cell>
        </row>
        <row r="86">
          <cell r="C86">
            <v>3.7410587356666674</v>
          </cell>
          <cell r="D86">
            <v>2.7320645833333348</v>
          </cell>
          <cell r="E86">
            <v>2.3853094906250027</v>
          </cell>
          <cell r="F86">
            <v>0.50789361541666656</v>
          </cell>
          <cell r="G86">
            <v>2.1894551199166674</v>
          </cell>
          <cell r="I86">
            <v>3.5395471642500027</v>
          </cell>
          <cell r="J86">
            <v>1.5308614934999973</v>
          </cell>
          <cell r="K86">
            <v>4.5926995598333331</v>
          </cell>
          <cell r="L86">
            <v>4.9042829897250027</v>
          </cell>
          <cell r="M86">
            <v>2.721979224666665</v>
          </cell>
          <cell r="N86">
            <v>4.2718601561666656</v>
          </cell>
          <cell r="O86">
            <v>3.3077870286666675</v>
          </cell>
          <cell r="P86">
            <v>4.1244492448333325</v>
          </cell>
          <cell r="R86">
            <v>3.3141235344166677</v>
          </cell>
          <cell r="S86">
            <v>11.87158698866665</v>
          </cell>
          <cell r="T86">
            <v>3.7853977410666673</v>
          </cell>
          <cell r="U86">
            <v>4.1284857242499999</v>
          </cell>
          <cell r="W86">
            <v>4.9730487756666673</v>
          </cell>
          <cell r="X86">
            <v>21.471729817333301</v>
          </cell>
        </row>
        <row r="87">
          <cell r="C87">
            <v>3.8483467838333327</v>
          </cell>
          <cell r="D87">
            <v>2.8204725914999997</v>
          </cell>
          <cell r="E87">
            <v>2.3019131434166651</v>
          </cell>
          <cell r="F87">
            <v>0.48193243095833299</v>
          </cell>
          <cell r="G87">
            <v>2.2309678248333351</v>
          </cell>
          <cell r="I87">
            <v>4.919786687916667</v>
          </cell>
          <cell r="J87">
            <v>1.8219259332083348</v>
          </cell>
          <cell r="K87">
            <v>4.1086790360000025</v>
          </cell>
          <cell r="L87">
            <v>4.8741271855416679</v>
          </cell>
          <cell r="M87">
            <v>2.7302635459166651</v>
          </cell>
          <cell r="N87">
            <v>3.7466304969166648</v>
          </cell>
          <cell r="O87">
            <v>3.2105030638333352</v>
          </cell>
          <cell r="P87">
            <v>3.8698571329166676</v>
          </cell>
          <cell r="R87">
            <v>3.4947634659166678</v>
          </cell>
          <cell r="S87">
            <v>11.80403619691665</v>
          </cell>
          <cell r="T87">
            <v>3.8031631986666672</v>
          </cell>
          <cell r="U87">
            <v>4.2122358163333322</v>
          </cell>
          <cell r="W87">
            <v>5.5979686484166669</v>
          </cell>
          <cell r="X87">
            <v>26.558605671666673</v>
          </cell>
        </row>
        <row r="88">
          <cell r="C88">
            <v>4.1760840849583349</v>
          </cell>
          <cell r="D88">
            <v>2.6017475915000001</v>
          </cell>
          <cell r="E88">
            <v>2.3367152506666651</v>
          </cell>
          <cell r="F88">
            <v>0.45630338538333298</v>
          </cell>
          <cell r="G88">
            <v>2.3445046603333326</v>
          </cell>
          <cell r="I88">
            <v>5.3575458325833347</v>
          </cell>
          <cell r="J88">
            <v>2.1743674266249999</v>
          </cell>
          <cell r="K88">
            <v>4.3722833758749999</v>
          </cell>
          <cell r="L88">
            <v>4.4555042811166672</v>
          </cell>
          <cell r="M88">
            <v>2.7386246324166672</v>
          </cell>
          <cell r="N88">
            <v>3.4788161139166673</v>
          </cell>
          <cell r="O88">
            <v>3.2321111484166676</v>
          </cell>
          <cell r="P88">
            <v>3.512886322</v>
          </cell>
          <cell r="R88">
            <v>3.2018739652499999</v>
          </cell>
          <cell r="S88">
            <v>11.706616002666674</v>
          </cell>
          <cell r="T88">
            <v>3.8944408041333323</v>
          </cell>
          <cell r="U88">
            <v>4.4753367734999996</v>
          </cell>
          <cell r="W88">
            <v>5.0281193279166674</v>
          </cell>
          <cell r="X88">
            <v>28.270534740666651</v>
          </cell>
        </row>
        <row r="89">
          <cell r="C89">
            <v>3.9748178386333337</v>
          </cell>
          <cell r="D89">
            <v>2.7419944280666657</v>
          </cell>
          <cell r="E89">
            <v>2.7314447506666659</v>
          </cell>
          <cell r="F89">
            <v>0.47144587297333346</v>
          </cell>
          <cell r="G89">
            <v>2.4643351676666696</v>
          </cell>
          <cell r="I89">
            <v>4.5953184382000005</v>
          </cell>
          <cell r="J89">
            <v>1.8907375612666661</v>
          </cell>
          <cell r="K89">
            <v>3.8030795615000024</v>
          </cell>
          <cell r="L89">
            <v>3.8094416782666656</v>
          </cell>
          <cell r="M89">
            <v>2.8176007251199997</v>
          </cell>
          <cell r="N89">
            <v>3.3161589899333324</v>
          </cell>
          <cell r="O89">
            <v>3.1818084679333341</v>
          </cell>
          <cell r="P89">
            <v>3.5257105772000026</v>
          </cell>
          <cell r="R89">
            <v>3.441670042533334</v>
          </cell>
          <cell r="S89">
            <v>11.9262627754</v>
          </cell>
          <cell r="T89">
            <v>3.9210476716800002</v>
          </cell>
          <cell r="U89">
            <v>4.6237634737333346</v>
          </cell>
          <cell r="W89">
            <v>3.8527569052666677</v>
          </cell>
          <cell r="X89">
            <v>27.882339078133317</v>
          </cell>
        </row>
        <row r="90">
          <cell r="C90">
            <v>4.0474061579583349</v>
          </cell>
          <cell r="D90">
            <v>2.7120828437083349</v>
          </cell>
          <cell r="E90">
            <v>2.730888457458335</v>
          </cell>
          <cell r="F90">
            <v>0.48296143612499998</v>
          </cell>
          <cell r="G90">
            <v>2.3793410112500002</v>
          </cell>
          <cell r="I90">
            <v>6.0481439014166671</v>
          </cell>
          <cell r="J90">
            <v>1.5168100600833325</v>
          </cell>
          <cell r="K90">
            <v>3.4661330956666676</v>
          </cell>
          <cell r="L90">
            <v>5.8137378586499997</v>
          </cell>
          <cell r="M90">
            <v>2.8151195926833301</v>
          </cell>
          <cell r="N90">
            <v>5.0710263861666673</v>
          </cell>
          <cell r="O90">
            <v>3.8204483830833351</v>
          </cell>
          <cell r="P90">
            <v>5.1516083930000001</v>
          </cell>
          <cell r="R90">
            <v>3.5707669217499998</v>
          </cell>
          <cell r="S90">
            <v>11.352102659750001</v>
          </cell>
          <cell r="T90">
            <v>3.9006616621333348</v>
          </cell>
          <cell r="U90">
            <v>4.9291145918333328</v>
          </cell>
          <cell r="W90">
            <v>4.2667833850833352</v>
          </cell>
          <cell r="X90">
            <v>26.846458319166672</v>
          </cell>
        </row>
        <row r="91">
          <cell r="C91">
            <v>3.9582807678666661</v>
          </cell>
          <cell r="D91">
            <v>2.6190366354999997</v>
          </cell>
          <cell r="E91">
            <v>2.9208600035333356</v>
          </cell>
          <cell r="F91">
            <v>0.58528169866666668</v>
          </cell>
          <cell r="G91">
            <v>1.9960220456333322</v>
          </cell>
          <cell r="I91">
            <v>4.1004749638333333</v>
          </cell>
          <cell r="J91">
            <v>1.7485963093333321</v>
          </cell>
          <cell r="K91">
            <v>3.9757930658666658</v>
          </cell>
          <cell r="L91">
            <v>4.6247305990000003</v>
          </cell>
          <cell r="M91">
            <v>2.8031561676333339</v>
          </cell>
          <cell r="N91">
            <v>5.0143502863666685</v>
          </cell>
          <cell r="O91">
            <v>4.6964437454333323</v>
          </cell>
          <cell r="P91">
            <v>4.9780146803000003</v>
          </cell>
          <cell r="R91">
            <v>4.105452056599999</v>
          </cell>
          <cell r="S91">
            <v>11.442347766200001</v>
          </cell>
          <cell r="T91">
            <v>3.9386619700266698</v>
          </cell>
          <cell r="U91">
            <v>5.070621694933334</v>
          </cell>
          <cell r="W91">
            <v>4.0246880812666657</v>
          </cell>
          <cell r="X91">
            <v>24.09244572233332</v>
          </cell>
        </row>
        <row r="92">
          <cell r="C92">
            <v>4.1756074554159532</v>
          </cell>
          <cell r="D92">
            <v>2.7207174028333352</v>
          </cell>
          <cell r="E92">
            <v>3.0698575982083329</v>
          </cell>
          <cell r="F92">
            <v>0.74094184975000021</v>
          </cell>
          <cell r="G92">
            <v>2.2288864199166674</v>
          </cell>
          <cell r="I92">
            <v>4.6129188823750003</v>
          </cell>
          <cell r="J92">
            <v>1.5866329105000001</v>
          </cell>
          <cell r="K92">
            <v>4.3598128617916672</v>
          </cell>
          <cell r="L92">
            <v>3.4846948031166676</v>
          </cell>
          <cell r="M92">
            <v>2.8125707438666674</v>
          </cell>
          <cell r="N92">
            <v>3.2997848135416676</v>
          </cell>
          <cell r="O92">
            <v>3.8333253302500001</v>
          </cell>
          <cell r="P92">
            <v>4.5676088776666672</v>
          </cell>
          <cell r="R92">
            <v>5.9743674879999995</v>
          </cell>
          <cell r="S92">
            <v>11.488335650166674</v>
          </cell>
          <cell r="T92">
            <v>3.937782627533335</v>
          </cell>
          <cell r="U92">
            <v>5.2726639307500003</v>
          </cell>
          <cell r="W92">
            <v>4.657335282916665</v>
          </cell>
          <cell r="X92">
            <v>25.210955033416649</v>
          </cell>
        </row>
        <row r="93">
          <cell r="C93">
            <v>4.0919578510833325</v>
          </cell>
          <cell r="D93">
            <v>2.7429673333333335</v>
          </cell>
          <cell r="E93">
            <v>3.4717281281666645</v>
          </cell>
          <cell r="F93">
            <v>0.75607488233333364</v>
          </cell>
          <cell r="G93">
            <v>2.141307184066668</v>
          </cell>
          <cell r="I93">
            <v>4.089156269666665</v>
          </cell>
          <cell r="J93">
            <v>1.6014260926666661</v>
          </cell>
          <cell r="K93">
            <v>4.6789716005333322</v>
          </cell>
          <cell r="L93">
            <v>4.4755564818</v>
          </cell>
          <cell r="M93">
            <v>2.5760271486000001</v>
          </cell>
          <cell r="N93">
            <v>4.8741690769333346</v>
          </cell>
          <cell r="O93">
            <v>4.8577616006666657</v>
          </cell>
          <cell r="P93">
            <v>6.1797916894</v>
          </cell>
          <cell r="R93">
            <v>5.2220471183999999</v>
          </cell>
          <cell r="S93">
            <v>11.65238572586666</v>
          </cell>
          <cell r="T93">
            <v>3.7543062141866699</v>
          </cell>
          <cell r="U93">
            <v>6.999110392133332</v>
          </cell>
          <cell r="W93">
            <v>5.2008781612666652</v>
          </cell>
          <cell r="X93">
            <v>31.602276277666647</v>
          </cell>
        </row>
        <row r="94">
          <cell r="C94">
            <v>4.0573616288333358</v>
          </cell>
          <cell r="D94">
            <v>2.7638555023333349</v>
          </cell>
          <cell r="E94">
            <v>3.5831905167083322</v>
          </cell>
          <cell r="F94">
            <v>0.73348798889166678</v>
          </cell>
          <cell r="G94">
            <v>2.0945901228333348</v>
          </cell>
          <cell r="I94">
            <v>3.8375597732083322</v>
          </cell>
          <cell r="J94">
            <v>1.6720369918333327</v>
          </cell>
          <cell r="K94">
            <v>4.508665853987857</v>
          </cell>
          <cell r="L94">
            <v>4.9684633856083327</v>
          </cell>
          <cell r="M94">
            <v>2.457186562625</v>
          </cell>
          <cell r="N94">
            <v>4.567301701583335</v>
          </cell>
          <cell r="O94">
            <v>5.3502828455416678</v>
          </cell>
          <cell r="P94">
            <v>6.4779117898749998</v>
          </cell>
          <cell r="R94">
            <v>4.9140147006666703</v>
          </cell>
          <cell r="S94">
            <v>11.45354049866665</v>
          </cell>
          <cell r="T94">
            <v>3.648813212933335</v>
          </cell>
          <cell r="U94">
            <v>5.502423736083335</v>
          </cell>
          <cell r="W94">
            <v>5.6040069724166672</v>
          </cell>
          <cell r="X94">
            <v>31.639730648333323</v>
          </cell>
        </row>
        <row r="95">
          <cell r="C95">
            <v>3.6288942072083321</v>
          </cell>
          <cell r="D95">
            <v>2.7154685873750002</v>
          </cell>
          <cell r="E95">
            <v>3.6609609021666674</v>
          </cell>
          <cell r="F95">
            <v>0.75007814954166674</v>
          </cell>
          <cell r="G95">
            <v>2.1173926259166649</v>
          </cell>
          <cell r="I95">
            <v>4.6813895088750002</v>
          </cell>
          <cell r="J95">
            <v>1.7707950476250001</v>
          </cell>
          <cell r="K95">
            <v>5.2197686599583353</v>
          </cell>
          <cell r="L95">
            <v>5.0023731808500003</v>
          </cell>
          <cell r="M95">
            <v>2.4613905928333351</v>
          </cell>
          <cell r="N95">
            <v>5.9033680269583346</v>
          </cell>
          <cell r="O95">
            <v>5.6055845891249998</v>
          </cell>
          <cell r="P95">
            <v>7.0682700439583357</v>
          </cell>
          <cell r="R95">
            <v>4.2716263075833325</v>
          </cell>
          <cell r="S95">
            <v>11.404201623916673</v>
          </cell>
          <cell r="T95">
            <v>3.7265581584250027</v>
          </cell>
          <cell r="U95">
            <v>4.3777212843333349</v>
          </cell>
          <cell r="W95">
            <v>6.9877943859999974</v>
          </cell>
          <cell r="X95">
            <v>30.208286698666676</v>
          </cell>
        </row>
        <row r="96">
          <cell r="C96">
            <v>3.6424082103750024</v>
          </cell>
          <cell r="D96">
            <v>2.7422527109999999</v>
          </cell>
          <cell r="E96">
            <v>3.375172866833335</v>
          </cell>
          <cell r="F96">
            <v>0.72653908850000004</v>
          </cell>
          <cell r="G96">
            <v>2.20646125991667</v>
          </cell>
          <cell r="I96">
            <v>4.8080806820833359</v>
          </cell>
          <cell r="J96">
            <v>1.7274460794583351</v>
          </cell>
          <cell r="K96">
            <v>4.696563400999997</v>
          </cell>
          <cell r="L96">
            <v>4.537325581450002</v>
          </cell>
          <cell r="M96">
            <v>2.4608134330833349</v>
          </cell>
          <cell r="N96">
            <v>3.6873917487499974</v>
          </cell>
          <cell r="O96">
            <v>4.2632717202083326</v>
          </cell>
          <cell r="P96">
            <v>5.4002434189166681</v>
          </cell>
          <cell r="R96">
            <v>3.6846257811666652</v>
          </cell>
          <cell r="S96">
            <v>11.43023146933335</v>
          </cell>
          <cell r="T96">
            <v>3.75616434026667</v>
          </cell>
          <cell r="U96">
            <v>4.0598739672916677</v>
          </cell>
          <cell r="W96">
            <v>6.8278812168333349</v>
          </cell>
          <cell r="X96">
            <v>26.224243998833327</v>
          </cell>
        </row>
        <row r="97">
          <cell r="C97">
            <v>3.5486760710666658</v>
          </cell>
          <cell r="D97">
            <v>2.8031566666666663</v>
          </cell>
          <cell r="E97">
            <v>3.1755473304666664</v>
          </cell>
          <cell r="F97">
            <v>0.75967813776666659</v>
          </cell>
          <cell r="G97">
            <v>2.1998595362666657</v>
          </cell>
          <cell r="I97">
            <v>4.7588629925666668</v>
          </cell>
          <cell r="J97">
            <v>1.8140999853333337</v>
          </cell>
          <cell r="K97">
            <v>4.1716094345999997</v>
          </cell>
          <cell r="L97">
            <v>6.1529083101533342</v>
          </cell>
          <cell r="M97">
            <v>2.447641191266666</v>
          </cell>
          <cell r="N97">
            <v>4.9197784112000011</v>
          </cell>
          <cell r="O97">
            <v>4.5445419452000007</v>
          </cell>
          <cell r="P97">
            <v>5.731535389066666</v>
          </cell>
          <cell r="R97">
            <v>3.5442769111999999</v>
          </cell>
          <cell r="S97">
            <v>11.40248321226666</v>
          </cell>
          <cell r="T97">
            <v>3.7950475454666659</v>
          </cell>
          <cell r="U97">
            <v>3.7647441060666664</v>
          </cell>
          <cell r="W97">
            <v>4.9147818752000001</v>
          </cell>
          <cell r="X97">
            <v>26.893993200000001</v>
          </cell>
        </row>
        <row r="98">
          <cell r="C98">
            <v>3.8249999999999997</v>
          </cell>
          <cell r="D98">
            <v>2.7699999999999996</v>
          </cell>
          <cell r="E98">
            <v>2.6349999999999998</v>
          </cell>
          <cell r="F98">
            <v>0.70000000000000007</v>
          </cell>
          <cell r="G98">
            <v>2.35</v>
          </cell>
          <cell r="I98">
            <v>5.3075000000000001</v>
          </cell>
          <cell r="J98">
            <v>1.5675000000000001</v>
          </cell>
          <cell r="K98">
            <v>4.2475000000000005</v>
          </cell>
          <cell r="L98">
            <v>4.3949999999999996</v>
          </cell>
          <cell r="M98">
            <v>2.5024999999999999</v>
          </cell>
          <cell r="N98">
            <v>4.5149999999999997</v>
          </cell>
          <cell r="O98">
            <v>3.8674999999999997</v>
          </cell>
          <cell r="P98">
            <v>4.8374999999999995</v>
          </cell>
          <cell r="R98">
            <v>3.8075000000000001</v>
          </cell>
          <cell r="S98">
            <v>11.475</v>
          </cell>
          <cell r="T98">
            <v>3.82</v>
          </cell>
          <cell r="U98">
            <v>3.7749999999999999</v>
          </cell>
          <cell r="W98">
            <v>5.51</v>
          </cell>
          <cell r="X98">
            <v>31.16</v>
          </cell>
        </row>
        <row r="99">
          <cell r="C99">
            <v>3.9475000000000002</v>
          </cell>
          <cell r="D99">
            <v>2.8</v>
          </cell>
          <cell r="E99">
            <v>2.5225</v>
          </cell>
          <cell r="F99">
            <v>0.64250000000000007</v>
          </cell>
          <cell r="G99">
            <v>2.3750000000000004</v>
          </cell>
          <cell r="I99">
            <v>4.79</v>
          </cell>
          <cell r="J99">
            <v>1.7175</v>
          </cell>
          <cell r="K99">
            <v>5.1074999999999999</v>
          </cell>
          <cell r="L99">
            <v>4.0024999999999995</v>
          </cell>
          <cell r="M99">
            <v>2.5024999999999999</v>
          </cell>
          <cell r="N99">
            <v>4.4875000000000007</v>
          </cell>
          <cell r="O99">
            <v>5.1400000000000006</v>
          </cell>
          <cell r="P99">
            <v>4.335</v>
          </cell>
          <cell r="R99">
            <v>4.7549999999999999</v>
          </cell>
          <cell r="S99">
            <v>11.647499999999999</v>
          </cell>
          <cell r="T99">
            <v>3.7774999999999999</v>
          </cell>
          <cell r="U99">
            <v>3.8525</v>
          </cell>
          <cell r="W99">
            <v>6.1624999999999996</v>
          </cell>
          <cell r="X99">
            <v>36.697500000000005</v>
          </cell>
        </row>
        <row r="100">
          <cell r="C100">
            <v>3.7450000000000001</v>
          </cell>
          <cell r="D100">
            <v>2.67</v>
          </cell>
          <cell r="E100">
            <v>2.8024999999999998</v>
          </cell>
          <cell r="F100">
            <v>0.625</v>
          </cell>
          <cell r="G100">
            <v>2.5625</v>
          </cell>
          <cell r="I100">
            <v>4.1974999999999998</v>
          </cell>
          <cell r="J100">
            <v>1.9525000000000001</v>
          </cell>
          <cell r="K100">
            <v>4.9625000000000004</v>
          </cell>
          <cell r="L100">
            <v>3.3674999999999997</v>
          </cell>
          <cell r="M100">
            <v>2.5874999999999999</v>
          </cell>
          <cell r="N100">
            <v>3.5</v>
          </cell>
          <cell r="O100">
            <v>5.1074999999999999</v>
          </cell>
          <cell r="P100">
            <v>3.9349999999999996</v>
          </cell>
          <cell r="R100">
            <v>4.2375000000000007</v>
          </cell>
          <cell r="S100">
            <v>11.682500000000001</v>
          </cell>
          <cell r="T100">
            <v>3.6625000000000001</v>
          </cell>
          <cell r="U100">
            <v>4.0299999999999994</v>
          </cell>
          <cell r="W100">
            <v>5.4675000000000002</v>
          </cell>
          <cell r="X100">
            <v>26.895000000000003</v>
          </cell>
        </row>
        <row r="101">
          <cell r="C101">
            <v>3.8849999999999998</v>
          </cell>
          <cell r="D101">
            <v>2.7600000000000002</v>
          </cell>
          <cell r="E101">
            <v>3.0383333333333336</v>
          </cell>
          <cell r="F101">
            <v>0.63500000000000001</v>
          </cell>
          <cell r="G101">
            <v>2.6816666666666666</v>
          </cell>
          <cell r="I101">
            <v>4.2699999999999996</v>
          </cell>
          <cell r="J101">
            <v>1.7316666666666667</v>
          </cell>
          <cell r="K101">
            <v>4.6333333333333337</v>
          </cell>
          <cell r="L101">
            <v>3.4533333333333331</v>
          </cell>
          <cell r="M101">
            <v>2.6466666666666665</v>
          </cell>
          <cell r="N101">
            <v>3.97</v>
          </cell>
          <cell r="O101">
            <v>4.2450000000000001</v>
          </cell>
          <cell r="P101">
            <v>3.8583333333333329</v>
          </cell>
          <cell r="R101">
            <v>4.1550000000000002</v>
          </cell>
          <cell r="S101">
            <v>11.771666666666667</v>
          </cell>
          <cell r="T101">
            <v>3.7583333333333329</v>
          </cell>
          <cell r="U101">
            <v>4.0983333333333327</v>
          </cell>
          <cell r="W101">
            <v>4.7933333333333339</v>
          </cell>
          <cell r="X101">
            <v>24.536666666666662</v>
          </cell>
        </row>
        <row r="102">
          <cell r="C102">
            <v>3.9750000000000005</v>
          </cell>
          <cell r="D102">
            <v>2.7250000000000001</v>
          </cell>
          <cell r="E102">
            <v>3.1450000000000005</v>
          </cell>
          <cell r="F102">
            <v>0.68</v>
          </cell>
          <cell r="G102">
            <v>2.74</v>
          </cell>
          <cell r="I102">
            <v>3.8824999999999998</v>
          </cell>
          <cell r="J102">
            <v>1.35</v>
          </cell>
          <cell r="K102">
            <v>3.7</v>
          </cell>
          <cell r="L102">
            <v>3.87</v>
          </cell>
          <cell r="M102">
            <v>2.7800000000000002</v>
          </cell>
          <cell r="N102">
            <v>4.9249999999999998</v>
          </cell>
          <cell r="O102">
            <v>3.8824999999999998</v>
          </cell>
          <cell r="P102">
            <v>4.4024999999999999</v>
          </cell>
          <cell r="R102">
            <v>4.125</v>
          </cell>
          <cell r="S102">
            <v>11.852500000000001</v>
          </cell>
          <cell r="T102">
            <v>3.8875000000000002</v>
          </cell>
          <cell r="U102">
            <v>4.4174999999999995</v>
          </cell>
          <cell r="W102">
            <v>4.3049999999999997</v>
          </cell>
          <cell r="X102">
            <v>25.96</v>
          </cell>
        </row>
        <row r="103">
          <cell r="C103">
            <v>3.9375</v>
          </cell>
          <cell r="D103">
            <v>2.8200000000000003</v>
          </cell>
          <cell r="E103">
            <v>3.3375000000000004</v>
          </cell>
          <cell r="F103">
            <v>0.77500000000000002</v>
          </cell>
          <cell r="G103">
            <v>2.2949999999999999</v>
          </cell>
          <cell r="I103">
            <v>4.6875</v>
          </cell>
          <cell r="J103">
            <v>1.9949999999999999</v>
          </cell>
          <cell r="K103">
            <v>3.8725000000000005</v>
          </cell>
          <cell r="L103">
            <v>5.7724999999999991</v>
          </cell>
          <cell r="M103">
            <v>2.7725000000000004</v>
          </cell>
          <cell r="N103">
            <v>5.6700000000000008</v>
          </cell>
          <cell r="O103">
            <v>4.7875000000000005</v>
          </cell>
          <cell r="P103">
            <v>5.5975000000000001</v>
          </cell>
          <cell r="R103">
            <v>4.1100000000000003</v>
          </cell>
          <cell r="S103">
            <v>11.9625</v>
          </cell>
          <cell r="T103">
            <v>3.9450000000000003</v>
          </cell>
          <cell r="U103">
            <v>4.6749999999999998</v>
          </cell>
          <cell r="W103">
            <v>4.4624999999999995</v>
          </cell>
          <cell r="X103">
            <v>27.729999999999997</v>
          </cell>
        </row>
        <row r="104">
          <cell r="C104">
            <v>4.0575000000000001</v>
          </cell>
          <cell r="D104">
            <v>2.86</v>
          </cell>
          <cell r="E104">
            <v>3.4549999999999996</v>
          </cell>
          <cell r="F104">
            <v>0.74500000000000011</v>
          </cell>
          <cell r="G104">
            <v>2.82</v>
          </cell>
          <cell r="I104">
            <v>5.4425000000000008</v>
          </cell>
          <cell r="J104">
            <v>2.0425</v>
          </cell>
          <cell r="K104">
            <v>5.5550000000000006</v>
          </cell>
          <cell r="L104">
            <v>4.1950000000000003</v>
          </cell>
          <cell r="M104">
            <v>2.9899999999999998</v>
          </cell>
          <cell r="N104">
            <v>4.9850000000000003</v>
          </cell>
          <cell r="O104">
            <v>5.29</v>
          </cell>
          <cell r="P104">
            <v>6.3975</v>
          </cell>
          <cell r="R104">
            <v>5.7200000000000006</v>
          </cell>
          <cell r="S104">
            <v>12.047499999999999</v>
          </cell>
          <cell r="T104">
            <v>4.0349999999999993</v>
          </cell>
          <cell r="U104">
            <v>4.915</v>
          </cell>
          <cell r="W104">
            <v>5.7750000000000004</v>
          </cell>
          <cell r="X104">
            <v>25.393333333333334</v>
          </cell>
        </row>
        <row r="105">
          <cell r="C105">
            <v>4.4814075999999998</v>
          </cell>
          <cell r="D105">
            <v>2.7965572000000001</v>
          </cell>
          <cell r="E105">
            <v>3.5770412</v>
          </cell>
          <cell r="F105">
            <v>0.75301249999999997</v>
          </cell>
          <cell r="G105">
            <v>2.6267369999999999</v>
          </cell>
          <cell r="I105">
            <v>4.3838729999999995</v>
          </cell>
          <cell r="J105">
            <v>1.7548504999999999</v>
          </cell>
          <cell r="K105">
            <v>3.3155280000000005</v>
          </cell>
          <cell r="L105">
            <v>3.8188681999999998</v>
          </cell>
          <cell r="M105">
            <v>2.7942584999999993</v>
          </cell>
          <cell r="N105">
            <v>3.6428004999999999</v>
          </cell>
          <cell r="O105">
            <v>4.7977650000000001</v>
          </cell>
          <cell r="P105">
            <v>4.7719679999999993</v>
          </cell>
          <cell r="R105">
            <v>4.4179949999999995</v>
          </cell>
          <cell r="S105">
            <v>12.125254</v>
          </cell>
          <cell r="T105">
            <v>4.0275651999999997</v>
          </cell>
          <cell r="U105">
            <v>6.7407915000000003</v>
          </cell>
          <cell r="W105">
            <v>6.1223984999999992</v>
          </cell>
        </row>
        <row r="106">
          <cell r="C106">
            <v>4.7649794999999999</v>
          </cell>
          <cell r="D106">
            <v>2.7660637500000003</v>
          </cell>
          <cell r="E106">
            <v>3.54278125</v>
          </cell>
          <cell r="F106">
            <v>0.7689451249999999</v>
          </cell>
          <cell r="G106">
            <v>2.2678375000000002</v>
          </cell>
          <cell r="I106">
            <v>3.9968412499999997</v>
          </cell>
          <cell r="J106">
            <v>1.6625556250000002</v>
          </cell>
          <cell r="K106">
            <v>3.5234299999999998</v>
          </cell>
          <cell r="L106">
            <v>4.3200117500000008</v>
          </cell>
          <cell r="M106">
            <v>2.37415625</v>
          </cell>
          <cell r="N106">
            <v>4.1290481250000006</v>
          </cell>
          <cell r="O106">
            <v>4.5206325000000005</v>
          </cell>
          <cell r="P106">
            <v>5.2455024999999997</v>
          </cell>
          <cell r="R106">
            <v>3.85659375</v>
          </cell>
          <cell r="S106">
            <v>12.0191325</v>
          </cell>
          <cell r="T106">
            <v>3.9789618750000004</v>
          </cell>
          <cell r="U106">
            <v>6.2144300000000001</v>
          </cell>
          <cell r="W106">
            <v>5.0808793750000003</v>
          </cell>
          <cell r="X106">
            <v>33.435000000000002</v>
          </cell>
        </row>
        <row r="107">
          <cell r="C107">
            <v>3.9849999999999999</v>
          </cell>
          <cell r="D107">
            <v>2.8125</v>
          </cell>
          <cell r="E107">
            <v>3.3849999999999998</v>
          </cell>
          <cell r="F107">
            <v>0.76</v>
          </cell>
          <cell r="G107">
            <v>1.88</v>
          </cell>
          <cell r="I107">
            <v>4.75</v>
          </cell>
          <cell r="J107">
            <v>1.9924999999999999</v>
          </cell>
          <cell r="K107">
            <v>4.7725</v>
          </cell>
          <cell r="L107">
            <v>4.6100000000000003</v>
          </cell>
          <cell r="M107">
            <v>2.1174999999999997</v>
          </cell>
          <cell r="N107">
            <v>4.1399999999999997</v>
          </cell>
          <cell r="O107">
            <v>3.9924999999999997</v>
          </cell>
          <cell r="P107">
            <v>5.9550000000000001</v>
          </cell>
          <cell r="R107">
            <v>3.6274999999999999</v>
          </cell>
          <cell r="S107">
            <v>11.170000000000002</v>
          </cell>
          <cell r="T107">
            <v>4.0525000000000002</v>
          </cell>
          <cell r="U107">
            <v>4.7050000000000001</v>
          </cell>
          <cell r="W107">
            <v>5.9325000000000001</v>
          </cell>
          <cell r="X107">
            <v>28.292500000000004</v>
          </cell>
        </row>
        <row r="108">
          <cell r="C108">
            <v>3.7696354999999997</v>
          </cell>
          <cell r="D108">
            <v>2.7481724999999995</v>
          </cell>
          <cell r="E108">
            <v>3.1423700000000001</v>
          </cell>
          <cell r="F108">
            <v>0.73836999999999997</v>
          </cell>
          <cell r="G108">
            <v>1.9227350000000001</v>
          </cell>
          <cell r="I108">
            <v>4.7840399999999992</v>
          </cell>
          <cell r="J108">
            <v>1.8637700000000001</v>
          </cell>
          <cell r="K108">
            <v>4.9906924999999998</v>
          </cell>
          <cell r="L108">
            <v>6.7374720000000003</v>
          </cell>
          <cell r="M108">
            <v>2.038354</v>
          </cell>
          <cell r="N108">
            <v>5.8291000000000004</v>
          </cell>
          <cell r="O108">
            <v>4.4807525000000004</v>
          </cell>
          <cell r="P108">
            <v>6.9923649999999995</v>
          </cell>
          <cell r="R108">
            <v>3.5424850000000001</v>
          </cell>
          <cell r="S108">
            <v>11.510010000000001</v>
          </cell>
          <cell r="T108">
            <v>3.9220574999999998</v>
          </cell>
          <cell r="U108">
            <v>3.9155349999999998</v>
          </cell>
          <cell r="W108">
            <v>5.33657</v>
          </cell>
          <cell r="X108">
            <v>30.9520625</v>
          </cell>
        </row>
        <row r="109">
          <cell r="C109">
            <v>4.0142287999999997</v>
          </cell>
          <cell r="D109">
            <v>2.8252481999999999</v>
          </cell>
          <cell r="E109">
            <v>2.8736336000000002</v>
          </cell>
          <cell r="F109">
            <v>0.75519959999999986</v>
          </cell>
          <cell r="G109">
            <v>1.8483309999999999</v>
          </cell>
          <cell r="I109">
            <v>4.2003240000000002</v>
          </cell>
          <cell r="J109">
            <v>1.4375718</v>
          </cell>
          <cell r="K109">
            <v>3.8005371999999999</v>
          </cell>
          <cell r="L109">
            <v>6.1132847999999997</v>
          </cell>
          <cell r="M109">
            <v>2.012934</v>
          </cell>
          <cell r="N109">
            <v>4.0878899999999998</v>
          </cell>
          <cell r="O109">
            <v>4.5072019999999995</v>
          </cell>
          <cell r="P109">
            <v>5.0369417999999992</v>
          </cell>
          <cell r="R109">
            <v>3.4510820000000004</v>
          </cell>
          <cell r="S109">
            <v>11.816727999999998</v>
          </cell>
          <cell r="T109">
            <v>3.9621432000000008</v>
          </cell>
          <cell r="U109">
            <v>3.7346060000000003</v>
          </cell>
          <cell r="W109">
            <v>4.1277249999999999</v>
          </cell>
          <cell r="X109">
            <v>24.993645000000001</v>
          </cell>
        </row>
        <row r="110">
          <cell r="C110">
            <v>4.1593662499999997</v>
          </cell>
          <cell r="D110">
            <v>2.8145549999999999</v>
          </cell>
          <cell r="E110">
            <v>2.3995837499999997</v>
          </cell>
          <cell r="F110">
            <v>0.63068275000000007</v>
          </cell>
          <cell r="G110">
            <v>2.0475075</v>
          </cell>
          <cell r="I110">
            <v>4.7280574999999994</v>
          </cell>
          <cell r="J110">
            <v>1.55</v>
          </cell>
          <cell r="K110">
            <v>4.3004512500000001</v>
          </cell>
          <cell r="L110">
            <v>8.2206884999999996</v>
          </cell>
          <cell r="M110">
            <v>2.012918</v>
          </cell>
          <cell r="N110">
            <v>3.7609062499999997</v>
          </cell>
          <cell r="O110">
            <v>3.08909375</v>
          </cell>
          <cell r="P110">
            <v>4.2096562500000001</v>
          </cell>
          <cell r="R110">
            <v>3.64337</v>
          </cell>
          <cell r="S110">
            <v>11.9726675</v>
          </cell>
          <cell r="T110">
            <v>4.1275019999999998</v>
          </cell>
          <cell r="U110">
            <v>3.6878435000000001</v>
          </cell>
          <cell r="W110">
            <v>5.3838662499999996</v>
          </cell>
          <cell r="X110">
            <v>29.325962500000003</v>
          </cell>
        </row>
        <row r="111">
          <cell r="C111">
            <v>4.1555286000000002</v>
          </cell>
          <cell r="D111">
            <v>2.8277577999999997</v>
          </cell>
          <cell r="E111">
            <v>2.6420078</v>
          </cell>
          <cell r="F111">
            <v>0.56023579999999995</v>
          </cell>
          <cell r="G111">
            <v>1.909907</v>
          </cell>
          <cell r="I111">
            <v>4.4358520000000006</v>
          </cell>
          <cell r="J111">
            <v>2.0859949999999996</v>
          </cell>
          <cell r="K111">
            <v>5.3276610000000009</v>
          </cell>
          <cell r="L111">
            <v>6.3160639999999999</v>
          </cell>
          <cell r="M111">
            <v>1.9482408</v>
          </cell>
          <cell r="N111">
            <v>4.4599441999999998</v>
          </cell>
          <cell r="O111">
            <v>4.0163850000000005</v>
          </cell>
          <cell r="P111">
            <v>4.6623200000000002</v>
          </cell>
          <cell r="R111">
            <v>4.908334</v>
          </cell>
          <cell r="S111">
            <v>11.990108000000001</v>
          </cell>
          <cell r="T111">
            <v>3.9596591999999999</v>
          </cell>
          <cell r="U111">
            <v>3.6364835999999996</v>
          </cell>
          <cell r="W111">
            <v>6.3124840000000004</v>
          </cell>
          <cell r="X111">
            <v>37.587365000000005</v>
          </cell>
        </row>
        <row r="112">
          <cell r="C112">
            <v>4.1399999999999997</v>
          </cell>
          <cell r="D112">
            <v>2.87</v>
          </cell>
          <cell r="E112">
            <v>2.625</v>
          </cell>
          <cell r="F112">
            <v>0.51</v>
          </cell>
          <cell r="G112">
            <v>2.13</v>
          </cell>
          <cell r="I112">
            <v>3.9850000000000003</v>
          </cell>
          <cell r="J112">
            <v>2.6550000000000002</v>
          </cell>
          <cell r="K112">
            <v>6.0450000000000008</v>
          </cell>
          <cell r="L112">
            <v>4.3049999999999997</v>
          </cell>
          <cell r="M112">
            <v>2.02</v>
          </cell>
          <cell r="N112">
            <v>4.6399999999999997</v>
          </cell>
          <cell r="O112">
            <v>4.3500000000000005</v>
          </cell>
          <cell r="P112">
            <v>4.2850000000000001</v>
          </cell>
          <cell r="R112">
            <v>5.1050000000000004</v>
          </cell>
          <cell r="S112">
            <v>11.914999999999999</v>
          </cell>
          <cell r="T112">
            <v>3.9750000000000005</v>
          </cell>
          <cell r="U112">
            <v>3.7550000000000003</v>
          </cell>
          <cell r="W112">
            <v>6.7100000000000009</v>
          </cell>
          <cell r="X112">
            <v>36.954999999999998</v>
          </cell>
        </row>
        <row r="113">
          <cell r="C113">
            <v>4.13</v>
          </cell>
          <cell r="D113">
            <v>2.835</v>
          </cell>
          <cell r="E113">
            <v>2.665</v>
          </cell>
          <cell r="F113">
            <v>0.5</v>
          </cell>
          <cell r="G113">
            <v>2.27</v>
          </cell>
          <cell r="I113">
            <v>4.17</v>
          </cell>
          <cell r="J113">
            <v>2.105</v>
          </cell>
          <cell r="K113">
            <v>3.4899999999999998</v>
          </cell>
          <cell r="L113">
            <v>3.7</v>
          </cell>
          <cell r="M113">
            <v>2.0599999999999996</v>
          </cell>
          <cell r="N113">
            <v>4.83</v>
          </cell>
          <cell r="O113">
            <v>5.4149999999999991</v>
          </cell>
          <cell r="P113">
            <v>4.4950000000000001</v>
          </cell>
          <cell r="R113">
            <v>5.3199999999999994</v>
          </cell>
          <cell r="S113">
            <v>10.984999999999999</v>
          </cell>
          <cell r="T113">
            <v>4.1100000000000003</v>
          </cell>
          <cell r="U113">
            <v>4.125</v>
          </cell>
          <cell r="W113">
            <v>5.29</v>
          </cell>
          <cell r="X113">
            <v>32.204999999999998</v>
          </cell>
        </row>
        <row r="114">
          <cell r="C114">
            <v>4.1239999999999997</v>
          </cell>
          <cell r="D114">
            <v>2.8140000000000001</v>
          </cell>
          <cell r="E114">
            <v>2.9180000000000001</v>
          </cell>
          <cell r="F114">
            <v>0.47000000000000003</v>
          </cell>
          <cell r="G114">
            <v>2.2280000000000002</v>
          </cell>
          <cell r="I114">
            <v>4.8380000000000001</v>
          </cell>
          <cell r="J114">
            <v>1.3</v>
          </cell>
          <cell r="K114">
            <v>3.1680000000000001</v>
          </cell>
          <cell r="L114">
            <v>3.4239999999999995</v>
          </cell>
          <cell r="M114">
            <v>2.06</v>
          </cell>
          <cell r="N114">
            <v>4.3179999999999996</v>
          </cell>
          <cell r="O114">
            <v>6.3780000000000001</v>
          </cell>
          <cell r="P114">
            <v>5.6100000000000012</v>
          </cell>
          <cell r="R114">
            <v>4.8680000000000003</v>
          </cell>
          <cell r="S114">
            <v>11.797999999999998</v>
          </cell>
          <cell r="T114">
            <v>4.1099999999999994</v>
          </cell>
          <cell r="U114">
            <v>4.3600000000000003</v>
          </cell>
          <cell r="W114">
            <v>4.3239999999999998</v>
          </cell>
          <cell r="X114">
            <v>27.524000000000001</v>
          </cell>
        </row>
        <row r="115">
          <cell r="C115">
            <v>4.1150000000000002</v>
          </cell>
          <cell r="D115">
            <v>2.8175000000000003</v>
          </cell>
          <cell r="E115">
            <v>2.9675000000000002</v>
          </cell>
          <cell r="F115">
            <v>0.64500000000000002</v>
          </cell>
          <cell r="G115">
            <v>2.33</v>
          </cell>
          <cell r="I115">
            <v>4.665</v>
          </cell>
          <cell r="J115">
            <v>1.7050000000000001</v>
          </cell>
          <cell r="K115">
            <v>3.585</v>
          </cell>
          <cell r="L115">
            <v>5.2675000000000001</v>
          </cell>
          <cell r="M115">
            <v>2.1724999999999999</v>
          </cell>
          <cell r="N115">
            <v>4.8125</v>
          </cell>
          <cell r="O115">
            <v>6.1349999999999998</v>
          </cell>
          <cell r="P115">
            <v>4.7974999999999994</v>
          </cell>
          <cell r="R115">
            <v>3.8550000000000004</v>
          </cell>
          <cell r="S115">
            <v>11.794999999999998</v>
          </cell>
          <cell r="T115">
            <v>4.0949999999999998</v>
          </cell>
          <cell r="U115">
            <v>4.4550000000000001</v>
          </cell>
          <cell r="W115">
            <v>4.1225000000000005</v>
          </cell>
          <cell r="X115">
            <v>25.0275</v>
          </cell>
        </row>
        <row r="116">
          <cell r="C116">
            <v>4.2350000000000003</v>
          </cell>
          <cell r="D116">
            <v>2.8125</v>
          </cell>
          <cell r="E116">
            <v>2.9950000000000001</v>
          </cell>
          <cell r="F116">
            <v>0.66500000000000004</v>
          </cell>
          <cell r="G116">
            <v>2.7250000000000001</v>
          </cell>
          <cell r="I116">
            <v>4.5674999999999999</v>
          </cell>
          <cell r="J116">
            <v>1.6949999999999998</v>
          </cell>
          <cell r="K116">
            <v>5.2475000000000005</v>
          </cell>
          <cell r="L116">
            <v>3.4750000000000005</v>
          </cell>
          <cell r="M116">
            <v>2.7475000000000001</v>
          </cell>
          <cell r="N116">
            <v>3.6875</v>
          </cell>
          <cell r="O116">
            <v>4.6375000000000002</v>
          </cell>
          <cell r="P116">
            <v>5.3925000000000001</v>
          </cell>
          <cell r="R116">
            <v>5.7649999999999997</v>
          </cell>
          <cell r="S116">
            <v>11.9825</v>
          </cell>
          <cell r="T116">
            <v>3.7974999999999994</v>
          </cell>
          <cell r="U116">
            <v>4.6500000000000004</v>
          </cell>
          <cell r="W116">
            <v>5.13</v>
          </cell>
          <cell r="X116">
            <v>27.52333333333333</v>
          </cell>
        </row>
        <row r="117">
          <cell r="C117">
            <v>3.968</v>
          </cell>
          <cell r="D117">
            <v>2.8660000000000005</v>
          </cell>
          <cell r="E117">
            <v>3.0260000000000002</v>
          </cell>
          <cell r="F117">
            <v>0.65800000000000003</v>
          </cell>
          <cell r="G117">
            <v>2.1580000000000004</v>
          </cell>
          <cell r="I117">
            <v>4.0920000000000005</v>
          </cell>
          <cell r="J117">
            <v>1.6580000000000001</v>
          </cell>
          <cell r="K117">
            <v>3.5020000000000002</v>
          </cell>
          <cell r="L117">
            <v>4.0860000000000003</v>
          </cell>
          <cell r="M117">
            <v>2.7039999999999997</v>
          </cell>
          <cell r="N117">
            <v>3.3039999999999998</v>
          </cell>
          <cell r="O117">
            <v>3.5620000000000003</v>
          </cell>
          <cell r="P117">
            <v>5.17</v>
          </cell>
          <cell r="R117">
            <v>4.51</v>
          </cell>
          <cell r="S117">
            <v>11.994000000000002</v>
          </cell>
          <cell r="T117">
            <v>4.0939999999999994</v>
          </cell>
          <cell r="U117">
            <v>6.11</v>
          </cell>
          <cell r="W117">
            <v>4.7999999999999989</v>
          </cell>
          <cell r="X117">
            <v>29.183999999999997</v>
          </cell>
        </row>
        <row r="118">
          <cell r="C118">
            <v>4.0750000000000002</v>
          </cell>
          <cell r="D118">
            <v>2.6974999999999998</v>
          </cell>
          <cell r="E118">
            <v>3.0575000000000001</v>
          </cell>
          <cell r="F118">
            <v>0.67500000000000004</v>
          </cell>
          <cell r="G118">
            <v>1.7349999999999999</v>
          </cell>
          <cell r="I118">
            <v>3.5500000000000003</v>
          </cell>
          <cell r="J118">
            <v>1.6975</v>
          </cell>
          <cell r="K118">
            <v>4.0674999999999999</v>
          </cell>
          <cell r="L118">
            <v>4.9224999999999994</v>
          </cell>
          <cell r="M118">
            <v>2.2750000000000004</v>
          </cell>
          <cell r="N118">
            <v>3.5775000000000001</v>
          </cell>
          <cell r="O118">
            <v>3.7324999999999999</v>
          </cell>
          <cell r="P118">
            <v>5.7024999999999988</v>
          </cell>
          <cell r="R118">
            <v>3.8174999999999999</v>
          </cell>
          <cell r="S118">
            <v>11.879999999999999</v>
          </cell>
          <cell r="T118">
            <v>4.0024999999999995</v>
          </cell>
          <cell r="U118">
            <v>4.7</v>
          </cell>
          <cell r="W118">
            <v>4.3724999999999996</v>
          </cell>
          <cell r="X118">
            <v>31.22</v>
          </cell>
        </row>
        <row r="119">
          <cell r="C119">
            <v>3.6579999999999999</v>
          </cell>
          <cell r="D119">
            <v>2.7439999999999998</v>
          </cell>
          <cell r="E119">
            <v>3.0999999999999996</v>
          </cell>
          <cell r="F119">
            <v>0.69399999999999995</v>
          </cell>
          <cell r="G119">
            <v>1.81</v>
          </cell>
          <cell r="I119">
            <v>4.4460000000000006</v>
          </cell>
          <cell r="J119">
            <v>1.802</v>
          </cell>
          <cell r="K119">
            <v>4.2080000000000002</v>
          </cell>
          <cell r="L119">
            <v>4.8040000000000003</v>
          </cell>
          <cell r="M119">
            <v>2.0219999999999998</v>
          </cell>
          <cell r="N119">
            <v>4.5400000000000009</v>
          </cell>
          <cell r="O119">
            <v>3.6759999999999997</v>
          </cell>
          <cell r="P119">
            <v>6.016</v>
          </cell>
          <cell r="R119">
            <v>3.4859999999999998</v>
          </cell>
          <cell r="S119">
            <v>11.49</v>
          </cell>
          <cell r="T119">
            <v>4.0299999999999994</v>
          </cell>
          <cell r="U119">
            <v>4</v>
          </cell>
          <cell r="W119">
            <v>5.4139999999999997</v>
          </cell>
          <cell r="X119">
            <v>29.248000000000001</v>
          </cell>
        </row>
        <row r="120">
          <cell r="C120">
            <v>3.95</v>
          </cell>
          <cell r="D120">
            <v>2.8474999999999997</v>
          </cell>
          <cell r="E120">
            <v>2.9824999999999999</v>
          </cell>
          <cell r="F120">
            <v>0.69249999999999989</v>
          </cell>
          <cell r="G120">
            <v>1.9224999999999999</v>
          </cell>
          <cell r="I120">
            <v>4.2625000000000002</v>
          </cell>
          <cell r="J120">
            <v>1.3425</v>
          </cell>
          <cell r="K120">
            <v>3.7475000000000001</v>
          </cell>
          <cell r="L120">
            <v>5.0725000000000007</v>
          </cell>
          <cell r="M120">
            <v>1.8200000000000003</v>
          </cell>
          <cell r="N120">
            <v>4.7200000000000006</v>
          </cell>
          <cell r="O120">
            <v>3.5</v>
          </cell>
          <cell r="P120">
            <v>5.1124999999999998</v>
          </cell>
          <cell r="R120">
            <v>3.3650000000000002</v>
          </cell>
          <cell r="S120">
            <v>11.697499999999998</v>
          </cell>
          <cell r="T120">
            <v>3.8725000000000001</v>
          </cell>
          <cell r="U120">
            <v>3.5374999999999996</v>
          </cell>
          <cell r="W120">
            <v>4.22</v>
          </cell>
          <cell r="X120">
            <v>25.737499999999997</v>
          </cell>
        </row>
        <row r="121">
          <cell r="C121">
            <v>3.5674999999999999</v>
          </cell>
          <cell r="D121">
            <v>2.8849999999999998</v>
          </cell>
          <cell r="E121">
            <v>2.7075000000000005</v>
          </cell>
          <cell r="F121">
            <v>0.69250000000000012</v>
          </cell>
          <cell r="G121">
            <v>1.7825000000000002</v>
          </cell>
          <cell r="I121">
            <v>3.8325</v>
          </cell>
          <cell r="J121">
            <v>1.1724999999999999</v>
          </cell>
          <cell r="K121">
            <v>3.8125</v>
          </cell>
          <cell r="L121">
            <v>4.7074999999999996</v>
          </cell>
          <cell r="M121">
            <v>1.8</v>
          </cell>
          <cell r="N121">
            <v>5.2375000000000007</v>
          </cell>
          <cell r="O121">
            <v>3.915</v>
          </cell>
          <cell r="P121">
            <v>4.4849999999999994</v>
          </cell>
          <cell r="R121">
            <v>3.3050000000000002</v>
          </cell>
          <cell r="S121">
            <v>11.6325</v>
          </cell>
          <cell r="T121">
            <v>3.875</v>
          </cell>
          <cell r="U121">
            <v>3.33</v>
          </cell>
          <cell r="W121">
            <v>3.625</v>
          </cell>
          <cell r="X121">
            <v>26.7925</v>
          </cell>
        </row>
        <row r="122">
          <cell r="C122">
            <v>3.8959999999999999</v>
          </cell>
          <cell r="D122">
            <v>2.8420000000000001</v>
          </cell>
          <cell r="E122">
            <v>2.4560000000000004</v>
          </cell>
          <cell r="F122">
            <v>0.622</v>
          </cell>
          <cell r="G122">
            <v>1.984</v>
          </cell>
          <cell r="I122">
            <v>3.3339999999999996</v>
          </cell>
          <cell r="J122">
            <v>1.1919999999999999</v>
          </cell>
          <cell r="K122">
            <v>3.7079999999999997</v>
          </cell>
          <cell r="L122">
            <v>3.3359999999999999</v>
          </cell>
          <cell r="M122">
            <v>1.8140000000000001</v>
          </cell>
          <cell r="N122">
            <v>3.6060000000000003</v>
          </cell>
          <cell r="O122">
            <v>3.3020000000000005</v>
          </cell>
          <cell r="P122">
            <v>3.7480000000000002</v>
          </cell>
          <cell r="R122">
            <v>3.3460000000000001</v>
          </cell>
          <cell r="S122">
            <v>11.989999999999998</v>
          </cell>
          <cell r="T122">
            <v>3.9980000000000002</v>
          </cell>
          <cell r="U122">
            <v>3.2980000000000005</v>
          </cell>
          <cell r="W122">
            <v>3.7299999999999995</v>
          </cell>
          <cell r="X122">
            <v>26.296000000000003</v>
          </cell>
        </row>
        <row r="123">
          <cell r="C123">
            <v>3.8304392450000004</v>
          </cell>
          <cell r="D123">
            <v>2.9462937500000002</v>
          </cell>
          <cell r="E123">
            <v>2.5892110263750001</v>
          </cell>
          <cell r="F123">
            <v>0.54204041418749993</v>
          </cell>
          <cell r="G123">
            <v>1.9839158175000002</v>
          </cell>
          <cell r="I123">
            <v>4.1868670468749993</v>
          </cell>
          <cell r="J123">
            <v>1.9437056353125</v>
          </cell>
          <cell r="K123">
            <v>4.4969255575</v>
          </cell>
          <cell r="L123">
            <v>3.9818708803749998</v>
          </cell>
          <cell r="M123">
            <v>1.77149458875</v>
          </cell>
          <cell r="N123">
            <v>3.9662720274999996</v>
          </cell>
          <cell r="O123">
            <v>3.6118640049999997</v>
          </cell>
          <cell r="P123">
            <v>4.4325709146875001</v>
          </cell>
          <cell r="R123">
            <v>5.0122009868749995</v>
          </cell>
          <cell r="S123">
            <v>11.743654402500001</v>
          </cell>
          <cell r="T123">
            <v>4.0276578821874995</v>
          </cell>
          <cell r="U123">
            <v>3.4641899425</v>
          </cell>
          <cell r="W123">
            <v>5.31108726125</v>
          </cell>
          <cell r="X123">
            <v>33.854759136875003</v>
          </cell>
        </row>
        <row r="124">
          <cell r="C124">
            <v>3.6944292747499996</v>
          </cell>
          <cell r="D124">
            <v>3.0150271785</v>
          </cell>
          <cell r="E124">
            <v>2.4809413771249997</v>
          </cell>
          <cell r="F124">
            <v>0.48184102043749999</v>
          </cell>
          <cell r="G124">
            <v>2.09354922125</v>
          </cell>
          <cell r="I124">
            <v>4.4704645162499999</v>
          </cell>
          <cell r="J124">
            <v>2.2168724415624999</v>
          </cell>
          <cell r="K124">
            <v>6.2754151481250009</v>
          </cell>
          <cell r="L124">
            <v>5.2930728054375003</v>
          </cell>
          <cell r="M124">
            <v>1.8950569065625</v>
          </cell>
          <cell r="N124">
            <v>3.8174007725000001</v>
          </cell>
          <cell r="O124">
            <v>3.7374784287499998</v>
          </cell>
          <cell r="P124">
            <v>3.8156768918750004</v>
          </cell>
          <cell r="R124">
            <v>4.7141234593750001</v>
          </cell>
          <cell r="S124">
            <v>11.7444104425</v>
          </cell>
          <cell r="T124">
            <v>4.0058971146875004</v>
          </cell>
          <cell r="U124">
            <v>3.7251561500000001</v>
          </cell>
          <cell r="W124">
            <v>6.4124178609375004</v>
          </cell>
          <cell r="X124">
            <v>36.547073506250001</v>
          </cell>
        </row>
        <row r="125">
          <cell r="C125">
            <v>3.6682632901999996</v>
          </cell>
          <cell r="D125">
            <v>2.9178859116</v>
          </cell>
          <cell r="E125">
            <v>2.5783732172000002</v>
          </cell>
          <cell r="F125">
            <v>0.45544397479999998</v>
          </cell>
          <cell r="G125">
            <v>2.2500987800000005</v>
          </cell>
          <cell r="I125">
            <v>5.3703166864999998</v>
          </cell>
          <cell r="J125">
            <v>1.9014761024999998</v>
          </cell>
          <cell r="K125">
            <v>5.9277829545000005</v>
          </cell>
          <cell r="L125">
            <v>6.3254489143499999</v>
          </cell>
          <cell r="M125">
            <v>1.9648582297500004</v>
          </cell>
          <cell r="N125">
            <v>4.1967596655000001</v>
          </cell>
          <cell r="O125">
            <v>3.6685604775000002</v>
          </cell>
          <cell r="P125">
            <v>4.362370663750001</v>
          </cell>
          <cell r="R125">
            <v>5.1409825805000002</v>
          </cell>
          <cell r="S125">
            <v>11.757926325</v>
          </cell>
          <cell r="T125">
            <v>3.9950030449999994</v>
          </cell>
          <cell r="U125">
            <v>3.8962746304999998</v>
          </cell>
          <cell r="W125">
            <v>6.1190862147500003</v>
          </cell>
          <cell r="X125">
            <v>33.158958139500001</v>
          </cell>
        </row>
        <row r="126">
          <cell r="C126">
            <v>3.7097318290625001</v>
          </cell>
          <cell r="D126">
            <v>2.7588862499999998</v>
          </cell>
          <cell r="E126">
            <v>2.5876196106874998</v>
          </cell>
          <cell r="F126">
            <v>0.44840744512499997</v>
          </cell>
          <cell r="G126">
            <v>2.1996854125</v>
          </cell>
          <cell r="I126">
            <v>5.3070585109374999</v>
          </cell>
          <cell r="J126">
            <v>1.2191843787500001</v>
          </cell>
          <cell r="K126">
            <v>4.3119476374999994</v>
          </cell>
          <cell r="L126">
            <v>5.8086413727499995</v>
          </cell>
          <cell r="M126">
            <v>1.9900448212500002</v>
          </cell>
          <cell r="N126">
            <v>4.3818210918750005</v>
          </cell>
          <cell r="O126">
            <v>3.8686166990625002</v>
          </cell>
          <cell r="P126">
            <v>5.5091305525000003</v>
          </cell>
          <cell r="R126">
            <v>4.9750647887500001</v>
          </cell>
          <cell r="S126">
            <v>11.7517506875</v>
          </cell>
          <cell r="T126">
            <v>3.9748891249999998</v>
          </cell>
          <cell r="U126">
            <v>3.8488647049999996</v>
          </cell>
          <cell r="W126">
            <v>4.6335230349999996</v>
          </cell>
          <cell r="X126">
            <v>28.466733919999999</v>
          </cell>
        </row>
        <row r="127">
          <cell r="C127">
            <v>3.4615247278750001</v>
          </cell>
          <cell r="D127">
            <v>2.7550488400000002</v>
          </cell>
          <cell r="E127">
            <v>2.7095596895625</v>
          </cell>
          <cell r="F127">
            <v>0.57321471649999989</v>
          </cell>
          <cell r="G127">
            <v>2.030133545</v>
          </cell>
          <cell r="I127">
            <v>4.5466378918750001</v>
          </cell>
          <cell r="J127">
            <v>1.6184939621875001</v>
          </cell>
          <cell r="K127">
            <v>3.3027702203125</v>
          </cell>
          <cell r="L127">
            <v>5.3615833456875004</v>
          </cell>
          <cell r="M127">
            <v>2.1287484981249998</v>
          </cell>
          <cell r="N127">
            <v>4.8683152693749996</v>
          </cell>
          <cell r="O127">
            <v>4.5592740690625</v>
          </cell>
          <cell r="P127">
            <v>5.5241232303125001</v>
          </cell>
          <cell r="R127">
            <v>4.4396250390625003</v>
          </cell>
          <cell r="S127">
            <v>11.6711146475</v>
          </cell>
          <cell r="T127">
            <v>4.0106571049999999</v>
          </cell>
          <cell r="U127">
            <v>3.8890828043750001</v>
          </cell>
          <cell r="W127">
            <v>4.0832077015625003</v>
          </cell>
          <cell r="X127">
            <v>30.329414853125002</v>
          </cell>
        </row>
        <row r="128">
          <cell r="C128">
            <v>3.5428792748500002</v>
          </cell>
          <cell r="D128">
            <v>2.8287195175000002</v>
          </cell>
          <cell r="E128">
            <v>2.9521796147499999</v>
          </cell>
          <cell r="F128">
            <v>0.62751595040000008</v>
          </cell>
          <cell r="G128">
            <v>2.6598272700500001</v>
          </cell>
          <cell r="I128">
            <v>4.7317915852999999</v>
          </cell>
          <cell r="J128">
            <v>1.7649748325499999</v>
          </cell>
          <cell r="K128">
            <v>4.97380906215</v>
          </cell>
          <cell r="L128">
            <v>4.0187106135500006</v>
          </cell>
          <cell r="M128">
            <v>2.9487499941999999</v>
          </cell>
          <cell r="N128">
            <v>4.5295226093999998</v>
          </cell>
          <cell r="O128">
            <v>4.6022140193499999</v>
          </cell>
          <cell r="P128">
            <v>5.5708489506000003</v>
          </cell>
          <cell r="R128">
            <v>6.3357850188000002</v>
          </cell>
          <cell r="S128">
            <v>11.9748014345</v>
          </cell>
          <cell r="T128">
            <v>4.0636054685000005</v>
          </cell>
          <cell r="U128">
            <v>4.7848712352999998</v>
          </cell>
          <cell r="W128">
            <v>5.1399785470500001</v>
          </cell>
          <cell r="X128">
            <v>31.595572527499996</v>
          </cell>
        </row>
        <row r="129">
          <cell r="C129">
            <v>3.6492985202499999</v>
          </cell>
          <cell r="D129">
            <v>2.9236767428070927</v>
          </cell>
          <cell r="E129">
            <v>3.2030754897499998</v>
          </cell>
          <cell r="F129">
            <v>0.63461038930083524</v>
          </cell>
          <cell r="G129">
            <v>2.5285178804092379</v>
          </cell>
          <cell r="I129">
            <v>4.1100814450157621</v>
          </cell>
          <cell r="J129">
            <v>1.7888274696635249</v>
          </cell>
          <cell r="K129">
            <v>3.5340456897251697</v>
          </cell>
          <cell r="L129">
            <v>3.9651371455445723</v>
          </cell>
          <cell r="M129">
            <v>2.9332722226690775</v>
          </cell>
          <cell r="N129">
            <v>4.2778041046874993</v>
          </cell>
          <cell r="O129">
            <v>4.4660204876724423</v>
          </cell>
          <cell r="P129">
            <v>5.1116327534374992</v>
          </cell>
          <cell r="R129">
            <v>4.8324151656250001</v>
          </cell>
          <cell r="S129">
            <v>11.987076850593873</v>
          </cell>
          <cell r="T129">
            <v>4.0497688248914869</v>
          </cell>
          <cell r="U129">
            <v>7.0252679437499994</v>
          </cell>
          <cell r="W129">
            <v>5.1174171374485855</v>
          </cell>
          <cell r="X129">
            <v>32.309460721874999</v>
          </cell>
        </row>
        <row r="130">
          <cell r="C130">
            <v>3.7766250768928638</v>
          </cell>
          <cell r="D130">
            <v>3.0253482889528103</v>
          </cell>
          <cell r="E130">
            <v>3.2258867092499997</v>
          </cell>
          <cell r="F130">
            <v>0.65070986991727053</v>
          </cell>
          <cell r="G130">
            <v>2.3898722400084056</v>
          </cell>
          <cell r="I130">
            <v>4.4695878208668303</v>
          </cell>
          <cell r="J130">
            <v>1.896688861665546</v>
          </cell>
          <cell r="K130">
            <v>4.3503528136830321</v>
          </cell>
          <cell r="L130">
            <v>4.9340546460784545</v>
          </cell>
          <cell r="M130">
            <v>2.7475693716207941</v>
          </cell>
          <cell r="N130">
            <v>4.9540924189592701</v>
          </cell>
          <cell r="O130">
            <v>4.9327042162024659</v>
          </cell>
          <cell r="P130">
            <v>6.5186897204695002</v>
          </cell>
          <cell r="R130">
            <v>4.1663941844078067</v>
          </cell>
          <cell r="S130">
            <v>11.619259229127859</v>
          </cell>
          <cell r="T130">
            <v>4.0621615564131899</v>
          </cell>
          <cell r="U130">
            <v>6.8444596702500009</v>
          </cell>
          <cell r="W130">
            <v>4.7044702914391481</v>
          </cell>
          <cell r="X130">
            <v>32.737037201999996</v>
          </cell>
        </row>
        <row r="131">
          <cell r="C131">
            <v>3.62504826381798</v>
          </cell>
          <cell r="D131">
            <v>2.8206383987507673</v>
          </cell>
          <cell r="E131">
            <v>3.189954841</v>
          </cell>
          <cell r="F131">
            <v>0.62581209208766297</v>
          </cell>
          <cell r="G131">
            <v>2.2703931843918048</v>
          </cell>
          <cell r="I131">
            <v>4.5958773868757525</v>
          </cell>
          <cell r="J131">
            <v>1.9300111528524975</v>
          </cell>
          <cell r="K131">
            <v>5.0076564953479457</v>
          </cell>
          <cell r="L131">
            <v>5.3888748057982996</v>
          </cell>
          <cell r="M131">
            <v>2.4986661925</v>
          </cell>
          <cell r="N131">
            <v>4.8076974859525556</v>
          </cell>
          <cell r="O131">
            <v>4.7341655521202748</v>
          </cell>
          <cell r="P131">
            <v>6.3450346027063853</v>
          </cell>
          <cell r="R131">
            <v>3.5400196843863547</v>
          </cell>
          <cell r="S131">
            <v>11.22679752116075</v>
          </cell>
          <cell r="T131">
            <v>3.8961981064485198</v>
          </cell>
          <cell r="U131">
            <v>6.0372648994372469</v>
          </cell>
          <cell r="W131">
            <v>5.4540405421289151</v>
          </cell>
          <cell r="X131">
            <v>30.305251929610826</v>
          </cell>
        </row>
        <row r="132">
          <cell r="C132">
            <v>3.6024934529182278</v>
          </cell>
          <cell r="D132">
            <v>2.6892369021952827</v>
          </cell>
          <cell r="E132">
            <v>3.0343147301875</v>
          </cell>
          <cell r="F132">
            <v>0.64185896850000002</v>
          </cell>
          <cell r="G132">
            <v>2.168023574911675</v>
          </cell>
          <cell r="I132">
            <v>3.7617478556015804</v>
          </cell>
          <cell r="J132">
            <v>1.4145618673834952</v>
          </cell>
          <cell r="K132">
            <v>3.2704041638147698</v>
          </cell>
          <cell r="L132">
            <v>4.3707472249793069</v>
          </cell>
          <cell r="M132">
            <v>2.2345680993749997</v>
          </cell>
          <cell r="N132">
            <v>3.1902773262160178</v>
          </cell>
          <cell r="O132">
            <v>3.622668592835105</v>
          </cell>
          <cell r="P132">
            <v>5.8413934346206249</v>
          </cell>
          <cell r="R132">
            <v>3.3359065268093877</v>
          </cell>
          <cell r="S132">
            <v>11.512925792514249</v>
          </cell>
          <cell r="T132">
            <v>3.7976627839737551</v>
          </cell>
          <cell r="U132">
            <v>4.8670880137500001</v>
          </cell>
          <cell r="W132">
            <v>4.1204288937500007</v>
          </cell>
          <cell r="X132">
            <v>23.40520664645895</v>
          </cell>
        </row>
        <row r="133">
          <cell r="C133">
            <v>3.3713122465371561</v>
          </cell>
          <cell r="D133">
            <v>2.8012728334494676</v>
          </cell>
          <cell r="E133">
            <v>2.7596879858000003</v>
          </cell>
          <cell r="F133">
            <v>0.61652678128328231</v>
          </cell>
          <cell r="G133">
            <v>2.0894383641366083</v>
          </cell>
          <cell r="I133">
            <v>3.8836523558822984</v>
          </cell>
          <cell r="J133">
            <v>1.601774122037686</v>
          </cell>
          <cell r="K133">
            <v>3.601784403415516</v>
          </cell>
          <cell r="L133">
            <v>4.0521419500527198</v>
          </cell>
          <cell r="M133">
            <v>2.1202012244999997</v>
          </cell>
          <cell r="N133">
            <v>4.3842966888203225</v>
          </cell>
          <cell r="O133">
            <v>4.3363413658055823</v>
          </cell>
          <cell r="P133">
            <v>4.8564764654620518</v>
          </cell>
          <cell r="R133">
            <v>3.160041007562584</v>
          </cell>
          <cell r="S133">
            <v>11.635637480947521</v>
          </cell>
          <cell r="T133">
            <v>4.0220190665201851</v>
          </cell>
          <cell r="U133">
            <v>4.4126714797880195</v>
          </cell>
          <cell r="W133">
            <v>3.3920504545000001</v>
          </cell>
          <cell r="X133">
            <v>25.711366191711999</v>
          </cell>
        </row>
        <row r="134">
          <cell r="C134">
            <v>3.7083035979211054</v>
          </cell>
          <cell r="D134">
            <v>2.8081017951038829</v>
          </cell>
          <cell r="E134">
            <v>2.2801342566136724</v>
          </cell>
          <cell r="F134">
            <v>0.5317102099993658</v>
          </cell>
          <cell r="G134">
            <v>2.1701742942336724</v>
          </cell>
          <cell r="I134">
            <v>4.8999372903397926</v>
          </cell>
          <cell r="J134">
            <v>1.4858506279182877</v>
          </cell>
          <cell r="K134">
            <v>4.5888673139591454</v>
          </cell>
          <cell r="L134">
            <v>2.4223693129522799</v>
          </cell>
          <cell r="M134">
            <v>2.1313252728137151</v>
          </cell>
          <cell r="N134">
            <v>3.2412317662128496</v>
          </cell>
          <cell r="O134">
            <v>3.5104976528134726</v>
          </cell>
          <cell r="P134">
            <v>4.0780218710067047</v>
          </cell>
          <cell r="R134">
            <v>4.1757647874761545</v>
          </cell>
          <cell r="S134">
            <v>12.12734219959145</v>
          </cell>
          <cell r="T134">
            <v>4.0769036029767225</v>
          </cell>
          <cell r="U134">
            <v>4.4203144238992129</v>
          </cell>
          <cell r="W134">
            <v>3.9907948996631801</v>
          </cell>
          <cell r="X134">
            <v>30.852062894710226</v>
          </cell>
        </row>
        <row r="135">
          <cell r="C135">
            <v>3.6790726162043548</v>
          </cell>
          <cell r="D135">
            <v>2.8079512058844949</v>
          </cell>
          <cell r="E135">
            <v>2.1531102340238499</v>
          </cell>
          <cell r="F135">
            <v>0.45251208735921999</v>
          </cell>
          <cell r="G135">
            <v>2.18263813820862</v>
          </cell>
          <cell r="I135">
            <v>4.2929261124768674</v>
          </cell>
          <cell r="J135">
            <v>1.2325523094647202</v>
          </cell>
          <cell r="K135">
            <v>3.6063377104475101</v>
          </cell>
          <cell r="L135">
            <v>3.7976676248412478</v>
          </cell>
          <cell r="M135">
            <v>2.0107632322699773</v>
          </cell>
          <cell r="N135">
            <v>2.9426189106213601</v>
          </cell>
          <cell r="O135">
            <v>4.7868612628187268</v>
          </cell>
          <cell r="P135">
            <v>3.5311235077726231</v>
          </cell>
          <cell r="R135">
            <v>4.8160414195994301</v>
          </cell>
          <cell r="S135">
            <v>11.437720242182825</v>
          </cell>
          <cell r="T135">
            <v>3.953334915707885</v>
          </cell>
          <cell r="U135">
            <v>4.1938265506362722</v>
          </cell>
          <cell r="W135">
            <v>4.0482514476023024</v>
          </cell>
          <cell r="X135">
            <v>35.482489215923621</v>
          </cell>
        </row>
        <row r="136">
          <cell r="C136">
            <v>3.6163147992371147</v>
          </cell>
          <cell r="D136">
            <v>2.8205009065814401</v>
          </cell>
          <cell r="E136">
            <v>2.1406043324352404</v>
          </cell>
          <cell r="F136">
            <v>0.42737014722455324</v>
          </cell>
          <cell r="G136">
            <v>2.2405784743788923</v>
          </cell>
          <cell r="I136">
            <v>4.7195154617408299</v>
          </cell>
          <cell r="J136">
            <v>1.310790135</v>
          </cell>
          <cell r="K136">
            <v>3.9217071486885926</v>
          </cell>
          <cell r="L136">
            <v>3.7125645275000001</v>
          </cell>
          <cell r="M136">
            <v>2.0915437636469978</v>
          </cell>
          <cell r="N136">
            <v>2.9988710526596951</v>
          </cell>
          <cell r="O136">
            <v>4.9509628881611123</v>
          </cell>
          <cell r="P136">
            <v>3.2880278930946449</v>
          </cell>
          <cell r="R136">
            <v>4.3088354713936772</v>
          </cell>
          <cell r="S136">
            <v>10.736280378513674</v>
          </cell>
          <cell r="T136">
            <v>3.8470676267341304</v>
          </cell>
          <cell r="U136">
            <v>4.3825052755593026</v>
          </cell>
          <cell r="W136">
            <v>6.0418833985398024</v>
          </cell>
          <cell r="X136">
            <v>32.047203433322679</v>
          </cell>
        </row>
        <row r="137">
          <cell r="C137">
            <v>3.6025340985217715</v>
          </cell>
          <cell r="D137">
            <v>2.82343893432191</v>
          </cell>
          <cell r="E137">
            <v>2.244005019898192</v>
          </cell>
          <cell r="F137">
            <v>0.41151139793974056</v>
          </cell>
          <cell r="G137">
            <v>2.2779757061843879</v>
          </cell>
          <cell r="I137">
            <v>4.5945214518188084</v>
          </cell>
          <cell r="J137">
            <v>1.0716388070485166</v>
          </cell>
          <cell r="K137">
            <v>3.1802775663968497</v>
          </cell>
          <cell r="L137">
            <v>3.1931741333880201</v>
          </cell>
          <cell r="M137">
            <v>2.1998133910000002</v>
          </cell>
          <cell r="N137">
            <v>3.4558115880484523</v>
          </cell>
          <cell r="O137">
            <v>3.9591060971036698</v>
          </cell>
          <cell r="P137">
            <v>3.1803247515413737</v>
          </cell>
          <cell r="R137">
            <v>4.5564066410962338</v>
          </cell>
          <cell r="S137">
            <v>11.33534046908008</v>
          </cell>
          <cell r="T137">
            <v>4.0129785528209965</v>
          </cell>
          <cell r="U137">
            <v>4.6467810000000007</v>
          </cell>
          <cell r="W137">
            <v>5.2700018315000001</v>
          </cell>
          <cell r="X137">
            <v>25.443456459951619</v>
          </cell>
        </row>
        <row r="138">
          <cell r="C138">
            <v>3.7078944723042326</v>
          </cell>
          <cell r="D138">
            <v>2.7602686464481501</v>
          </cell>
          <cell r="E138">
            <v>2.2685387746249699</v>
          </cell>
          <cell r="F138">
            <v>0.41836155578996503</v>
          </cell>
          <cell r="G138">
            <v>2.2725848928067824</v>
          </cell>
          <cell r="I138">
            <v>4.1471437755643006</v>
          </cell>
          <cell r="J138">
            <v>1.1734191746458624</v>
          </cell>
          <cell r="K138">
            <v>2.9493807763728048</v>
          </cell>
          <cell r="L138">
            <v>3.59499522125</v>
          </cell>
          <cell r="M138">
            <v>2.2391989993750001</v>
          </cell>
          <cell r="N138">
            <v>3.2036652848055902</v>
          </cell>
          <cell r="O138">
            <v>3.6523188675557603</v>
          </cell>
          <cell r="P138">
            <v>3.5339397096351428</v>
          </cell>
          <cell r="R138">
            <v>4.0666568778125001</v>
          </cell>
          <cell r="S138">
            <v>11.325558905350777</v>
          </cell>
          <cell r="T138">
            <v>4.1039117625000001</v>
          </cell>
          <cell r="U138">
            <v>4.89835709875</v>
          </cell>
          <cell r="W138">
            <v>3.9418894203125001</v>
          </cell>
          <cell r="X138">
            <v>24.790332041488696</v>
          </cell>
        </row>
        <row r="139">
          <cell r="C139">
            <v>3.4744848040677896</v>
          </cell>
          <cell r="D139">
            <v>2.7118797619474275</v>
          </cell>
          <cell r="E139">
            <v>2.3303757757500003</v>
          </cell>
          <cell r="F139">
            <v>0.5207438806258452</v>
          </cell>
          <cell r="G139">
            <v>1.9757707024144275</v>
          </cell>
          <cell r="I139">
            <v>3.7083823636412401</v>
          </cell>
          <cell r="J139">
            <v>1.5486968920993025</v>
          </cell>
          <cell r="K139">
            <v>3.3901024030122699</v>
          </cell>
          <cell r="L139">
            <v>4.5033805120948305</v>
          </cell>
          <cell r="M139">
            <v>2.2591858412499999</v>
          </cell>
          <cell r="N139">
            <v>4.2819388267732172</v>
          </cell>
          <cell r="O139">
            <v>4.4896892444542607</v>
          </cell>
          <cell r="P139">
            <v>4.4930216111814429</v>
          </cell>
          <cell r="R139">
            <v>3.74349791125</v>
          </cell>
          <cell r="S139">
            <v>11.26818129796265</v>
          </cell>
          <cell r="T139">
            <v>4.1121506774999999</v>
          </cell>
          <cell r="U139">
            <v>5.0965725774999999</v>
          </cell>
          <cell r="W139">
            <v>3.9477359241297281</v>
          </cell>
          <cell r="X139">
            <v>28.677316415</v>
          </cell>
        </row>
        <row r="140">
          <cell r="C140">
            <v>3.4772987287032677</v>
          </cell>
          <cell r="D140">
            <v>2.7997723127979364</v>
          </cell>
          <cell r="E140">
            <v>2.2970366861500002</v>
          </cell>
          <cell r="F140">
            <v>0.60378404242999995</v>
          </cell>
          <cell r="G140">
            <v>2.4897984853465682</v>
          </cell>
          <cell r="I140">
            <v>3.7977989102332379</v>
          </cell>
          <cell r="J140">
            <v>1.3787794619484</v>
          </cell>
          <cell r="K140">
            <v>4.4960354962424454</v>
          </cell>
          <cell r="L140">
            <v>3.2092225134428034</v>
          </cell>
          <cell r="M140">
            <v>2.6788366305000002</v>
          </cell>
          <cell r="N140">
            <v>3.7924116870300444</v>
          </cell>
          <cell r="O140">
            <v>4.4702684069283238</v>
          </cell>
          <cell r="P140">
            <v>4.8536383243024623</v>
          </cell>
          <cell r="R140">
            <v>5.1336717592500003</v>
          </cell>
          <cell r="S140">
            <v>11.261703806473101</v>
          </cell>
          <cell r="T140">
            <v>4.0808458358741575</v>
          </cell>
          <cell r="U140">
            <v>6.0435144434999994</v>
          </cell>
          <cell r="W140">
            <v>4.6205306749470783</v>
          </cell>
          <cell r="X140">
            <v>28.294000176814762</v>
          </cell>
        </row>
        <row r="141">
          <cell r="C141">
            <v>3.5164024404526999</v>
          </cell>
          <cell r="D141">
            <v>2.9234127395488327</v>
          </cell>
          <cell r="E141">
            <v>2.4373487269375</v>
          </cell>
          <cell r="F141">
            <v>0.58644122431250001</v>
          </cell>
          <cell r="G141">
            <v>2.0496267988240247</v>
          </cell>
          <cell r="I141">
            <v>3.1888296944167176</v>
          </cell>
          <cell r="J141">
            <v>1.3205555794439774</v>
          </cell>
          <cell r="K141">
            <v>2.9266226544415126</v>
          </cell>
          <cell r="L141">
            <v>2.6854805769785375</v>
          </cell>
          <cell r="M141">
            <v>2.5237434636212974</v>
          </cell>
          <cell r="N141">
            <v>3.5575464923979552</v>
          </cell>
          <cell r="O141">
            <v>3.8984178825816302</v>
          </cell>
          <cell r="P141">
            <v>4.4808681556582268</v>
          </cell>
          <cell r="R141">
            <v>4.071763565625</v>
          </cell>
          <cell r="S141">
            <v>11.524208675624999</v>
          </cell>
          <cell r="T141">
            <v>4.1167569281249996</v>
          </cell>
          <cell r="U141">
            <v>6.7179408650000001</v>
          </cell>
          <cell r="W141">
            <v>5.2528010407574577</v>
          </cell>
          <cell r="X141">
            <v>30.653966536249996</v>
          </cell>
        </row>
        <row r="142">
          <cell r="C142">
            <v>3.9014899885905221</v>
          </cell>
          <cell r="D142">
            <v>2.8550166468488301</v>
          </cell>
          <cell r="E142">
            <v>2.6384145408000004</v>
          </cell>
          <cell r="F142">
            <v>0.57728161502752495</v>
          </cell>
          <cell r="G142">
            <v>1.6495797717940377</v>
          </cell>
          <cell r="I142">
            <v>3.4975722515559462</v>
          </cell>
          <cell r="J142">
            <v>1.51886934210733</v>
          </cell>
          <cell r="K142">
            <v>3.6742460703852955</v>
          </cell>
          <cell r="L142">
            <v>3.4661213411096257</v>
          </cell>
          <cell r="M142">
            <v>2.0551943523940102</v>
          </cell>
          <cell r="N142">
            <v>3.5933960003114622</v>
          </cell>
          <cell r="O142">
            <v>3.8499266795897236</v>
          </cell>
          <cell r="P142">
            <v>4.6302558720812783</v>
          </cell>
          <cell r="R142">
            <v>3.7523009284579403</v>
          </cell>
          <cell r="S142">
            <v>11.159170472604981</v>
          </cell>
          <cell r="T142">
            <v>4.1922663892711984</v>
          </cell>
          <cell r="U142">
            <v>5.5866189147499998</v>
          </cell>
          <cell r="W142">
            <v>4.890288870699262</v>
          </cell>
          <cell r="X142">
            <v>31.799772408000003</v>
          </cell>
        </row>
        <row r="143">
          <cell r="C143">
            <v>3.2737834489529503</v>
          </cell>
          <cell r="D143">
            <v>2.7814672372188927</v>
          </cell>
          <cell r="E143">
            <v>2.7224971916676353</v>
          </cell>
          <cell r="F143">
            <v>0.5838807175833548</v>
          </cell>
          <cell r="G143">
            <v>1.5868340468054924</v>
          </cell>
          <cell r="I143">
            <v>3.6372313694717326</v>
          </cell>
          <cell r="J143">
            <v>1.60441023391992</v>
          </cell>
          <cell r="K143">
            <v>3.7133422895823527</v>
          </cell>
          <cell r="L143">
            <v>3.3571310296944827</v>
          </cell>
          <cell r="M143">
            <v>1.8306725565624999</v>
          </cell>
          <cell r="N143">
            <v>3.9401518601941126</v>
          </cell>
          <cell r="O143">
            <v>3.4239291653879453</v>
          </cell>
          <cell r="P143">
            <v>4.6391004470748527</v>
          </cell>
          <cell r="R143">
            <v>3.50834909768506</v>
          </cell>
          <cell r="S143">
            <v>11.294278816641924</v>
          </cell>
          <cell r="T143">
            <v>3.9721047892908823</v>
          </cell>
          <cell r="U143">
            <v>4.5136439787937421</v>
          </cell>
          <cell r="W143">
            <v>5.3024512028161297</v>
          </cell>
          <cell r="X143">
            <v>30.003463351388199</v>
          </cell>
        </row>
        <row r="144">
          <cell r="C144">
            <v>3.2689322555314346</v>
          </cell>
          <cell r="D144">
            <v>2.8244345602156198</v>
          </cell>
          <cell r="E144">
            <v>2.8032412401791325</v>
          </cell>
          <cell r="F144">
            <v>0.56552066742499996</v>
          </cell>
          <cell r="G144">
            <v>1.6673522969549124</v>
          </cell>
          <cell r="I144">
            <v>3.0061677449114272</v>
          </cell>
          <cell r="J144">
            <v>1.197731041952389</v>
          </cell>
          <cell r="K144">
            <v>3.4334580331847251</v>
          </cell>
          <cell r="L144">
            <v>3.5401942828603628</v>
          </cell>
          <cell r="M144">
            <v>1.7133588025000002</v>
          </cell>
          <cell r="N144">
            <v>4.2050426588895027</v>
          </cell>
          <cell r="O144">
            <v>3.3729695983954122</v>
          </cell>
          <cell r="P144">
            <v>4.4466844691415623</v>
          </cell>
          <cell r="R144">
            <v>3.36278636771282</v>
          </cell>
          <cell r="S144">
            <v>10.998368608573351</v>
          </cell>
          <cell r="T144">
            <v>3.9360206545987548</v>
          </cell>
          <cell r="U144">
            <v>4.29739345625</v>
          </cell>
          <cell r="W144">
            <v>4.0068952379046348</v>
          </cell>
          <cell r="X144">
            <v>27.346471205818524</v>
          </cell>
        </row>
        <row r="145">
          <cell r="C145">
            <v>2.9836965515151141</v>
          </cell>
          <cell r="D145">
            <v>2.7251155634176798</v>
          </cell>
          <cell r="E145">
            <v>2.433848864469728</v>
          </cell>
          <cell r="F145">
            <v>0.55042248432518726</v>
          </cell>
          <cell r="G145">
            <v>1.7034118446386279</v>
          </cell>
          <cell r="I145">
            <v>3.2961070737910476</v>
          </cell>
          <cell r="J145">
            <v>1.203122734706594</v>
          </cell>
          <cell r="K145">
            <v>3.2728527854628959</v>
          </cell>
          <cell r="L145">
            <v>2.2547370879145618</v>
          </cell>
          <cell r="M145">
            <v>1.6930035890000004</v>
          </cell>
          <cell r="N145">
            <v>4.5859827328674285</v>
          </cell>
          <cell r="O145">
            <v>3.696934084</v>
          </cell>
          <cell r="P145">
            <v>4.4702698810000001</v>
          </cell>
          <cell r="R145">
            <v>3.2380850078775238</v>
          </cell>
          <cell r="S145">
            <v>11.325077804676321</v>
          </cell>
          <cell r="T145">
            <v>4.0461526852469722</v>
          </cell>
          <cell r="U145">
            <v>4.0821513875773885</v>
          </cell>
          <cell r="W145">
            <v>3.2712898827085319</v>
          </cell>
          <cell r="X145">
            <v>24.49255564349054</v>
          </cell>
        </row>
        <row r="146">
          <cell r="C146">
            <v>3.2655599560390174</v>
          </cell>
          <cell r="D146">
            <v>2.6798287949710224</v>
          </cell>
          <cell r="E146">
            <v>2.3698036471063699</v>
          </cell>
          <cell r="F146">
            <v>0.54864831000000003</v>
          </cell>
          <cell r="G146">
            <v>1.7882727924999999</v>
          </cell>
          <cell r="I146">
            <v>3.1444146492509248</v>
          </cell>
          <cell r="J146">
            <v>1.0304107487919474</v>
          </cell>
          <cell r="K146">
            <v>3.1149766087500002</v>
          </cell>
          <cell r="L146">
            <v>1.9837041663442125</v>
          </cell>
          <cell r="M146">
            <v>1.7227899143750001</v>
          </cell>
          <cell r="N146">
            <v>3.3458418728714223</v>
          </cell>
          <cell r="O146">
            <v>2.6219730244724602</v>
          </cell>
          <cell r="P146">
            <v>3.1829134511978499</v>
          </cell>
          <cell r="R146">
            <v>3.2764252337457949</v>
          </cell>
          <cell r="S146">
            <v>11.42687129407555</v>
          </cell>
          <cell r="T146">
            <v>4.1034217462499996</v>
          </cell>
          <cell r="U146">
            <v>3.9461206437781802</v>
          </cell>
          <cell r="W146">
            <v>3.5308082065624995</v>
          </cell>
          <cell r="X146">
            <v>28.751858910366526</v>
          </cell>
        </row>
        <row r="147">
          <cell r="C147">
            <v>3.3262655247458732</v>
          </cell>
          <cell r="D147">
            <v>2.7260200897699103</v>
          </cell>
          <cell r="E147">
            <v>2.3841252633466965</v>
          </cell>
          <cell r="F147">
            <v>0.46441112279539637</v>
          </cell>
          <cell r="G147">
            <v>1.6629246352838301</v>
          </cell>
          <cell r="I147">
            <v>4.3660909924999993</v>
          </cell>
          <cell r="J147">
            <v>1.14796506</v>
          </cell>
          <cell r="K147">
            <v>3.9359330708333338</v>
          </cell>
          <cell r="L147">
            <v>3.1438479749876898</v>
          </cell>
          <cell r="M147">
            <v>1.7411942358333334</v>
          </cell>
          <cell r="N147">
            <v>2.6101209497818965</v>
          </cell>
          <cell r="O147">
            <v>3.1043772365222337</v>
          </cell>
          <cell r="P147">
            <v>2.8985427318438766</v>
          </cell>
          <cell r="R147">
            <v>3.3673977368631536</v>
          </cell>
          <cell r="S147">
            <v>11.482588323328834</v>
          </cell>
          <cell r="T147">
            <v>3.8824559128364733</v>
          </cell>
          <cell r="U147">
            <v>3.8205759966565735</v>
          </cell>
          <cell r="W147">
            <v>4.3871849041666664</v>
          </cell>
          <cell r="X147">
            <v>29.561878905076568</v>
          </cell>
        </row>
        <row r="148">
          <cell r="C148">
            <v>3.1569574666990401</v>
          </cell>
          <cell r="D148">
            <v>2.7253388532710781</v>
          </cell>
          <cell r="E148">
            <v>2.2699125177447455</v>
          </cell>
          <cell r="F148">
            <v>0.46103432752249623</v>
          </cell>
          <cell r="G148">
            <v>1.7596303670240219</v>
          </cell>
          <cell r="I148">
            <v>4.7307908965598919</v>
          </cell>
          <cell r="J148">
            <v>1.4180760539999999</v>
          </cell>
          <cell r="K148">
            <v>4.9957956290242436</v>
          </cell>
          <cell r="L148">
            <v>3.7993346525580378</v>
          </cell>
          <cell r="M148">
            <v>1.7921449940000003</v>
          </cell>
          <cell r="N148">
            <v>3.1655543830050741</v>
          </cell>
          <cell r="O148">
            <v>3.0175496205553243</v>
          </cell>
          <cell r="P148">
            <v>3.1691512300659497</v>
          </cell>
          <cell r="R148">
            <v>3.6264429830771805</v>
          </cell>
          <cell r="S148">
            <v>11.359786967671578</v>
          </cell>
          <cell r="T148">
            <v>4.1152903455000001</v>
          </cell>
          <cell r="U148">
            <v>3.88251941901144</v>
          </cell>
          <cell r="W148">
            <v>5.1008865119999998</v>
          </cell>
          <cell r="X148">
            <v>36.067124022512097</v>
          </cell>
        </row>
        <row r="149">
          <cell r="C149">
            <v>3.3827638655397951</v>
          </cell>
          <cell r="D149">
            <v>2.8364860826191052</v>
          </cell>
          <cell r="E149">
            <v>2.3695996242500001</v>
          </cell>
          <cell r="F149">
            <v>0.459250180694457</v>
          </cell>
          <cell r="G149">
            <v>1.9408538455551798</v>
          </cell>
          <cell r="I149">
            <v>4.4368979857360706</v>
          </cell>
          <cell r="J149">
            <v>1.4805170571523001</v>
          </cell>
          <cell r="K149">
            <v>3.650868516142995</v>
          </cell>
          <cell r="L149">
            <v>4.2014663338448806</v>
          </cell>
          <cell r="M149">
            <v>1.8645779199999999</v>
          </cell>
          <cell r="N149">
            <v>2.9258168794937847</v>
          </cell>
          <cell r="O149">
            <v>3.2774328557251002</v>
          </cell>
          <cell r="P149">
            <v>2.927817791649475</v>
          </cell>
          <cell r="R149">
            <v>4.3430649362500002</v>
          </cell>
          <cell r="S149">
            <v>11.504671094784648</v>
          </cell>
          <cell r="T149">
            <v>3.9858786361322349</v>
          </cell>
          <cell r="U149">
            <v>3.8927117412499999</v>
          </cell>
          <cell r="W149">
            <v>4.1444530966719197</v>
          </cell>
          <cell r="X149">
            <v>30.424398512415898</v>
          </cell>
        </row>
        <row r="150">
          <cell r="C150">
            <v>3.3683032699875572</v>
          </cell>
          <cell r="D150">
            <v>2.903030070259395</v>
          </cell>
          <cell r="E150">
            <v>2.46984051890488</v>
          </cell>
          <cell r="F150">
            <v>0.46724882027325532</v>
          </cell>
          <cell r="G150">
            <v>1.9734283968375674</v>
          </cell>
          <cell r="I150">
            <v>3.8985360264573004</v>
          </cell>
          <cell r="J150">
            <v>1.2583417096385525</v>
          </cell>
          <cell r="K150">
            <v>3.0385125312390651</v>
          </cell>
          <cell r="L150">
            <v>3.2107215870946053</v>
          </cell>
          <cell r="M150">
            <v>1.90816708375</v>
          </cell>
          <cell r="N150">
            <v>2.9863708555148052</v>
          </cell>
          <cell r="O150">
            <v>2.8220583362766476</v>
          </cell>
          <cell r="P150">
            <v>3.0045970895558698</v>
          </cell>
          <cell r="R150">
            <v>4.3286890787268666</v>
          </cell>
          <cell r="S150">
            <v>11.423577784401049</v>
          </cell>
          <cell r="T150">
            <v>4.100777432568977</v>
          </cell>
          <cell r="U150">
            <v>3.790597826875</v>
          </cell>
          <cell r="W150">
            <v>3.5926185962500004</v>
          </cell>
          <cell r="X150">
            <v>24.591158047860851</v>
          </cell>
        </row>
        <row r="151">
          <cell r="C151">
            <v>3.2120694130036442</v>
          </cell>
          <cell r="D151">
            <v>2.8485445101964642</v>
          </cell>
          <cell r="E151">
            <v>2.5759399817499995</v>
          </cell>
          <cell r="F151">
            <v>0.53792366700264738</v>
          </cell>
          <cell r="G151">
            <v>1.850116564650462</v>
          </cell>
          <cell r="I151">
            <v>3.8548526240813663</v>
          </cell>
          <cell r="J151">
            <v>1.66668066601307</v>
          </cell>
          <cell r="K151">
            <v>2.8894490389519123</v>
          </cell>
          <cell r="L151">
            <v>4.5214074802753821</v>
          </cell>
          <cell r="M151">
            <v>1.92022151625</v>
          </cell>
          <cell r="N151">
            <v>4.220057824735532</v>
          </cell>
          <cell r="O151">
            <v>4.0472320571995279</v>
          </cell>
          <cell r="P151">
            <v>4.4814729057281308</v>
          </cell>
          <cell r="R151">
            <v>4.573748136499999</v>
          </cell>
          <cell r="S151">
            <v>11.460629021655459</v>
          </cell>
          <cell r="T151">
            <v>4.0753998510000002</v>
          </cell>
          <cell r="U151">
            <v>3.8026363625000004</v>
          </cell>
          <cell r="W151">
            <v>3.6292359817966884</v>
          </cell>
          <cell r="X151">
            <v>25.68069038187258</v>
          </cell>
        </row>
        <row r="152">
          <cell r="C152">
            <v>3.3193598533712971</v>
          </cell>
          <cell r="D152">
            <v>2.7812870549762523</v>
          </cell>
          <cell r="E152">
            <v>2.5899861082500002</v>
          </cell>
          <cell r="F152">
            <v>0.61629321275000004</v>
          </cell>
          <cell r="G152">
            <v>2.6369785487500002</v>
          </cell>
          <cell r="I152">
            <v>4.3307464655573575</v>
          </cell>
          <cell r="J152">
            <v>1.568470241015365</v>
          </cell>
          <cell r="K152">
            <v>4.6372280172707772</v>
          </cell>
          <cell r="L152">
            <v>3.4624177974587003</v>
          </cell>
          <cell r="M152">
            <v>2.5840335693750003</v>
          </cell>
          <cell r="N152">
            <v>3.89293721072058</v>
          </cell>
          <cell r="O152">
            <v>4.2986958019040378</v>
          </cell>
          <cell r="P152">
            <v>4.8649392275589047</v>
          </cell>
          <cell r="R152">
            <v>6.4951257508832434</v>
          </cell>
          <cell r="S152">
            <v>11.526730587861699</v>
          </cell>
          <cell r="T152">
            <v>4.0892189121875004</v>
          </cell>
          <cell r="U152">
            <v>4.2758493693750008</v>
          </cell>
          <cell r="W152">
            <v>4.5827316692126523</v>
          </cell>
          <cell r="X152">
            <v>26.495485996749998</v>
          </cell>
        </row>
        <row r="153">
          <cell r="C153">
            <v>3.1240875516802276</v>
          </cell>
          <cell r="D153">
            <v>2.8773464069248949</v>
          </cell>
          <cell r="E153">
            <v>2.8281617966249999</v>
          </cell>
          <cell r="F153">
            <v>0.61664119075000001</v>
          </cell>
          <cell r="G153">
            <v>2.4995621267008752</v>
          </cell>
          <cell r="I153">
            <v>4.1829301344839198</v>
          </cell>
          <cell r="J153">
            <v>1.5905580121485174</v>
          </cell>
          <cell r="K153">
            <v>3.0921715271811228</v>
          </cell>
          <cell r="L153">
            <v>3.7315192933769974</v>
          </cell>
          <cell r="M153">
            <v>2.8042892884374995</v>
          </cell>
          <cell r="N153">
            <v>3.5176896888098526</v>
          </cell>
          <cell r="O153">
            <v>3.6168904823775128</v>
          </cell>
          <cell r="P153">
            <v>4.4007529456851326</v>
          </cell>
          <cell r="R153">
            <v>5.023718315</v>
          </cell>
          <cell r="S153">
            <v>11.307399744603799</v>
          </cell>
          <cell r="T153">
            <v>4.0735635106250001</v>
          </cell>
          <cell r="U153">
            <v>5.5486963809374998</v>
          </cell>
          <cell r="W153">
            <v>5.127026990167395</v>
          </cell>
          <cell r="X153">
            <v>30.185315957500002</v>
          </cell>
        </row>
        <row r="154">
          <cell r="C154">
            <v>3.4862475218701783</v>
          </cell>
          <cell r="D154">
            <v>2.8848637776331363</v>
          </cell>
          <cell r="E154">
            <v>3.05335006395</v>
          </cell>
          <cell r="F154">
            <v>0.61652278597560184</v>
          </cell>
          <cell r="G154">
            <v>2.0574638024724079</v>
          </cell>
          <cell r="I154">
            <v>3.5726658607520618</v>
          </cell>
          <cell r="J154">
            <v>1.5609287245179921</v>
          </cell>
          <cell r="K154">
            <v>2.7243576642879006</v>
          </cell>
          <cell r="L154">
            <v>3.5266083108448179</v>
          </cell>
          <cell r="M154">
            <v>2.5992031302499998</v>
          </cell>
          <cell r="N154">
            <v>3.6850644512345219</v>
          </cell>
          <cell r="O154">
            <v>3.6735206750904901</v>
          </cell>
          <cell r="P154">
            <v>4.3172642579104989</v>
          </cell>
          <cell r="R154">
            <v>4.0306532104071335</v>
          </cell>
          <cell r="S154">
            <v>11.068591870966522</v>
          </cell>
          <cell r="T154">
            <v>4.0845657494999994</v>
          </cell>
          <cell r="U154">
            <v>4.8056579920000004</v>
          </cell>
          <cell r="W154">
            <v>4.3993758544441821</v>
          </cell>
          <cell r="X154">
            <v>31.771051231000001</v>
          </cell>
        </row>
        <row r="155">
          <cell r="C155">
            <v>3.2910136314287923</v>
          </cell>
          <cell r="D155">
            <v>2.8563114059368249</v>
          </cell>
          <cell r="E155">
            <v>2.9856549214174151</v>
          </cell>
          <cell r="F155">
            <v>0.60802681318954555</v>
          </cell>
          <cell r="G155">
            <v>1.8792698422210552</v>
          </cell>
          <cell r="I155">
            <v>3.855239662100205</v>
          </cell>
          <cell r="J155">
            <v>1.6362035494618674</v>
          </cell>
          <cell r="K155">
            <v>3.8870830059374999</v>
          </cell>
          <cell r="L155">
            <v>3.6615587493124999</v>
          </cell>
          <cell r="M155">
            <v>2.1899940328125003</v>
          </cell>
          <cell r="N155">
            <v>3.4751537716809673</v>
          </cell>
          <cell r="O155">
            <v>3.7700281291562927</v>
          </cell>
          <cell r="P155">
            <v>4.1648633511773223</v>
          </cell>
          <cell r="R155">
            <v>3.5537286044129646</v>
          </cell>
          <cell r="S155">
            <v>10.669918256087968</v>
          </cell>
          <cell r="T155">
            <v>4.0026334976017823</v>
          </cell>
          <cell r="U155">
            <v>4.0426449078125</v>
          </cell>
          <cell r="W155">
            <v>5.2359624759374999</v>
          </cell>
          <cell r="X155">
            <v>29.930710305756875</v>
          </cell>
        </row>
        <row r="156">
          <cell r="C156">
            <v>3.137177302393058</v>
          </cell>
          <cell r="D156">
            <v>2.7614500501594561</v>
          </cell>
          <cell r="E156">
            <v>2.9881572368500002</v>
          </cell>
          <cell r="F156">
            <v>0.60137620082845544</v>
          </cell>
          <cell r="G156">
            <v>2.0356350013684379</v>
          </cell>
          <cell r="I156">
            <v>3.8608884958928322</v>
          </cell>
          <cell r="J156">
            <v>1.5250777160881559</v>
          </cell>
          <cell r="K156">
            <v>3.8966022316391458</v>
          </cell>
          <cell r="L156">
            <v>3.7918433548378041</v>
          </cell>
          <cell r="M156">
            <v>2.0056460867500001</v>
          </cell>
          <cell r="N156">
            <v>4.1565434294088162</v>
          </cell>
          <cell r="O156">
            <v>3.8253497498095319</v>
          </cell>
          <cell r="P156">
            <v>4.5849108880380198</v>
          </cell>
          <cell r="R156">
            <v>3.4170213400675018</v>
          </cell>
          <cell r="S156">
            <v>11.24758069475098</v>
          </cell>
          <cell r="T156">
            <v>3.8463936630706597</v>
          </cell>
          <cell r="U156">
            <v>3.6383975945000002</v>
          </cell>
          <cell r="W156">
            <v>4.4932820442499999</v>
          </cell>
          <cell r="X156">
            <v>26.493913985294835</v>
          </cell>
        </row>
        <row r="157">
          <cell r="C157">
            <v>3.1951001153668201</v>
          </cell>
          <cell r="D157">
            <v>2.6108337423737651</v>
          </cell>
          <cell r="E157">
            <v>2.3822716586935297</v>
          </cell>
          <cell r="F157">
            <v>0.57415889830588984</v>
          </cell>
          <cell r="G157">
            <v>2.0703613770150548</v>
          </cell>
          <cell r="I157">
            <v>3.6181555255271198</v>
          </cell>
          <cell r="J157">
            <v>1.045707941784993</v>
          </cell>
          <cell r="K157">
            <v>3.7901387926948926</v>
          </cell>
          <cell r="L157">
            <v>4.273515484346933</v>
          </cell>
          <cell r="M157">
            <v>1.9892552975000002</v>
          </cell>
          <cell r="N157">
            <v>4.2843957221874991</v>
          </cell>
          <cell r="O157">
            <v>3.7016679918775224</v>
          </cell>
          <cell r="P157">
            <v>3.7790755585886577</v>
          </cell>
          <cell r="R157">
            <v>3.5198378636040526</v>
          </cell>
          <cell r="S157">
            <v>11.094042285169875</v>
          </cell>
          <cell r="T157">
            <v>3.8181055742841501</v>
          </cell>
          <cell r="U157">
            <v>3.5294330574999995</v>
          </cell>
          <cell r="W157">
            <v>3.6106901934375002</v>
          </cell>
          <cell r="X157">
            <v>27.352507627420501</v>
          </cell>
        </row>
        <row r="158">
          <cell r="C158">
            <v>3.5346429654999998</v>
          </cell>
          <cell r="D158">
            <v>2.5282706850000003</v>
          </cell>
          <cell r="E158">
            <v>2.0895737409041075</v>
          </cell>
          <cell r="F158">
            <v>0.52399274097496662</v>
          </cell>
          <cell r="G158">
            <v>2.1890293112499997</v>
          </cell>
          <cell r="I158">
            <v>3.1743606559832047</v>
          </cell>
          <cell r="J158">
            <v>1.3049381691175301</v>
          </cell>
          <cell r="K158">
            <v>5.0938693375000001</v>
          </cell>
          <cell r="L158">
            <v>5.210859525812543</v>
          </cell>
          <cell r="M158">
            <v>1.97538226375</v>
          </cell>
          <cell r="N158">
            <v>3.588200079629035</v>
          </cell>
          <cell r="O158">
            <v>2.7518475725759375</v>
          </cell>
          <cell r="P158">
            <v>3.6279882612382224</v>
          </cell>
          <cell r="R158">
            <v>3.7909959740944643</v>
          </cell>
          <cell r="S158">
            <v>11.497435401728627</v>
          </cell>
          <cell r="T158">
            <v>4.097619345</v>
          </cell>
          <cell r="U158">
            <v>3.4934378459374997</v>
          </cell>
          <cell r="W158">
            <v>4.4391016806249999</v>
          </cell>
          <cell r="X158">
            <v>30.452196164369497</v>
          </cell>
        </row>
        <row r="159">
          <cell r="C159">
            <v>3.3112696072011887</v>
          </cell>
          <cell r="D159">
            <v>2.5412953880270637</v>
          </cell>
          <cell r="E159">
            <v>2.3962221746186962</v>
          </cell>
          <cell r="F159">
            <v>0.49463400525134454</v>
          </cell>
          <cell r="G159">
            <v>1.9602723794041037</v>
          </cell>
          <cell r="I159">
            <v>3.9748416620140516</v>
          </cell>
          <cell r="J159">
            <v>1.3773328508369258</v>
          </cell>
          <cell r="K159">
            <v>4.9043977682452882</v>
          </cell>
          <cell r="L159">
            <v>4.8837972885999994</v>
          </cell>
          <cell r="M159">
            <v>1.93401376475</v>
          </cell>
          <cell r="N159">
            <v>3.4419724415585478</v>
          </cell>
          <cell r="O159">
            <v>3.3158026840041424</v>
          </cell>
          <cell r="P159">
            <v>3.8423204668809361</v>
          </cell>
          <cell r="R159">
            <v>4.311913031897376</v>
          </cell>
          <cell r="S159">
            <v>11.56873618959016</v>
          </cell>
          <cell r="T159">
            <v>3.9186550249481842</v>
          </cell>
          <cell r="U159">
            <v>3.4954952061228122</v>
          </cell>
          <cell r="W159">
            <v>5.4804875934999995</v>
          </cell>
          <cell r="X159">
            <v>33.712232363128315</v>
          </cell>
        </row>
        <row r="160">
          <cell r="C160">
            <v>3.4793135755286695</v>
          </cell>
          <cell r="D160">
            <v>2.63399954231532</v>
          </cell>
          <cell r="E160">
            <v>2.3808689052382048</v>
          </cell>
          <cell r="F160">
            <v>0.483057743996339</v>
          </cell>
          <cell r="G160">
            <v>2.242181524249665</v>
          </cell>
          <cell r="I160">
            <v>3.7330057714991103</v>
          </cell>
          <cell r="J160">
            <v>1.5179099599999999</v>
          </cell>
          <cell r="K160">
            <v>4.0797705371155804</v>
          </cell>
          <cell r="L160">
            <v>3.3467166652219049</v>
          </cell>
          <cell r="M160">
            <v>1.9725697338475749</v>
          </cell>
          <cell r="N160">
            <v>3.2008630744683697</v>
          </cell>
          <cell r="O160">
            <v>3.682829977027255</v>
          </cell>
          <cell r="P160">
            <v>3.0403553898591653</v>
          </cell>
          <cell r="R160">
            <v>4.0352089299999996</v>
          </cell>
          <cell r="S160">
            <v>11.482784399747651</v>
          </cell>
          <cell r="T160">
            <v>4.0882137600000004</v>
          </cell>
          <cell r="U160">
            <v>3.5945567624999999</v>
          </cell>
          <cell r="W160">
            <v>5.5210405131249995</v>
          </cell>
          <cell r="X160">
            <v>33.482747013696155</v>
          </cell>
        </row>
        <row r="161">
          <cell r="C161">
            <v>3.1296350589097255</v>
          </cell>
          <cell r="D161">
            <v>2.88489364214088</v>
          </cell>
          <cell r="E161">
            <v>2.4236550220271598</v>
          </cell>
          <cell r="F161">
            <v>0.49584359685109597</v>
          </cell>
          <cell r="G161">
            <v>2.0711747569582752</v>
          </cell>
          <cell r="I161">
            <v>3.94613981997193</v>
          </cell>
          <cell r="J161">
            <v>1.4812945567377249</v>
          </cell>
          <cell r="K161">
            <v>3.53882732782915</v>
          </cell>
          <cell r="L161">
            <v>2.6005322047987898</v>
          </cell>
          <cell r="M161">
            <v>2.0569818937499997</v>
          </cell>
          <cell r="N161">
            <v>3.1076762907772553</v>
          </cell>
          <cell r="O161">
            <v>3.5703176249730801</v>
          </cell>
          <cell r="P161">
            <v>3.2862090012996448</v>
          </cell>
          <cell r="R161">
            <v>4.4996363949999996</v>
          </cell>
          <cell r="S161">
            <v>11.555329922325051</v>
          </cell>
          <cell r="T161">
            <v>3.9812826485279253</v>
          </cell>
          <cell r="U161">
            <v>3.5711599349999998</v>
          </cell>
          <cell r="W161">
            <v>5.3366368531250004</v>
          </cell>
          <cell r="X161">
            <v>33.541287024431348</v>
          </cell>
        </row>
        <row r="162">
          <cell r="C162">
            <v>3.4240344906666129</v>
          </cell>
          <cell r="D162">
            <v>2.8273205088523805</v>
          </cell>
          <cell r="E162">
            <v>2.5803915253124776</v>
          </cell>
          <cell r="F162">
            <v>0.50489364037526696</v>
          </cell>
          <cell r="G162">
            <v>2.1792761444813724</v>
          </cell>
          <cell r="I162">
            <v>3.9573612867789123</v>
          </cell>
          <cell r="J162">
            <v>1.1460757977783445</v>
          </cell>
          <cell r="K162">
            <v>2.9669047840749325</v>
          </cell>
          <cell r="L162">
            <v>3.2452002584000672</v>
          </cell>
          <cell r="M162">
            <v>2.1260686237500002</v>
          </cell>
          <cell r="N162">
            <v>3.5446857863875327</v>
          </cell>
          <cell r="O162">
            <v>3.6484168260737722</v>
          </cell>
          <cell r="P162">
            <v>3.7271345591230971</v>
          </cell>
          <cell r="R162">
            <v>5.0785390075946344</v>
          </cell>
          <cell r="S162">
            <v>11.806968937214002</v>
          </cell>
          <cell r="T162">
            <v>4.0743408414190778</v>
          </cell>
          <cell r="U162">
            <v>3.5482990212500001</v>
          </cell>
          <cell r="W162">
            <v>4.0220583385443298</v>
          </cell>
          <cell r="X162">
            <v>31.259137468074677</v>
          </cell>
        </row>
        <row r="163">
          <cell r="C163">
            <v>3.4560046076034361</v>
          </cell>
          <cell r="D163">
            <v>2.7751553094900778</v>
          </cell>
          <cell r="E163">
            <v>2.8746284491000003</v>
          </cell>
          <cell r="F163">
            <v>0.54481234752576424</v>
          </cell>
          <cell r="G163">
            <v>2.1060201348697278</v>
          </cell>
          <cell r="I163">
            <v>3.9215640919980084</v>
          </cell>
          <cell r="J163">
            <v>1.4997042726480341</v>
          </cell>
          <cell r="K163">
            <v>3.5504078204579401</v>
          </cell>
          <cell r="L163">
            <v>4.3052389355425236</v>
          </cell>
          <cell r="M163">
            <v>2.0090075092499999</v>
          </cell>
          <cell r="N163">
            <v>4.5429097603489241</v>
          </cell>
          <cell r="O163">
            <v>4.1719244123416015</v>
          </cell>
          <cell r="P163">
            <v>4.4734416451335619</v>
          </cell>
          <cell r="R163">
            <v>5.0518100400323016</v>
          </cell>
          <cell r="S163">
            <v>11.89203739503634</v>
          </cell>
          <cell r="T163">
            <v>4.0630057785080753</v>
          </cell>
          <cell r="U163">
            <v>3.5222860409999996</v>
          </cell>
          <cell r="W163">
            <v>3.8513819185757598</v>
          </cell>
          <cell r="X163">
            <v>27.790709048671602</v>
          </cell>
        </row>
        <row r="164">
          <cell r="C164">
            <v>3.5908415573750001</v>
          </cell>
          <cell r="D164">
            <v>2.9877099999999999</v>
          </cell>
          <cell r="E164">
            <v>2.9534153285250002</v>
          </cell>
          <cell r="F164">
            <v>0.62068694609387354</v>
          </cell>
          <cell r="G164">
            <v>2.4308786524917325</v>
          </cell>
          <cell r="I164">
            <v>4.4222804983565451</v>
          </cell>
          <cell r="J164">
            <v>1.7418208042859</v>
          </cell>
          <cell r="K164">
            <v>4.8583346802035674</v>
          </cell>
          <cell r="L164">
            <v>4.6996563329078898</v>
          </cell>
          <cell r="M164">
            <v>2.3227526756249999</v>
          </cell>
          <cell r="N164">
            <v>5.6778446965015155</v>
          </cell>
          <cell r="O164">
            <v>5.1513083492723526</v>
          </cell>
          <cell r="P164">
            <v>6.072384836875</v>
          </cell>
          <cell r="R164">
            <v>6.4975424796874997</v>
          </cell>
          <cell r="S164">
            <v>11.818213401710976</v>
          </cell>
          <cell r="T164">
            <v>3.9344131825260749</v>
          </cell>
          <cell r="U164">
            <v>3.84092225875</v>
          </cell>
          <cell r="W164">
            <v>4.4766091044089524</v>
          </cell>
          <cell r="X164">
            <v>32.396326773452223</v>
          </cell>
        </row>
        <row r="165">
          <cell r="C165">
            <v>4.0192313842362726</v>
          </cell>
          <cell r="D165">
            <v>2.9606159589301977</v>
          </cell>
          <cell r="E165">
            <v>2.9827556800999999</v>
          </cell>
          <cell r="F165">
            <v>0.62639546838000004</v>
          </cell>
          <cell r="G165">
            <v>2.6066370900299463</v>
          </cell>
          <cell r="I165">
            <v>3.9823657092340539</v>
          </cell>
          <cell r="J165">
            <v>1.7294121828156119</v>
          </cell>
          <cell r="K165">
            <v>3.9255928250673717</v>
          </cell>
          <cell r="L165">
            <v>4.2355132243251656</v>
          </cell>
          <cell r="M165">
            <v>2.8202581777997979</v>
          </cell>
          <cell r="N165">
            <v>3.6987668095568935</v>
          </cell>
          <cell r="O165">
            <v>3.8575478624363724</v>
          </cell>
          <cell r="P165">
            <v>4.3043395623253717</v>
          </cell>
          <cell r="R165">
            <v>5.5472779835000008</v>
          </cell>
          <cell r="S165">
            <v>11.698891508876178</v>
          </cell>
          <cell r="T165">
            <v>4.0998949319999998</v>
          </cell>
          <cell r="U165">
            <v>5.9960567674999998</v>
          </cell>
          <cell r="W165">
            <v>5.1207053686948161</v>
          </cell>
          <cell r="X165">
            <v>32.726277873499996</v>
          </cell>
        </row>
        <row r="166">
          <cell r="C166">
            <v>4.2588030358146405</v>
          </cell>
          <cell r="D166">
            <v>2.8611979826691223</v>
          </cell>
          <cell r="E166">
            <v>2.7622266170500001</v>
          </cell>
          <cell r="F166">
            <v>0.6290307773259568</v>
          </cell>
          <cell r="G166">
            <v>2.5243524851603096</v>
          </cell>
          <cell r="I166">
            <v>3.2260184191724752</v>
          </cell>
          <cell r="J166">
            <v>1.6801830882956876</v>
          </cell>
          <cell r="K166">
            <v>2.94339636141006</v>
          </cell>
          <cell r="L166">
            <v>4.7979410194140302</v>
          </cell>
          <cell r="M166">
            <v>2.7692650513122476</v>
          </cell>
          <cell r="N166">
            <v>3.7447457666987725</v>
          </cell>
          <cell r="O166">
            <v>3.9387590973355477</v>
          </cell>
          <cell r="P166">
            <v>4.7748061509375006</v>
          </cell>
          <cell r="R166">
            <v>4.3877843084374994</v>
          </cell>
          <cell r="S166">
            <v>11.932882855933725</v>
          </cell>
          <cell r="T166">
            <v>4.1186605968750003</v>
          </cell>
          <cell r="U166">
            <v>6.4626610334374996</v>
          </cell>
          <cell r="W166">
            <v>4.0187839767581854</v>
          </cell>
          <cell r="X166">
            <v>35.14740824375</v>
          </cell>
        </row>
        <row r="167">
          <cell r="C167">
            <v>3.5564135693392576</v>
          </cell>
          <cell r="D167">
            <v>2.8878030683847502</v>
          </cell>
          <cell r="E167">
            <v>2.8790216878374997</v>
          </cell>
          <cell r="F167">
            <v>0.6344939037488132</v>
          </cell>
          <cell r="G167">
            <v>2.5138098747040947</v>
          </cell>
          <cell r="I167">
            <v>3.8447915261899053</v>
          </cell>
          <cell r="J167">
            <v>1.795880339375</v>
          </cell>
          <cell r="K167">
            <v>5.0208360840196002</v>
          </cell>
          <cell r="L167">
            <v>4.6843370801526527</v>
          </cell>
          <cell r="M167">
            <v>2.7021862240624999</v>
          </cell>
          <cell r="N167">
            <v>5.5682209018207454</v>
          </cell>
          <cell r="O167">
            <v>4.3365485366399374</v>
          </cell>
          <cell r="P167">
            <v>5.8000291384931622</v>
          </cell>
          <cell r="R167">
            <v>3.9978888656868277</v>
          </cell>
          <cell r="S167">
            <v>11.602454691364251</v>
          </cell>
          <cell r="T167">
            <v>4.0331351352557201</v>
          </cell>
          <cell r="U167">
            <v>5.9142549468749994</v>
          </cell>
          <cell r="W167">
            <v>5.1920832268749999</v>
          </cell>
          <cell r="X167">
            <v>33.148411419906871</v>
          </cell>
        </row>
        <row r="168">
          <cell r="C168">
            <v>3.3167949817162281</v>
          </cell>
          <cell r="D168">
            <v>2.7245752453662702</v>
          </cell>
          <cell r="E168">
            <v>2.8342914817599993</v>
          </cell>
          <cell r="F168">
            <v>0.65122962206558899</v>
          </cell>
          <cell r="G168">
            <v>2.4874646144253001</v>
          </cell>
          <cell r="I168">
            <v>3.6312664327140221</v>
          </cell>
          <cell r="J168">
            <v>1.5267024035000001</v>
          </cell>
          <cell r="K168">
            <v>3.673440263689888</v>
          </cell>
          <cell r="L168">
            <v>3.9857764013999999</v>
          </cell>
          <cell r="M168">
            <v>2.6645549892500004</v>
          </cell>
          <cell r="N168">
            <v>4.3345185259589716</v>
          </cell>
          <cell r="O168">
            <v>3.7327676076547762</v>
          </cell>
          <cell r="P168">
            <v>5.1037713902308219</v>
          </cell>
          <cell r="R168">
            <v>3.6396081499498663</v>
          </cell>
          <cell r="S168">
            <v>11.96911042844674</v>
          </cell>
          <cell r="T168">
            <v>3.9814863960423965</v>
          </cell>
          <cell r="U168">
            <v>5.3366223542237563</v>
          </cell>
          <cell r="W168">
            <v>4.1123048625000003</v>
          </cell>
          <cell r="X168">
            <v>27.354674163713561</v>
          </cell>
        </row>
        <row r="169">
          <cell r="C169">
            <v>3.7385207926795703</v>
          </cell>
          <cell r="D169">
            <v>2.7244624655214951</v>
          </cell>
          <cell r="E169">
            <v>2.3666475600542123</v>
          </cell>
          <cell r="F169">
            <v>0.62309008017151157</v>
          </cell>
          <cell r="G169">
            <v>2.4792189572741403</v>
          </cell>
          <cell r="I169">
            <v>3.3191717412899648</v>
          </cell>
          <cell r="J169">
            <v>0.94778761055518146</v>
          </cell>
          <cell r="K169">
            <v>4.0691752020742022</v>
          </cell>
          <cell r="L169">
            <v>3.2468704556621599</v>
          </cell>
          <cell r="M169">
            <v>2.5741641221875002</v>
          </cell>
          <cell r="N169">
            <v>3.9453827564179473</v>
          </cell>
          <cell r="O169">
            <v>3.6275815187001825</v>
          </cell>
          <cell r="P169">
            <v>4.1832908218850955</v>
          </cell>
          <cell r="R169">
            <v>3.4628890524726623</v>
          </cell>
          <cell r="S169">
            <v>12.043569335464326</v>
          </cell>
          <cell r="T169">
            <v>3.9386293802447847</v>
          </cell>
          <cell r="U169">
            <v>4.8136991975761276</v>
          </cell>
          <cell r="W169">
            <v>3.78579256625</v>
          </cell>
          <cell r="X169">
            <v>25.146611708766251</v>
          </cell>
        </row>
        <row r="170">
          <cell r="C170">
            <v>3.1427186535500722</v>
          </cell>
          <cell r="D170">
            <v>2.8504075102249526</v>
          </cell>
          <cell r="E170">
            <v>2.2949262156587622</v>
          </cell>
          <cell r="F170">
            <v>0.53440748985331021</v>
          </cell>
          <cell r="G170">
            <v>2.5114840915313774</v>
          </cell>
          <cell r="I170">
            <v>3.8668592843947653</v>
          </cell>
          <cell r="J170">
            <v>1.2403737735502225</v>
          </cell>
          <cell r="K170">
            <v>5.4954484317938253</v>
          </cell>
          <cell r="L170">
            <v>3.4065895204761101</v>
          </cell>
          <cell r="M170">
            <v>2.5122290203125002</v>
          </cell>
          <cell r="N170">
            <v>3.5613056058731498</v>
          </cell>
          <cell r="O170">
            <v>2.8987164988341574</v>
          </cell>
          <cell r="P170">
            <v>4.124606219228613</v>
          </cell>
          <cell r="R170">
            <v>3.6149535528125001</v>
          </cell>
          <cell r="S170">
            <v>12.095068645000001</v>
          </cell>
          <cell r="T170">
            <v>4.0229478264417899</v>
          </cell>
          <cell r="U170">
            <v>4.6622029324684551</v>
          </cell>
          <cell r="W170">
            <v>5.3421170162500005</v>
          </cell>
          <cell r="X170">
            <v>29.304050118481825</v>
          </cell>
        </row>
        <row r="171">
          <cell r="C171">
            <v>3.3118898034415438</v>
          </cell>
          <cell r="D171">
            <v>2.8223067093009342</v>
          </cell>
          <cell r="E171">
            <v>2.4404522266311437</v>
          </cell>
          <cell r="F171">
            <v>0.50579550577973376</v>
          </cell>
          <cell r="G171">
            <v>2.2176232490879979</v>
          </cell>
          <cell r="I171">
            <v>4.3449878666488697</v>
          </cell>
          <cell r="J171">
            <v>1.3534738513092062</v>
          </cell>
          <cell r="K171">
            <v>5.0283240270914735</v>
          </cell>
          <cell r="L171">
            <v>3.5890583644632081</v>
          </cell>
          <cell r="M171">
            <v>2.4666222802000002</v>
          </cell>
          <cell r="N171">
            <v>3.2286603227185635</v>
          </cell>
          <cell r="O171">
            <v>3.5872376557775958</v>
          </cell>
          <cell r="P171">
            <v>4.2380696058826715</v>
          </cell>
          <cell r="R171">
            <v>3.7830403234795598</v>
          </cell>
          <cell r="S171">
            <v>12.026178349015279</v>
          </cell>
          <cell r="T171">
            <v>3.9383925386581842</v>
          </cell>
          <cell r="U171">
            <v>4.5140663322242123</v>
          </cell>
          <cell r="W171">
            <v>5.2830081997333362</v>
          </cell>
          <cell r="X171">
            <v>30.087134846076744</v>
          </cell>
        </row>
        <row r="172">
          <cell r="C172">
            <v>3.69337554179614</v>
          </cell>
          <cell r="D172">
            <v>2.8564333285302599</v>
          </cell>
          <cell r="E172">
            <v>2.5100699741259147</v>
          </cell>
          <cell r="F172">
            <v>0.51738170043720455</v>
          </cell>
          <cell r="G172">
            <v>2.4211980466331648</v>
          </cell>
          <cell r="I172">
            <v>4.2693461868114051</v>
          </cell>
          <cell r="J172">
            <v>1.3185659559440199</v>
          </cell>
          <cell r="K172">
            <v>3.7695798395521649</v>
          </cell>
          <cell r="L172">
            <v>2.307831101721165</v>
          </cell>
          <cell r="M172">
            <v>2.5240888816666649</v>
          </cell>
          <cell r="N172">
            <v>2.8125651435623449</v>
          </cell>
          <cell r="O172">
            <v>3.4674622097394048</v>
          </cell>
          <cell r="P172">
            <v>3.0812925471501251</v>
          </cell>
          <cell r="R172">
            <v>3.0209525350008497</v>
          </cell>
          <cell r="S172">
            <v>12.08738583333335</v>
          </cell>
          <cell r="T172">
            <v>3.9956736299999998</v>
          </cell>
          <cell r="U172">
            <v>4.4641243497495751</v>
          </cell>
          <cell r="W172">
            <v>4.5046019599166698</v>
          </cell>
          <cell r="X172">
            <v>30.745124872891598</v>
          </cell>
        </row>
        <row r="173">
          <cell r="C173">
            <v>3.1694672648870004</v>
          </cell>
          <cell r="D173">
            <v>2.8183483417969901</v>
          </cell>
          <cell r="E173">
            <v>2.5504523649610897</v>
          </cell>
          <cell r="F173">
            <v>0.51568561919764899</v>
          </cell>
          <cell r="G173">
            <v>2.4682768627086999</v>
          </cell>
          <cell r="I173">
            <v>4.2623362947499999</v>
          </cell>
          <cell r="J173">
            <v>1.2624560166764951</v>
          </cell>
          <cell r="K173">
            <v>2.9069468911544849</v>
          </cell>
          <cell r="L173">
            <v>2.3068972563263399</v>
          </cell>
          <cell r="M173">
            <v>2.4988478340000002</v>
          </cell>
          <cell r="N173">
            <v>2.7885073921755748</v>
          </cell>
          <cell r="O173">
            <v>3.4627193929558948</v>
          </cell>
          <cell r="P173">
            <v>2.9771163009728951</v>
          </cell>
          <cell r="R173">
            <v>4.0101159326168352</v>
          </cell>
          <cell r="S173">
            <v>11.777415644558502</v>
          </cell>
          <cell r="T173">
            <v>3.8217255239100947</v>
          </cell>
          <cell r="U173">
            <v>4.4438960645000005</v>
          </cell>
          <cell r="W173">
            <v>3.9872551695833351</v>
          </cell>
          <cell r="X173">
            <v>25.7379880072858</v>
          </cell>
        </row>
        <row r="174">
          <cell r="C174">
            <v>3.3629785722352694</v>
          </cell>
          <cell r="D174">
            <v>2.8735728990685514</v>
          </cell>
          <cell r="E174">
            <v>2.5810196489166661</v>
          </cell>
          <cell r="F174">
            <v>0.55273333765373656</v>
          </cell>
          <cell r="G174">
            <v>2.4352713489050641</v>
          </cell>
          <cell r="I174">
            <v>4.0676003606487079</v>
          </cell>
          <cell r="J174">
            <v>1.0548999414493641</v>
          </cell>
          <cell r="K174">
            <v>2.6274658281726762</v>
          </cell>
          <cell r="L174">
            <v>2.8135062770505117</v>
          </cell>
          <cell r="M174">
            <v>2.5097916505333324</v>
          </cell>
          <cell r="N174">
            <v>3.244011575926784</v>
          </cell>
          <cell r="O174">
            <v>3.4024825338090023</v>
          </cell>
          <cell r="P174">
            <v>3.4051244094033399</v>
          </cell>
          <cell r="R174">
            <v>3.8008902584999982</v>
          </cell>
          <cell r="S174">
            <v>11.98722200574284</v>
          </cell>
          <cell r="T174">
            <v>3.9153833546008499</v>
          </cell>
          <cell r="U174">
            <v>4.4249574034000005</v>
          </cell>
          <cell r="W174">
            <v>3.9683345196543236</v>
          </cell>
          <cell r="X174">
            <v>23.973100177467082</v>
          </cell>
        </row>
        <row r="175">
          <cell r="C175">
            <v>3.5106525511388673</v>
          </cell>
          <cell r="D175">
            <v>2.8173948521118675</v>
          </cell>
          <cell r="E175">
            <v>2.7633480437916673</v>
          </cell>
          <cell r="F175">
            <v>0.62024820375</v>
          </cell>
          <cell r="G175">
            <v>2.2314107596552155</v>
          </cell>
          <cell r="I175">
            <v>3.7234610364285423</v>
          </cell>
          <cell r="J175">
            <v>1.4795806680748824</v>
          </cell>
          <cell r="K175">
            <v>3.3799283430830451</v>
          </cell>
          <cell r="L175">
            <v>4.2328840610930198</v>
          </cell>
          <cell r="M175">
            <v>2.4994295243333324</v>
          </cell>
          <cell r="N175">
            <v>4.3104698126650973</v>
          </cell>
          <cell r="O175">
            <v>4.8987504121592664</v>
          </cell>
          <cell r="P175">
            <v>4.8544518277526381</v>
          </cell>
          <cell r="R175">
            <v>3.7689887104166653</v>
          </cell>
          <cell r="S175">
            <v>11.954390623417074</v>
          </cell>
          <cell r="T175">
            <v>3.9596676020540724</v>
          </cell>
          <cell r="U175">
            <v>4.5210385132083317</v>
          </cell>
          <cell r="W175">
            <v>3.7782713185079921</v>
          </cell>
          <cell r="X175">
            <v>28.777820704030425</v>
          </cell>
        </row>
        <row r="176">
          <cell r="C176">
            <v>3.4928514805229627</v>
          </cell>
          <cell r="D176">
            <v>2.9630899999999998</v>
          </cell>
          <cell r="E176">
            <v>2.8427331025015903</v>
          </cell>
          <cell r="F176">
            <v>0.69935606906381398</v>
          </cell>
          <cell r="G176">
            <v>2.7160222856787546</v>
          </cell>
          <cell r="I176">
            <v>3.9744528858170973</v>
          </cell>
          <cell r="J176">
            <v>1.4712419308263702</v>
          </cell>
          <cell r="K176">
            <v>4.5332170906375948</v>
          </cell>
          <cell r="L176">
            <v>3.8770205176878072</v>
          </cell>
          <cell r="M176">
            <v>2.6300920132083325</v>
          </cell>
          <cell r="N176">
            <v>3.8850610766126223</v>
          </cell>
          <cell r="O176">
            <v>4.5154835313676731</v>
          </cell>
          <cell r="P176">
            <v>4.7330016259141878</v>
          </cell>
          <cell r="R176">
            <v>6.9042681269166675</v>
          </cell>
          <cell r="S176">
            <v>11.935595753055999</v>
          </cell>
          <cell r="T176">
            <v>3.9711252966666652</v>
          </cell>
          <cell r="U176">
            <v>4.7819023672499998</v>
          </cell>
          <cell r="W176">
            <v>4.8678251328258924</v>
          </cell>
          <cell r="X176">
            <v>32.898535179113722</v>
          </cell>
        </row>
        <row r="177">
          <cell r="C177">
            <v>3.5071957575411923</v>
          </cell>
          <cell r="D177">
            <v>2.9562797907488059</v>
          </cell>
          <cell r="E177">
            <v>2.8267222209499998</v>
          </cell>
          <cell r="F177">
            <v>0.74611143575652705</v>
          </cell>
          <cell r="G177">
            <v>2.5611798107626802</v>
          </cell>
          <cell r="I177">
            <v>3.5050464064747162</v>
          </cell>
          <cell r="J177">
            <v>1.3895593696344579</v>
          </cell>
          <cell r="K177">
            <v>3.4093460178355159</v>
          </cell>
          <cell r="L177">
            <v>3.7546429552876242</v>
          </cell>
          <cell r="M177">
            <v>2.6921092174999979</v>
          </cell>
          <cell r="N177">
            <v>3.9412893415038055</v>
          </cell>
          <cell r="O177">
            <v>4.0685130121934723</v>
          </cell>
          <cell r="P177">
            <v>4.8058235295297722</v>
          </cell>
          <cell r="R177">
            <v>5.4851434347333337</v>
          </cell>
          <cell r="S177">
            <v>12.11828324371808</v>
          </cell>
          <cell r="T177">
            <v>4.009089222666665</v>
          </cell>
          <cell r="U177">
            <v>6.2730067953333339</v>
          </cell>
          <cell r="W177">
            <v>5.0475076120247682</v>
          </cell>
          <cell r="X177">
            <v>32.609575564400004</v>
          </cell>
        </row>
        <row r="178">
          <cell r="C178">
            <v>3.5574024534421778</v>
          </cell>
          <cell r="D178">
            <v>2.8841885131749372</v>
          </cell>
          <cell r="E178">
            <v>2.8182177650833324</v>
          </cell>
          <cell r="F178">
            <v>0.73211978560583657</v>
          </cell>
          <cell r="G178">
            <v>2.4606717367227526</v>
          </cell>
          <cell r="I178">
            <v>3.5904434439427853</v>
          </cell>
          <cell r="J178">
            <v>1.5519744054264799</v>
          </cell>
          <cell r="K178">
            <v>4.116625076134965</v>
          </cell>
          <cell r="L178">
            <v>5.2968789399986047</v>
          </cell>
          <cell r="M178">
            <v>2.4719441227500001</v>
          </cell>
          <cell r="N178">
            <v>4.4178131585063598</v>
          </cell>
          <cell r="O178">
            <v>4.7009867406293502</v>
          </cell>
          <cell r="P178">
            <v>5.61445896625</v>
          </cell>
          <cell r="R178">
            <v>4.8667870302400331</v>
          </cell>
          <cell r="S178">
            <v>12.176281389583348</v>
          </cell>
          <cell r="T178">
            <v>3.9754076699999978</v>
          </cell>
          <cell r="U178">
            <v>5.9551545865833324</v>
          </cell>
          <cell r="W178">
            <v>4.8256060570248076</v>
          </cell>
          <cell r="X178">
            <v>32.796000196666697</v>
          </cell>
        </row>
        <row r="179">
          <cell r="C179">
            <v>3.0535381875145697</v>
          </cell>
          <cell r="D179">
            <v>2.9013924681383974</v>
          </cell>
          <cell r="E179">
            <v>3.1772368750833326</v>
          </cell>
          <cell r="F179">
            <v>0.7467233288468933</v>
          </cell>
          <cell r="G179">
            <v>2.5022366195963897</v>
          </cell>
          <cell r="I179">
            <v>4.1476392229761796</v>
          </cell>
          <cell r="J179">
            <v>1.6949722384999999</v>
          </cell>
          <cell r="K179">
            <v>5.4940398832099424</v>
          </cell>
          <cell r="L179">
            <v>4.2254888214166675</v>
          </cell>
          <cell r="M179">
            <v>2.3235080168333324</v>
          </cell>
          <cell r="N179">
            <v>4.9842843113196578</v>
          </cell>
          <cell r="O179">
            <v>5.551254184830305</v>
          </cell>
          <cell r="P179">
            <v>6.3030318739270097</v>
          </cell>
          <cell r="R179">
            <v>4.3591409236295569</v>
          </cell>
          <cell r="S179">
            <v>12.005406321135325</v>
          </cell>
          <cell r="T179">
            <v>3.8764399425829104</v>
          </cell>
          <cell r="U179">
            <v>5.1733033637691896</v>
          </cell>
          <cell r="W179">
            <v>5.7436455131250002</v>
          </cell>
          <cell r="X179">
            <v>31.328128586882649</v>
          </cell>
        </row>
        <row r="180">
          <cell r="C180">
            <v>3.0935697627747203</v>
          </cell>
          <cell r="D180">
            <v>2.8534508177361797</v>
          </cell>
          <cell r="E180">
            <v>3.02185303126944</v>
          </cell>
          <cell r="F180">
            <v>0.80629768903455956</v>
          </cell>
          <cell r="G180">
            <v>2.477950613558102</v>
          </cell>
          <cell r="I180">
            <v>3.3848615246804661</v>
          </cell>
          <cell r="J180">
            <v>1.6068703716666679</v>
          </cell>
          <cell r="K180">
            <v>4.5369259741427923</v>
          </cell>
          <cell r="L180">
            <v>3.1005521357200019</v>
          </cell>
          <cell r="M180">
            <v>2.0984758123999976</v>
          </cell>
          <cell r="N180">
            <v>4.1089896447424259</v>
          </cell>
          <cell r="O180">
            <v>4.176880607907294</v>
          </cell>
          <cell r="P180">
            <v>5.0083892058731134</v>
          </cell>
          <cell r="R180">
            <v>3.9712565479585544</v>
          </cell>
          <cell r="S180">
            <v>12.028206746195</v>
          </cell>
          <cell r="T180">
            <v>3.8949308251713277</v>
          </cell>
          <cell r="U180">
            <v>4.5605459207333343</v>
          </cell>
          <cell r="W180">
            <v>4.4820350047000002</v>
          </cell>
          <cell r="X180">
            <v>26.277429921789622</v>
          </cell>
        </row>
        <row r="181">
          <cell r="C181">
            <v>3.4925102085309776</v>
          </cell>
          <cell r="D181">
            <v>2.9452137607344251</v>
          </cell>
          <cell r="E181">
            <v>2.4467959009515301</v>
          </cell>
          <cell r="F181">
            <v>0.67994660166819942</v>
          </cell>
          <cell r="G181">
            <v>2.3792831353147799</v>
          </cell>
          <cell r="I181">
            <v>3.7331468118860922</v>
          </cell>
          <cell r="J181">
            <v>0.97008899486323141</v>
          </cell>
          <cell r="K181">
            <v>2.9855490021538125</v>
          </cell>
          <cell r="L181">
            <v>2.6636885730080575</v>
          </cell>
          <cell r="M181">
            <v>1.99433937458333</v>
          </cell>
          <cell r="N181">
            <v>4.1024716630249376</v>
          </cell>
          <cell r="O181">
            <v>3.8090402427131052</v>
          </cell>
          <cell r="P181">
            <v>4.2766506390825425</v>
          </cell>
          <cell r="R181">
            <v>3.7149149144462474</v>
          </cell>
          <cell r="S181">
            <v>12.268048555</v>
          </cell>
          <cell r="T181">
            <v>4.0399685655989375</v>
          </cell>
          <cell r="U181">
            <v>4.4007472562916679</v>
          </cell>
          <cell r="W181">
            <v>3.4797639768749975</v>
          </cell>
          <cell r="X181">
            <v>22.958750649048923</v>
          </cell>
        </row>
        <row r="182">
          <cell r="C182">
            <v>2.9194060181039601</v>
          </cell>
          <cell r="D182">
            <v>2.9291749030712797</v>
          </cell>
          <cell r="E182">
            <v>2.3459925385634604</v>
          </cell>
          <cell r="F182">
            <v>0.58985154461304301</v>
          </cell>
          <cell r="G182">
            <v>2.4141921779583324</v>
          </cell>
          <cell r="I182">
            <v>3.6463999359799626</v>
          </cell>
          <cell r="J182">
            <v>0.85194259495492064</v>
          </cell>
          <cell r="K182">
            <v>3.3718419648333349</v>
          </cell>
          <cell r="L182">
            <v>2.2553729770818474</v>
          </cell>
          <cell r="M182">
            <v>2.030856825833335</v>
          </cell>
          <cell r="N182">
            <v>3.5293322197146977</v>
          </cell>
          <cell r="O182">
            <v>3.5516360871510999</v>
          </cell>
          <cell r="P182">
            <v>3.7912630611131251</v>
          </cell>
          <cell r="R182">
            <v>3.6516945529083973</v>
          </cell>
          <cell r="S182">
            <v>12.290326816666651</v>
          </cell>
          <cell r="T182">
            <v>4.0735908867684483</v>
          </cell>
          <cell r="U182">
            <v>4.3040347013750004</v>
          </cell>
          <cell r="W182">
            <v>3.2500536535000024</v>
          </cell>
          <cell r="X182">
            <v>28.899268632372127</v>
          </cell>
        </row>
        <row r="183">
          <cell r="C183">
            <v>3.4200090690280698</v>
          </cell>
          <cell r="D183">
            <v>2.840680833270699</v>
          </cell>
          <cell r="E183">
            <v>2.6321553013272792</v>
          </cell>
          <cell r="F183">
            <v>0.64181901139330777</v>
          </cell>
          <cell r="G183">
            <v>2.3871354868426611</v>
          </cell>
          <cell r="I183">
            <v>4.2407902576496026</v>
          </cell>
          <cell r="J183">
            <v>1.0515826200496545</v>
          </cell>
          <cell r="K183">
            <v>4.4781531185064178</v>
          </cell>
          <cell r="L183">
            <v>3.0503232789574999</v>
          </cell>
          <cell r="M183">
            <v>2.0025871884750002</v>
          </cell>
          <cell r="N183">
            <v>3.5537376248824195</v>
          </cell>
          <cell r="O183">
            <v>3.4659600444184853</v>
          </cell>
          <cell r="P183">
            <v>3.8677813677214297</v>
          </cell>
          <cell r="R183">
            <v>3.8150982555048314</v>
          </cell>
          <cell r="S183">
            <v>12.408093505977021</v>
          </cell>
          <cell r="T183">
            <v>4.1449114860319929</v>
          </cell>
          <cell r="U183">
            <v>4.3541156452500003</v>
          </cell>
          <cell r="W183">
            <v>4.6583028257999999</v>
          </cell>
          <cell r="X183">
            <v>34.684562149542238</v>
          </cell>
        </row>
        <row r="184">
          <cell r="C184">
            <v>3.4940112061222046</v>
          </cell>
          <cell r="D184">
            <v>2.8886952687499998</v>
          </cell>
          <cell r="E184">
            <v>2.2959695585628923</v>
          </cell>
          <cell r="F184">
            <v>0.5718562480041256</v>
          </cell>
          <cell r="G184">
            <v>2.5072333032509109</v>
          </cell>
          <cell r="I184">
            <v>3.9657223000790816</v>
          </cell>
          <cell r="J184">
            <v>1.0851843750000001</v>
          </cell>
          <cell r="K184">
            <v>6.2768690380602283</v>
          </cell>
          <cell r="L184">
            <v>2.8945001829141406</v>
          </cell>
          <cell r="M184">
            <v>1.9944077507044149</v>
          </cell>
          <cell r="N184">
            <v>3.3832087323933502</v>
          </cell>
          <cell r="O184">
            <v>3.1746605231349112</v>
          </cell>
          <cell r="P184">
            <v>3.2409059433217187</v>
          </cell>
          <cell r="R184">
            <v>3.3193106399375001</v>
          </cell>
          <cell r="S184">
            <v>12.462714024312499</v>
          </cell>
          <cell r="T184">
            <v>4.2097479052895661</v>
          </cell>
          <cell r="U184">
            <v>4.2919596364213053</v>
          </cell>
          <cell r="W184">
            <v>5.1998934426250001</v>
          </cell>
          <cell r="X184">
            <v>34.362074030452533</v>
          </cell>
        </row>
        <row r="185">
          <cell r="C185">
            <v>3.3521980242268237</v>
          </cell>
          <cell r="D185">
            <v>2.7947890466142122</v>
          </cell>
          <cell r="E185">
            <v>2.5311239969670902</v>
          </cell>
          <cell r="F185">
            <v>0.62057238257924563</v>
          </cell>
          <cell r="G185">
            <v>2.413903681640547</v>
          </cell>
          <cell r="I185">
            <v>3.7135817150790018</v>
          </cell>
          <cell r="J185">
            <v>1.1851493580313943</v>
          </cell>
          <cell r="K185">
            <v>4.6144347961139651</v>
          </cell>
          <cell r="L185">
            <v>2.5018727634062499</v>
          </cell>
          <cell r="M185">
            <v>2.0263218665624998</v>
          </cell>
          <cell r="N185">
            <v>3.3382174078616922</v>
          </cell>
          <cell r="O185">
            <v>3.2433852781738626</v>
          </cell>
          <cell r="P185">
            <v>2.937367885338066</v>
          </cell>
          <cell r="R185">
            <v>3.7358495527601949</v>
          </cell>
          <cell r="S185">
            <v>12.324419627247087</v>
          </cell>
          <cell r="T185">
            <v>4.2344829815625005</v>
          </cell>
          <cell r="U185">
            <v>4.2974014365000004</v>
          </cell>
          <cell r="W185">
            <v>4.5158044950625005</v>
          </cell>
          <cell r="X185">
            <v>31.295558999797137</v>
          </cell>
        </row>
        <row r="186">
          <cell r="C186">
            <v>3.4744250173389899</v>
          </cell>
          <cell r="D186">
            <v>2.7746213075786561</v>
          </cell>
          <cell r="E186">
            <v>2.6504853811228157</v>
          </cell>
          <cell r="F186">
            <v>0.60244521965287823</v>
          </cell>
          <cell r="G186">
            <v>2.3124674071186062</v>
          </cell>
          <cell r="I186">
            <v>3.7421744947094084</v>
          </cell>
          <cell r="J186">
            <v>1.0879628580188936</v>
          </cell>
          <cell r="K186">
            <v>3.9717910980803248</v>
          </cell>
          <cell r="L186">
            <v>2.6018973794987006</v>
          </cell>
          <cell r="M186">
            <v>2.0547493829375001</v>
          </cell>
          <cell r="N186">
            <v>3.236112168703241</v>
          </cell>
          <cell r="O186">
            <v>3.3836844160445927</v>
          </cell>
          <cell r="P186">
            <v>3.3122378592579302</v>
          </cell>
          <cell r="R186">
            <v>4.792001707563541</v>
          </cell>
          <cell r="S186">
            <v>12.485713433840504</v>
          </cell>
          <cell r="T186">
            <v>4.205760833921051</v>
          </cell>
          <cell r="U186">
            <v>4.3402285794999997</v>
          </cell>
          <cell r="W186">
            <v>4.0016617678302255</v>
          </cell>
          <cell r="X186">
            <v>26.2824413077435</v>
          </cell>
        </row>
        <row r="187">
          <cell r="C187">
            <v>3.6107769277134243</v>
          </cell>
          <cell r="D187">
            <v>2.7288750885060824</v>
          </cell>
          <cell r="E187">
            <v>2.8141925039687492</v>
          </cell>
          <cell r="F187">
            <v>0.64557636389375006</v>
          </cell>
          <cell r="G187">
            <v>2.1143360522386825</v>
          </cell>
          <cell r="I187">
            <v>3.8738818734484628</v>
          </cell>
          <cell r="J187">
            <v>1.5563553032605237</v>
          </cell>
          <cell r="K187">
            <v>3.492392554719113</v>
          </cell>
          <cell r="L187">
            <v>3.8601498735632136</v>
          </cell>
          <cell r="M187">
            <v>2.0339288367499999</v>
          </cell>
          <cell r="N187">
            <v>4.3481281801875005</v>
          </cell>
          <cell r="O187">
            <v>4.4674043782187507</v>
          </cell>
          <cell r="P187">
            <v>4.7324083897187501</v>
          </cell>
          <cell r="R187">
            <v>4.9162067144062505</v>
          </cell>
          <cell r="S187">
            <v>12.636573235009418</v>
          </cell>
          <cell r="T187">
            <v>4.2255699592187499</v>
          </cell>
          <cell r="U187">
            <v>4.3874793969687493</v>
          </cell>
          <cell r="W187">
            <v>4.1258688428424248</v>
          </cell>
          <cell r="X187">
            <v>27.375718738069569</v>
          </cell>
        </row>
        <row r="188">
          <cell r="C188">
            <v>3.599304940437499</v>
          </cell>
          <cell r="D188">
            <v>2.7232629950205132</v>
          </cell>
          <cell r="E188">
            <v>2.8208081623375008</v>
          </cell>
          <cell r="F188">
            <v>0.69616502886248699</v>
          </cell>
          <cell r="G188">
            <v>2.5592120104859659</v>
          </cell>
          <cell r="I188">
            <v>4.2929704233220081</v>
          </cell>
          <cell r="J188">
            <v>1.5326378743291846</v>
          </cell>
          <cell r="K188">
            <v>4.9186422178321232</v>
          </cell>
          <cell r="L188">
            <v>3.6326382999655267</v>
          </cell>
          <cell r="M188">
            <v>2.3007212036562499</v>
          </cell>
          <cell r="N188">
            <v>4.4284719891109878</v>
          </cell>
          <cell r="O188">
            <v>5.3637639747826178</v>
          </cell>
          <cell r="P188">
            <v>5.9615669531383437</v>
          </cell>
          <cell r="R188">
            <v>6.5750793587499992</v>
          </cell>
          <cell r="S188">
            <v>12.819824400497954</v>
          </cell>
          <cell r="T188">
            <v>4.2208795119400602</v>
          </cell>
          <cell r="U188">
            <v>4.4668217145312514</v>
          </cell>
          <cell r="W188">
            <v>4.6966967730151339</v>
          </cell>
          <cell r="X188">
            <v>32.260596643756251</v>
          </cell>
        </row>
        <row r="189">
          <cell r="C189">
            <v>3.5056661562750002</v>
          </cell>
          <cell r="D189">
            <v>2.8391395208288941</v>
          </cell>
          <cell r="E189">
            <v>2.9455596713583327</v>
          </cell>
          <cell r="F189">
            <v>0.70895529764416665</v>
          </cell>
          <cell r="G189">
            <v>2.6349801836715905</v>
          </cell>
          <cell r="I189">
            <v>4.0561858714370631</v>
          </cell>
          <cell r="J189">
            <v>1.3974294563765777</v>
          </cell>
          <cell r="K189">
            <v>3.3325132157477944</v>
          </cell>
          <cell r="L189">
            <v>3.5792433607917644</v>
          </cell>
          <cell r="M189">
            <v>2.8567492216250003</v>
          </cell>
          <cell r="N189">
            <v>4.5499728419510488</v>
          </cell>
          <cell r="O189">
            <v>4.6509689292624996</v>
          </cell>
          <cell r="P189">
            <v>6.0221864241624994</v>
          </cell>
          <cell r="R189">
            <v>5.8915988682374998</v>
          </cell>
          <cell r="S189">
            <v>12.825215486809</v>
          </cell>
          <cell r="T189">
            <v>4.2236322764999992</v>
          </cell>
          <cell r="U189">
            <v>5.8376742221000013</v>
          </cell>
          <cell r="W189">
            <v>5.1996240433664429</v>
          </cell>
          <cell r="X189">
            <v>31.638194956375003</v>
          </cell>
        </row>
        <row r="190">
          <cell r="C190">
            <v>4.2901940451017007</v>
          </cell>
          <cell r="D190">
            <v>2.7519605713922446</v>
          </cell>
          <cell r="E190">
            <v>3.0244987164531256</v>
          </cell>
          <cell r="F190">
            <v>0.69882965057916657</v>
          </cell>
          <cell r="G190">
            <v>2.4324491839210651</v>
          </cell>
          <cell r="I190">
            <v>3.77804936656679</v>
          </cell>
          <cell r="J190">
            <v>1.3856098239368211</v>
          </cell>
          <cell r="K190">
            <v>2.8859556797456087</v>
          </cell>
          <cell r="L190">
            <v>4.0218855701263614</v>
          </cell>
          <cell r="M190">
            <v>2.6814109570625</v>
          </cell>
          <cell r="N190">
            <v>4.4388637026260209</v>
          </cell>
          <cell r="O190">
            <v>5.3511294983437496</v>
          </cell>
          <cell r="P190">
            <v>6.0524268894375002</v>
          </cell>
          <cell r="R190">
            <v>4.6983525249116376</v>
          </cell>
          <cell r="S190">
            <v>12.762546174343699</v>
          </cell>
          <cell r="T190">
            <v>4.2108133817187499</v>
          </cell>
          <cell r="U190">
            <v>5.6285578725625003</v>
          </cell>
          <cell r="W190">
            <v>4.3595713271815901</v>
          </cell>
          <cell r="X190">
            <v>34.848404116875003</v>
          </cell>
        </row>
        <row r="191">
          <cell r="C191">
            <v>3.5983246334661865</v>
          </cell>
          <cell r="D191">
            <v>2.7736361849532898</v>
          </cell>
          <cell r="E191">
            <v>2.9824304838666662</v>
          </cell>
          <cell r="F191">
            <v>0.70234641647254181</v>
          </cell>
          <cell r="G191">
            <v>2.2905058999958481</v>
          </cell>
          <cell r="I191">
            <v>4.3620169581917603</v>
          </cell>
          <cell r="J191">
            <v>1.6583187336058134</v>
          </cell>
          <cell r="K191">
            <v>4.7749638573249999</v>
          </cell>
          <cell r="L191">
            <v>4.1451119563892131</v>
          </cell>
          <cell r="M191">
            <v>2.5606766871</v>
          </cell>
          <cell r="N191">
            <v>5.4653689947269219</v>
          </cell>
          <cell r="O191">
            <v>5.9761979692966012</v>
          </cell>
          <cell r="P191">
            <v>5.8059088960259508</v>
          </cell>
          <cell r="R191">
            <v>4.3909115212210947</v>
          </cell>
          <cell r="S191">
            <v>12.591799916989087</v>
          </cell>
          <cell r="T191">
            <v>4.147552200286766</v>
          </cell>
          <cell r="U191">
            <v>5.5153914868000005</v>
          </cell>
          <cell r="W191">
            <v>5.5699382599250011</v>
          </cell>
          <cell r="X191">
            <v>33.582068743524545</v>
          </cell>
        </row>
        <row r="192">
          <cell r="C192">
            <v>3.4270472641292269</v>
          </cell>
          <cell r="D192">
            <v>2.8096323180660061</v>
          </cell>
          <cell r="E192">
            <v>2.8010775238802097</v>
          </cell>
          <cell r="F192">
            <v>0.70164162343862579</v>
          </cell>
          <cell r="G192">
            <v>2.2722920861642679</v>
          </cell>
          <cell r="I192">
            <v>4.1815041302127245</v>
          </cell>
          <cell r="J192">
            <v>1.48622139353125</v>
          </cell>
          <cell r="K192">
            <v>4.1461021130315467</v>
          </cell>
          <cell r="L192">
            <v>3.4128731282725497</v>
          </cell>
          <cell r="M192">
            <v>2.4381507123125004</v>
          </cell>
          <cell r="N192">
            <v>3.9070310849979228</v>
          </cell>
          <cell r="O192">
            <v>5.4831850633023489</v>
          </cell>
          <cell r="P192">
            <v>5.2811048473554907</v>
          </cell>
          <cell r="R192">
            <v>4.1324851247269088</v>
          </cell>
          <cell r="S192">
            <v>12.550740653740638</v>
          </cell>
          <cell r="T192">
            <v>4.1931496596874993</v>
          </cell>
          <cell r="U192">
            <v>5.0289826659532872</v>
          </cell>
          <cell r="W192">
            <v>4.1906089446562502</v>
          </cell>
          <cell r="X192">
            <v>26.917634482371266</v>
          </cell>
        </row>
        <row r="193">
          <cell r="C193">
            <v>3.6322910827273458</v>
          </cell>
          <cell r="D193">
            <v>2.7421798050487141</v>
          </cell>
          <cell r="E193">
            <v>2.3580786247577632</v>
          </cell>
          <cell r="F193">
            <v>0.66687077122202654</v>
          </cell>
          <cell r="G193">
            <v>2.2000177070211104</v>
          </cell>
          <cell r="I193">
            <v>3.546421452049711</v>
          </cell>
          <cell r="J193">
            <v>1.1389493959923982</v>
          </cell>
          <cell r="K193">
            <v>4.4172057215937492</v>
          </cell>
          <cell r="L193">
            <v>3.5907672948794218</v>
          </cell>
          <cell r="M193">
            <v>2.3787296954999997</v>
          </cell>
          <cell r="N193">
            <v>3.6007958570308607</v>
          </cell>
          <cell r="O193">
            <v>4.9146927620196346</v>
          </cell>
          <cell r="P193">
            <v>4.9697307781489295</v>
          </cell>
          <cell r="R193">
            <v>4.2212471651744767</v>
          </cell>
          <cell r="S193">
            <v>12.80060168987502</v>
          </cell>
          <cell r="T193">
            <v>4.0949378221733275</v>
          </cell>
          <cell r="U193">
            <v>4.5722168260782885</v>
          </cell>
          <cell r="W193">
            <v>3.5223929572187505</v>
          </cell>
          <cell r="X193">
            <v>25.258539890242492</v>
          </cell>
        </row>
        <row r="194">
          <cell r="C194">
            <v>3.61422133843215</v>
          </cell>
          <cell r="D194">
            <v>2.7342836817403291</v>
          </cell>
          <cell r="E194">
            <v>2.0686369331815997</v>
          </cell>
          <cell r="F194">
            <v>0.57350299952499995</v>
          </cell>
          <cell r="G194">
            <v>2.2399351281620441</v>
          </cell>
          <cell r="I194">
            <v>3.5455719878505598</v>
          </cell>
          <cell r="J194">
            <v>0.96122283541187026</v>
          </cell>
          <cell r="K194">
            <v>3.9399222843427517</v>
          </cell>
          <cell r="L194">
            <v>3.4934854375374997</v>
          </cell>
          <cell r="M194">
            <v>2.3868061228749999</v>
          </cell>
          <cell r="N194">
            <v>3.3593839892307322</v>
          </cell>
          <cell r="O194">
            <v>2.8157062215669204</v>
          </cell>
          <cell r="P194">
            <v>3.5998278209282888</v>
          </cell>
          <cell r="R194">
            <v>4.1023762038738507</v>
          </cell>
          <cell r="S194">
            <v>12.755208055931435</v>
          </cell>
          <cell r="T194">
            <v>4.1229743702386621</v>
          </cell>
          <cell r="U194">
            <v>4.324018889325</v>
          </cell>
          <cell r="W194">
            <v>4.0688921460000005</v>
          </cell>
          <cell r="X194">
            <v>19.598901441840965</v>
          </cell>
        </row>
        <row r="195">
          <cell r="C195">
            <v>3.702230339861722</v>
          </cell>
          <cell r="D195">
            <v>2.7066329019844479</v>
          </cell>
          <cell r="E195">
            <v>2.3552997726501483</v>
          </cell>
          <cell r="F195">
            <v>0.57682170905415553</v>
          </cell>
          <cell r="G195">
            <v>2.2429795649016309</v>
          </cell>
          <cell r="I195">
            <v>3.7133564230032752</v>
          </cell>
          <cell r="J195">
            <v>0.91401712568261251</v>
          </cell>
          <cell r="K195">
            <v>3.8588630606982077</v>
          </cell>
          <cell r="L195">
            <v>2.8508381396391327</v>
          </cell>
          <cell r="M195">
            <v>2.3791730777128821</v>
          </cell>
          <cell r="N195">
            <v>3.1269560771604992</v>
          </cell>
          <cell r="O195">
            <v>3.0740461151273322</v>
          </cell>
          <cell r="P195">
            <v>3.0565640249486496</v>
          </cell>
          <cell r="R195">
            <v>3.8291251745222539</v>
          </cell>
          <cell r="S195">
            <v>12.7087606763582</v>
          </cell>
          <cell r="T195">
            <v>4.001041211966994</v>
          </cell>
          <cell r="U195">
            <v>4.0422930051875001</v>
          </cell>
          <cell r="W195">
            <v>3.9676392669891767</v>
          </cell>
          <cell r="X195">
            <v>25.764002693568379</v>
          </cell>
        </row>
        <row r="196">
          <cell r="C196">
            <v>3.7478439633465759</v>
          </cell>
          <cell r="D196">
            <v>2.7187833722111447</v>
          </cell>
          <cell r="E196">
            <v>2.4300436803138683</v>
          </cell>
          <cell r="F196">
            <v>0.62298331156803888</v>
          </cell>
          <cell r="G196">
            <v>2.2298804264738301</v>
          </cell>
          <cell r="I196">
            <v>3.6913787578844039</v>
          </cell>
          <cell r="J196">
            <v>1.2183761838749998</v>
          </cell>
          <cell r="K196">
            <v>3.6181403230144658</v>
          </cell>
          <cell r="L196">
            <v>2.9866167667625003</v>
          </cell>
          <cell r="M196">
            <v>2.4253043917753816</v>
          </cell>
          <cell r="N196">
            <v>2.7502177363569276</v>
          </cell>
          <cell r="O196">
            <v>3.1402335728821029</v>
          </cell>
          <cell r="P196">
            <v>2.9582111553104422</v>
          </cell>
          <cell r="R196">
            <v>3.2537771545005194</v>
          </cell>
          <cell r="S196">
            <v>12.576699373953836</v>
          </cell>
          <cell r="T196">
            <v>4.1008691485298483</v>
          </cell>
          <cell r="U196">
            <v>3.891477585172094</v>
          </cell>
          <cell r="W196">
            <v>3.7178942739266763</v>
          </cell>
          <cell r="X196">
            <v>27.32706198074446</v>
          </cell>
        </row>
        <row r="197">
          <cell r="C197">
            <v>3.6958368281800231</v>
          </cell>
          <cell r="D197">
            <v>2.8082055698635076</v>
          </cell>
          <cell r="E197">
            <v>2.5293167521000002</v>
          </cell>
          <cell r="F197">
            <v>0.66020773713333325</v>
          </cell>
          <cell r="G197">
            <v>2.1798157938347993</v>
          </cell>
          <cell r="I197">
            <v>3.8605220487519682</v>
          </cell>
          <cell r="J197">
            <v>1.3056638279000001</v>
          </cell>
          <cell r="K197">
            <v>3.2396725933212593</v>
          </cell>
          <cell r="L197">
            <v>3.4440750323183109</v>
          </cell>
          <cell r="M197">
            <v>2.4143119951500003</v>
          </cell>
          <cell r="N197">
            <v>3.4515710454434467</v>
          </cell>
          <cell r="O197">
            <v>3.2607482207811236</v>
          </cell>
          <cell r="P197">
            <v>3.2398474667044512</v>
          </cell>
          <cell r="R197">
            <v>4.2895796274039144</v>
          </cell>
          <cell r="S197">
            <v>12.775864169510189</v>
          </cell>
          <cell r="T197">
            <v>4.1229029370238788</v>
          </cell>
          <cell r="U197">
            <v>3.8508997502376756</v>
          </cell>
          <cell r="W197">
            <v>3.6766368743500002</v>
          </cell>
          <cell r="X197">
            <v>26.550864449354965</v>
          </cell>
        </row>
        <row r="198">
          <cell r="C198">
            <v>3.5955983775125011</v>
          </cell>
          <cell r="D198">
            <v>2.7594562822705209</v>
          </cell>
          <cell r="E198">
            <v>2.5053352116666665</v>
          </cell>
          <cell r="F198">
            <v>0.61107652828724324</v>
          </cell>
          <cell r="G198">
            <v>2.1917295839723594</v>
          </cell>
          <cell r="I198">
            <v>3.6271139753092689</v>
          </cell>
          <cell r="J198">
            <v>1.2182234330382766</v>
          </cell>
          <cell r="K198">
            <v>2.9084357545454815</v>
          </cell>
          <cell r="L198">
            <v>3.9121848315874996</v>
          </cell>
          <cell r="M198">
            <v>2.391852465375</v>
          </cell>
          <cell r="N198">
            <v>3.9542014459168064</v>
          </cell>
          <cell r="O198">
            <v>3.1783988539454642</v>
          </cell>
          <cell r="P198">
            <v>3.7568455125446092</v>
          </cell>
          <cell r="R198">
            <v>4.1215372442156317</v>
          </cell>
          <cell r="S198">
            <v>12.607971354777863</v>
          </cell>
          <cell r="T198">
            <v>4.1367416517177942</v>
          </cell>
          <cell r="U198">
            <v>3.8532074310625006</v>
          </cell>
          <cell r="W198">
            <v>3.7961493012893581</v>
          </cell>
          <cell r="X198">
            <v>27.646444087252615</v>
          </cell>
        </row>
        <row r="199">
          <cell r="C199">
            <v>3.6083510126787921</v>
          </cell>
          <cell r="D199">
            <v>2.7085213706871549</v>
          </cell>
          <cell r="E199">
            <v>2.5661561995</v>
          </cell>
          <cell r="F199">
            <v>0.59633798134214444</v>
          </cell>
          <cell r="G199">
            <v>2.1642604306473974</v>
          </cell>
          <cell r="I199">
            <v>3.7225340150403552</v>
          </cell>
          <cell r="J199">
            <v>1.5578050678577324</v>
          </cell>
          <cell r="K199">
            <v>3.1003239675400303</v>
          </cell>
          <cell r="L199">
            <v>4.9164348417904806</v>
          </cell>
          <cell r="M199">
            <v>2.3934980550833327</v>
          </cell>
          <cell r="N199">
            <v>5.3317862620683227</v>
          </cell>
          <cell r="O199">
            <v>3.4764815838985776</v>
          </cell>
          <cell r="P199">
            <v>4.3003281815833319</v>
          </cell>
          <cell r="R199">
            <v>3.4063687910252525</v>
          </cell>
          <cell r="S199">
            <v>12.266161968999999</v>
          </cell>
          <cell r="T199">
            <v>4.0814304426349306</v>
          </cell>
          <cell r="U199">
            <v>3.5367536171666676</v>
          </cell>
          <cell r="W199">
            <v>3.5960481370616524</v>
          </cell>
          <cell r="X199">
            <v>25.622654094999351</v>
          </cell>
        </row>
        <row r="200">
          <cell r="C200">
            <v>3.6276171599282576</v>
          </cell>
          <cell r="D200">
            <v>2.7291208205671582</v>
          </cell>
          <cell r="E200">
            <v>2.6242814619999999</v>
          </cell>
          <cell r="F200">
            <v>0.64423192368000004</v>
          </cell>
          <cell r="G200">
            <v>2.527629809241398</v>
          </cell>
          <cell r="I200">
            <v>4.3034521487848423</v>
          </cell>
          <cell r="J200">
            <v>1.6292682468013102</v>
          </cell>
          <cell r="K200">
            <v>4.5015655179111764</v>
          </cell>
          <cell r="L200">
            <v>4.7193499077817895</v>
          </cell>
          <cell r="M200">
            <v>2.7304007566000021</v>
          </cell>
          <cell r="N200">
            <v>4.1154611940621582</v>
          </cell>
          <cell r="O200">
            <v>4.6101168022677177</v>
          </cell>
          <cell r="P200">
            <v>6.0204421649101771</v>
          </cell>
          <cell r="R200">
            <v>5.9407633475333341</v>
          </cell>
          <cell r="S200">
            <v>12.081686134776021</v>
          </cell>
          <cell r="T200">
            <v>4.0847920280000007</v>
          </cell>
          <cell r="U200">
            <v>4.0186706932666656</v>
          </cell>
          <cell r="W200">
            <v>4.5226398567323418</v>
          </cell>
          <cell r="X200">
            <v>25.07253647344</v>
          </cell>
        </row>
        <row r="201">
          <cell r="C201">
            <v>3.6881305420000001</v>
          </cell>
          <cell r="D201">
            <v>2.7406000000000001</v>
          </cell>
          <cell r="E201">
            <v>2.9015143960000001</v>
          </cell>
          <cell r="F201">
            <v>0.62582820819999996</v>
          </cell>
          <cell r="G201">
            <v>2.7032552449741605</v>
          </cell>
          <cell r="I201">
            <v>4.1384049406620527</v>
          </cell>
          <cell r="J201">
            <v>1.43885933997285</v>
          </cell>
          <cell r="K201">
            <v>3.5531321873320598</v>
          </cell>
          <cell r="L201">
            <v>4.4608435386317256</v>
          </cell>
          <cell r="M201">
            <v>2.6909226953489025</v>
          </cell>
          <cell r="N201">
            <v>4.9291500570833326</v>
          </cell>
          <cell r="O201">
            <v>4.9335804099949723</v>
          </cell>
          <cell r="P201">
            <v>6.7986368666666648</v>
          </cell>
          <cell r="R201">
            <v>5.8313917777024242</v>
          </cell>
          <cell r="S201">
            <v>12.271036872732301</v>
          </cell>
          <cell r="T201">
            <v>4.0877953455000009</v>
          </cell>
          <cell r="U201">
            <v>5.9341958861666679</v>
          </cell>
          <cell r="W201">
            <v>5.3443276254531522</v>
          </cell>
          <cell r="X201">
            <v>30.016979792645753</v>
          </cell>
        </row>
        <row r="202">
          <cell r="C202">
            <v>3.7748492959907161</v>
          </cell>
          <cell r="D202">
            <v>2.7340595175413158</v>
          </cell>
          <cell r="E202">
            <v>2.9239448815999998</v>
          </cell>
          <cell r="F202">
            <v>0.64308028791999994</v>
          </cell>
          <cell r="G202">
            <v>2.4818456471284422</v>
          </cell>
          <cell r="I202">
            <v>3.934483162257238</v>
          </cell>
          <cell r="J202">
            <v>1.3353019850737879</v>
          </cell>
          <cell r="K202">
            <v>3.3029633822203879</v>
          </cell>
          <cell r="L202">
            <v>4.4726472304263343</v>
          </cell>
          <cell r="M202">
            <v>2.4820061868000005</v>
          </cell>
          <cell r="N202">
            <v>5.1558275749375095</v>
          </cell>
          <cell r="O202">
            <v>5.3578626959127682</v>
          </cell>
          <cell r="P202">
            <v>6.6603675238029298</v>
          </cell>
          <cell r="R202">
            <v>4.7752977558666654</v>
          </cell>
          <cell r="S202">
            <v>12.393696327999979</v>
          </cell>
          <cell r="T202">
            <v>4.0797280255999997</v>
          </cell>
          <cell r="U202">
            <v>4.9078519594666661</v>
          </cell>
          <cell r="W202">
            <v>4.7849288302383401</v>
          </cell>
          <cell r="X202">
            <v>32.420018607060982</v>
          </cell>
        </row>
        <row r="203">
          <cell r="C203">
            <v>3.5635699576663051</v>
          </cell>
          <cell r="D203">
            <v>2.7338003157540998</v>
          </cell>
          <cell r="E203">
            <v>2.8677082270000001</v>
          </cell>
          <cell r="F203">
            <v>0.64584489047983196</v>
          </cell>
          <cell r="G203">
            <v>2.38682116790465</v>
          </cell>
          <cell r="I203">
            <v>4.1492489412925799</v>
          </cell>
          <cell r="J203">
            <v>1.7360749538471598</v>
          </cell>
          <cell r="K203">
            <v>3.5316110077652723</v>
          </cell>
          <cell r="L203">
            <v>3.9938521311272548</v>
          </cell>
          <cell r="M203">
            <v>2.2739272638333325</v>
          </cell>
          <cell r="N203">
            <v>4.2396093807683899</v>
          </cell>
          <cell r="O203">
            <v>4.4001125001554273</v>
          </cell>
          <cell r="P203">
            <v>4.8111298378504275</v>
          </cell>
          <cell r="R203">
            <v>3.9730043348497981</v>
          </cell>
          <cell r="S203">
            <v>12.1674060274841</v>
          </cell>
          <cell r="T203">
            <v>3.9316268074619005</v>
          </cell>
          <cell r="U203">
            <v>4.5073017978333354</v>
          </cell>
          <cell r="W203">
            <v>5.2074081851666678</v>
          </cell>
          <cell r="X203">
            <v>32.1267572834481</v>
          </cell>
        </row>
        <row r="204">
          <cell r="C204">
            <v>3.3779805181387776</v>
          </cell>
          <cell r="D204">
            <v>2.6792770966653023</v>
          </cell>
          <cell r="E204">
            <v>2.906764527</v>
          </cell>
          <cell r="F204">
            <v>0.65066790119999995</v>
          </cell>
          <cell r="G204">
            <v>2.3449204833544401</v>
          </cell>
          <cell r="I204">
            <v>3.9419027541696852</v>
          </cell>
          <cell r="J204">
            <v>1.460963642064965</v>
          </cell>
          <cell r="K204">
            <v>3.3345553771333298</v>
          </cell>
          <cell r="L204">
            <v>3.7919354181292224</v>
          </cell>
          <cell r="M204">
            <v>2.0735195263333348</v>
          </cell>
          <cell r="N204">
            <v>3.6632420008584399</v>
          </cell>
          <cell r="O204">
            <v>3.3679020155738524</v>
          </cell>
          <cell r="P204">
            <v>4.6677859977366332</v>
          </cell>
          <cell r="R204">
            <v>3.5937709547353371</v>
          </cell>
          <cell r="S204">
            <v>12.28672850266665</v>
          </cell>
          <cell r="T204">
            <v>4.0847643229999999</v>
          </cell>
          <cell r="U204">
            <v>4.0432869653912826</v>
          </cell>
          <cell r="W204">
            <v>4.4395527032500022</v>
          </cell>
          <cell r="X204">
            <v>31.84739438989925</v>
          </cell>
        </row>
        <row r="205">
          <cell r="C205">
            <v>3.7366727255999996</v>
          </cell>
          <cell r="D205">
            <v>2.7343868648049923</v>
          </cell>
          <cell r="E205">
            <v>2.6638727561371041</v>
          </cell>
          <cell r="F205">
            <v>0.62962426136307281</v>
          </cell>
          <cell r="G205">
            <v>2.2413826055999997</v>
          </cell>
          <cell r="I205">
            <v>3.2267094071122964</v>
          </cell>
          <cell r="J205">
            <v>1.3418696571333322</v>
          </cell>
          <cell r="K205">
            <v>3.2048075916786578</v>
          </cell>
          <cell r="L205">
            <v>4.0805274093530928</v>
          </cell>
          <cell r="M205">
            <v>1.9592975952165941</v>
          </cell>
          <cell r="N205">
            <v>4.5054891716305034</v>
          </cell>
          <cell r="O205">
            <v>3.8824649095115049</v>
          </cell>
          <cell r="P205">
            <v>4.9035456512</v>
          </cell>
          <cell r="R205">
            <v>3.6226151632666643</v>
          </cell>
          <cell r="S205">
            <v>12.307268998356939</v>
          </cell>
          <cell r="T205">
            <v>4.0300138544348343</v>
          </cell>
          <cell r="U205">
            <v>4.0312702087283441</v>
          </cell>
          <cell r="W205">
            <v>3.8102960408000022</v>
          </cell>
          <cell r="X205">
            <v>30.507112203387816</v>
          </cell>
        </row>
        <row r="206">
          <cell r="C206">
            <v>3.7297143735000002</v>
          </cell>
          <cell r="D206">
            <v>2.7453395890000003</v>
          </cell>
          <cell r="E206">
            <v>2.5118577900000001</v>
          </cell>
          <cell r="F206">
            <v>0.63187626819999998</v>
          </cell>
          <cell r="G206">
            <v>2.261282985000002</v>
          </cell>
          <cell r="I206">
            <v>3.8877076270887927</v>
          </cell>
          <cell r="J206">
            <v>1.7490343972500024</v>
          </cell>
          <cell r="K206">
            <v>4.4449027706532052</v>
          </cell>
          <cell r="L206">
            <v>2.3319323234647578</v>
          </cell>
          <cell r="M206">
            <v>2.01243014616667</v>
          </cell>
          <cell r="N206">
            <v>3.4510545012881302</v>
          </cell>
          <cell r="O206">
            <v>2.7998462090911573</v>
          </cell>
          <cell r="P206">
            <v>3.8115720197499998</v>
          </cell>
          <cell r="R206">
            <v>3.6424803914999999</v>
          </cell>
          <cell r="S206">
            <v>12.517473470833325</v>
          </cell>
          <cell r="T206">
            <v>4.0119294637102074</v>
          </cell>
          <cell r="U206">
            <v>4.0669267570000027</v>
          </cell>
          <cell r="W206">
            <v>5.84166123091667</v>
          </cell>
          <cell r="X206">
            <v>32.264569143399626</v>
          </cell>
        </row>
        <row r="207">
          <cell r="C207">
            <v>3.7311129694999998</v>
          </cell>
          <cell r="D207">
            <v>2.3610138283617426</v>
          </cell>
          <cell r="E207">
            <v>2.5129239030833324</v>
          </cell>
          <cell r="F207">
            <v>0.60812865382708448</v>
          </cell>
          <cell r="G207">
            <v>2.1444610882646575</v>
          </cell>
          <cell r="I207">
            <v>4.1717247662047727</v>
          </cell>
          <cell r="J207">
            <v>1.7351261284038424</v>
          </cell>
          <cell r="K207">
            <v>6.3582393248333346</v>
          </cell>
          <cell r="L207">
            <v>3.5811514848908601</v>
          </cell>
          <cell r="M207">
            <v>2.0100955431666678</v>
          </cell>
          <cell r="N207">
            <v>3.7041433046666672</v>
          </cell>
          <cell r="O207">
            <v>3.5940700469844127</v>
          </cell>
          <cell r="P207">
            <v>4.394431809632307</v>
          </cell>
          <cell r="R207">
            <v>3.907960641743037</v>
          </cell>
          <cell r="S207">
            <v>12.490153362500024</v>
          </cell>
          <cell r="T207">
            <v>4.0826067517500002</v>
          </cell>
          <cell r="U207">
            <v>3.9650269251666677</v>
          </cell>
          <cell r="W207">
            <v>6.1484978105000003</v>
          </cell>
          <cell r="X207">
            <v>36.328914695844702</v>
          </cell>
        </row>
        <row r="208">
          <cell r="C208">
            <v>3.6987618994791678</v>
          </cell>
          <cell r="D208">
            <v>2.6101577460493925</v>
          </cell>
          <cell r="E208">
            <v>2.5905214532047349</v>
          </cell>
          <cell r="F208">
            <v>0.60910849413632673</v>
          </cell>
          <cell r="G208">
            <v>2.1660935983160101</v>
          </cell>
          <cell r="I208">
            <v>4.5842146205980328</v>
          </cell>
          <cell r="J208">
            <v>1.6891000867185575</v>
          </cell>
          <cell r="K208">
            <v>6.5487033002249575</v>
          </cell>
          <cell r="L208">
            <v>6.2516558723833331</v>
          </cell>
          <cell r="M208">
            <v>2.0763738601666653</v>
          </cell>
          <cell r="N208">
            <v>3.9910327857628198</v>
          </cell>
          <cell r="O208">
            <v>4.7039227095000005</v>
          </cell>
          <cell r="P208">
            <v>4.7943882637090471</v>
          </cell>
          <cell r="R208">
            <v>4.2972804196844576</v>
          </cell>
          <cell r="S208">
            <v>12.349854577166703</v>
          </cell>
          <cell r="T208">
            <v>4.0823607517500005</v>
          </cell>
          <cell r="U208">
            <v>3.8493468179499124</v>
          </cell>
          <cell r="W208">
            <v>7.2042879835000031</v>
          </cell>
          <cell r="X208">
            <v>38.143499020278028</v>
          </cell>
        </row>
        <row r="209">
          <cell r="C209">
            <v>3.6876278771166704</v>
          </cell>
          <cell r="D209">
            <v>2.7569394760000003</v>
          </cell>
          <cell r="E209">
            <v>2.621747341459248</v>
          </cell>
          <cell r="F209">
            <v>0.59104895152825798</v>
          </cell>
          <cell r="G209">
            <v>2.2582566558666679</v>
          </cell>
          <cell r="I209">
            <v>3.9789015995262162</v>
          </cell>
          <cell r="J209">
            <v>1.5286561380979262</v>
          </cell>
          <cell r="K209">
            <v>3.4241576851359881</v>
          </cell>
          <cell r="L209">
            <v>2.8076092172286478</v>
          </cell>
          <cell r="M209">
            <v>2.0949749323999982</v>
          </cell>
          <cell r="N209">
            <v>3.2559036659220899</v>
          </cell>
          <cell r="O209">
            <v>4.3884007632651691</v>
          </cell>
          <cell r="P209">
            <v>3.7527223517189894</v>
          </cell>
          <cell r="R209">
            <v>4.7053832669475657</v>
          </cell>
          <cell r="S209">
            <v>12.3966539570667</v>
          </cell>
          <cell r="T209">
            <v>4.0837471999999995</v>
          </cell>
          <cell r="U209">
            <v>4.0383012962666651</v>
          </cell>
          <cell r="W209">
            <v>3.7410449725333321</v>
          </cell>
          <cell r="X209">
            <v>26.018715643954842</v>
          </cell>
        </row>
        <row r="210">
          <cell r="C210">
            <v>3.46873634525102</v>
          </cell>
          <cell r="D210">
            <v>2.7284238487659551</v>
          </cell>
          <cell r="E210">
            <v>2.5807737047499999</v>
          </cell>
          <cell r="F210">
            <v>0.60629566432499982</v>
          </cell>
          <cell r="G210">
            <v>2.2494757869591</v>
          </cell>
          <cell r="I210">
            <v>3.5787037995044448</v>
          </cell>
          <cell r="J210">
            <v>1.3122348785833351</v>
          </cell>
          <cell r="K210">
            <v>2.7798131145200173</v>
          </cell>
          <cell r="L210">
            <v>3.52174001285</v>
          </cell>
          <cell r="M210">
            <v>2.064658161166665</v>
          </cell>
          <cell r="N210">
            <v>3.2216467018333299</v>
          </cell>
          <cell r="O210">
            <v>4.0113838250833354</v>
          </cell>
          <cell r="P210">
            <v>4.3621235689706053</v>
          </cell>
          <cell r="R210">
            <v>4.4778346643333347</v>
          </cell>
          <cell r="S210">
            <v>12.461519197735074</v>
          </cell>
          <cell r="T210">
            <v>4.0839439999999998</v>
          </cell>
          <cell r="U210">
            <v>4.0686639429999998</v>
          </cell>
          <cell r="W210">
            <v>3.5843301276189998</v>
          </cell>
          <cell r="X210">
            <v>20.319176706728125</v>
          </cell>
        </row>
        <row r="211">
          <cell r="C211">
            <v>3.7212430946666677</v>
          </cell>
          <cell r="D211">
            <v>2.74218710698963</v>
          </cell>
          <cell r="E211">
            <v>2.5896933351000002</v>
          </cell>
          <cell r="F211">
            <v>0.6190219881600002</v>
          </cell>
          <cell r="G211">
            <v>2.2336174554666659</v>
          </cell>
          <cell r="I211">
            <v>3.6296015168327367</v>
          </cell>
          <cell r="J211">
            <v>1.6927039666866759</v>
          </cell>
          <cell r="K211">
            <v>3.2455075914257399</v>
          </cell>
          <cell r="L211">
            <v>6.2697994745760601</v>
          </cell>
          <cell r="M211">
            <v>2.0213280205333302</v>
          </cell>
          <cell r="N211">
            <v>4.6166501973333336</v>
          </cell>
          <cell r="O211">
            <v>4.8105179558666675</v>
          </cell>
          <cell r="P211">
            <v>5.5241907044000014</v>
          </cell>
          <cell r="R211">
            <v>4.1705973206666682</v>
          </cell>
          <cell r="S211">
            <v>12.2167628672308</v>
          </cell>
          <cell r="T211">
            <v>4.0833535999999997</v>
          </cell>
          <cell r="U211">
            <v>4.1657750761333361</v>
          </cell>
          <cell r="W211">
            <v>3.7243998069275301</v>
          </cell>
          <cell r="X211">
            <v>26.431098916116138</v>
          </cell>
        </row>
        <row r="212">
          <cell r="C212">
            <v>3.7107019975833349</v>
          </cell>
          <cell r="D212">
            <v>2.7354481765495375</v>
          </cell>
          <cell r="E212">
            <v>2.5772512463749999</v>
          </cell>
          <cell r="F212">
            <v>0.65560924999999992</v>
          </cell>
          <cell r="G212">
            <v>2.7753316951969449</v>
          </cell>
          <cell r="I212">
            <v>3.9669173586463105</v>
          </cell>
          <cell r="J212">
            <v>1.5067794971931701</v>
          </cell>
          <cell r="K212">
            <v>4.3164782614101895</v>
          </cell>
          <cell r="L212">
            <v>3.697045342277975</v>
          </cell>
          <cell r="M212">
            <v>2.2486872403333327</v>
          </cell>
          <cell r="N212">
            <v>3.7191024940544848</v>
          </cell>
          <cell r="O212">
            <v>4.3517382568333352</v>
          </cell>
          <cell r="P212">
            <v>4.8483444876749049</v>
          </cell>
          <cell r="R212">
            <v>5.0532811770000006</v>
          </cell>
          <cell r="S212">
            <v>12.282310337795524</v>
          </cell>
          <cell r="T212">
            <v>4.0834519999999994</v>
          </cell>
          <cell r="U212">
            <v>4.2357107036666708</v>
          </cell>
          <cell r="W212">
            <v>4.7887331372377</v>
          </cell>
          <cell r="X212">
            <v>31.326647609333328</v>
          </cell>
        </row>
        <row r="213">
          <cell r="C213">
            <v>3.6993518693044303</v>
          </cell>
          <cell r="D213">
            <v>2.7458120759375002</v>
          </cell>
          <cell r="E213">
            <v>2.9032143624585371</v>
          </cell>
          <cell r="F213">
            <v>0.63882052474166695</v>
          </cell>
          <cell r="G213">
            <v>2.4985063371312997</v>
          </cell>
          <cell r="I213">
            <v>3.9514964204032355</v>
          </cell>
          <cell r="J213">
            <v>1.7165081836797875</v>
          </cell>
          <cell r="K213">
            <v>2.6582337319745521</v>
          </cell>
          <cell r="L213">
            <v>3.7925075802707395</v>
          </cell>
          <cell r="M213">
            <v>2.312295474333335</v>
          </cell>
          <cell r="N213">
            <v>4.7703809219280853</v>
          </cell>
          <cell r="O213">
            <v>4.817781040833335</v>
          </cell>
          <cell r="P213">
            <v>5.1935467329999998</v>
          </cell>
          <cell r="R213">
            <v>4.2615874558333324</v>
          </cell>
          <cell r="S213">
            <v>12.573485193666675</v>
          </cell>
          <cell r="T213">
            <v>4.0839439999999998</v>
          </cell>
          <cell r="U213">
            <v>4.7977880369166677</v>
          </cell>
          <cell r="W213">
            <v>4.76911068776365</v>
          </cell>
          <cell r="X213">
            <v>34.045419990833302</v>
          </cell>
        </row>
        <row r="214">
          <cell r="C214">
            <v>3.6271889646065141</v>
          </cell>
          <cell r="D214">
            <v>2.7408842214896296</v>
          </cell>
          <cell r="E214">
            <v>3.0619800404999999</v>
          </cell>
          <cell r="F214">
            <v>0.64088397806666675</v>
          </cell>
          <cell r="G214">
            <v>2.1860348656350239</v>
          </cell>
          <cell r="I214">
            <v>3.9351215613961394</v>
          </cell>
          <cell r="J214">
            <v>1.6696111489004981</v>
          </cell>
          <cell r="K214">
            <v>3.4112584902436196</v>
          </cell>
          <cell r="L214">
            <v>4.3405498608591007</v>
          </cell>
          <cell r="M214">
            <v>2.0204659905333302</v>
          </cell>
          <cell r="N214">
            <v>4.1260244627195579</v>
          </cell>
          <cell r="O214">
            <v>5.605515120533334</v>
          </cell>
          <cell r="P214">
            <v>5.2910392111008857</v>
          </cell>
          <cell r="R214">
            <v>3.9631350032779182</v>
          </cell>
          <cell r="S214">
            <v>12.459045159636258</v>
          </cell>
          <cell r="T214">
            <v>4.0837471999999995</v>
          </cell>
          <cell r="U214">
            <v>5.1510847694666682</v>
          </cell>
          <cell r="W214">
            <v>4.7895169148160379</v>
          </cell>
          <cell r="X214">
            <v>34.145008318983578</v>
          </cell>
        </row>
        <row r="215">
          <cell r="C215">
            <v>3.5149207657114552</v>
          </cell>
          <cell r="D215">
            <v>2.7400419265495377</v>
          </cell>
          <cell r="E215">
            <v>3.1963978108750002</v>
          </cell>
          <cell r="F215">
            <v>0.69598155773627379</v>
          </cell>
          <cell r="G215">
            <v>2.0273993887421602</v>
          </cell>
          <cell r="I215">
            <v>4.6939200580897431</v>
          </cell>
          <cell r="J215">
            <v>1.8932122380000025</v>
          </cell>
          <cell r="K215">
            <v>5.1139630430833343</v>
          </cell>
          <cell r="L215">
            <v>5.647929102545949</v>
          </cell>
          <cell r="M215">
            <v>1.9357951709999974</v>
          </cell>
          <cell r="N215">
            <v>4.9616651658549946</v>
          </cell>
          <cell r="O215">
            <v>5.6554385083333321</v>
          </cell>
          <cell r="P215">
            <v>6.4041304366666676</v>
          </cell>
          <cell r="R215">
            <v>3.9034508589999999</v>
          </cell>
          <cell r="S215">
            <v>12.425454712556951</v>
          </cell>
          <cell r="T215">
            <v>4.0853249999999992</v>
          </cell>
          <cell r="U215">
            <v>4.5152639605584151</v>
          </cell>
          <cell r="W215">
            <v>5.5692736160000003</v>
          </cell>
          <cell r="X215">
            <v>34.29342419434618</v>
          </cell>
        </row>
        <row r="216">
          <cell r="C216">
            <v>3.1773748250683722</v>
          </cell>
          <cell r="D216">
            <v>2.7243942587898728</v>
          </cell>
          <cell r="E216">
            <v>3.2140965601249998</v>
          </cell>
          <cell r="F216">
            <v>0.71958240162499987</v>
          </cell>
          <cell r="G216">
            <v>2.0933641686666702</v>
          </cell>
          <cell r="I216">
            <v>3.8647144949047627</v>
          </cell>
          <cell r="J216">
            <v>1.6062096276900051</v>
          </cell>
          <cell r="K216">
            <v>5.1715662700417226</v>
          </cell>
          <cell r="L216">
            <v>5.2475959585059799</v>
          </cell>
          <cell r="M216">
            <v>1.7986262986666652</v>
          </cell>
          <cell r="N216">
            <v>4.7618686393358551</v>
          </cell>
          <cell r="O216">
            <v>4.8879844225000024</v>
          </cell>
          <cell r="P216">
            <v>5.7577555181666646</v>
          </cell>
          <cell r="R216">
            <v>3.6453688668017898</v>
          </cell>
          <cell r="S216">
            <v>12.616707467666673</v>
          </cell>
          <cell r="T216">
            <v>4.0829599999999999</v>
          </cell>
          <cell r="U216">
            <v>4.1333430556666695</v>
          </cell>
          <cell r="W216">
            <v>4.7565287991666674</v>
          </cell>
          <cell r="X216">
            <v>27.5746932539782</v>
          </cell>
        </row>
        <row r="217">
          <cell r="C217">
            <v>3.8140071691333306</v>
          </cell>
          <cell r="D217">
            <v>2.683384353762384</v>
          </cell>
          <cell r="E217">
            <v>2.6718332657726678</v>
          </cell>
          <cell r="F217">
            <v>0.68296480592112396</v>
          </cell>
          <cell r="G217">
            <v>2.0860423143487199</v>
          </cell>
          <cell r="I217">
            <v>3.9985383267999999</v>
          </cell>
          <cell r="J217">
            <v>1.1333078594510213</v>
          </cell>
          <cell r="K217">
            <v>3.5865664058666682</v>
          </cell>
          <cell r="L217">
            <v>3.4166953919435579</v>
          </cell>
          <cell r="M217">
            <v>1.869473604</v>
          </cell>
          <cell r="N217">
            <v>4.618733687333334</v>
          </cell>
          <cell r="O217">
            <v>4.0642887774153822</v>
          </cell>
          <cell r="P217">
            <v>4.6475835486666659</v>
          </cell>
          <cell r="R217">
            <v>3.6299629277333323</v>
          </cell>
          <cell r="S217">
            <v>12.54386768217438</v>
          </cell>
          <cell r="T217">
            <v>4.0847536</v>
          </cell>
          <cell r="U217">
            <v>3.7550091694666676</v>
          </cell>
          <cell r="W217">
            <v>3.8068624110666662</v>
          </cell>
          <cell r="X217">
            <v>22.89404250181164</v>
          </cell>
        </row>
        <row r="218">
          <cell r="C218">
            <v>3.9733942113333298</v>
          </cell>
          <cell r="D218">
            <v>2.7374833565153778</v>
          </cell>
          <cell r="E218">
            <v>2.0320715926772901</v>
          </cell>
          <cell r="F218">
            <v>0.57378553987500003</v>
          </cell>
          <cell r="G218">
            <v>2.1388900280000027</v>
          </cell>
          <cell r="I218">
            <v>4.1608001340000031</v>
          </cell>
          <cell r="J218">
            <v>1.2427546485256373</v>
          </cell>
          <cell r="K218">
            <v>3.6595063214999999</v>
          </cell>
          <cell r="L218">
            <v>2.5121629394398148</v>
          </cell>
          <cell r="M218">
            <v>1.8379663899999976</v>
          </cell>
          <cell r="N218">
            <v>3.9447131706666703</v>
          </cell>
          <cell r="O218">
            <v>2.9809285536540351</v>
          </cell>
          <cell r="P218">
            <v>3.8656660853333324</v>
          </cell>
          <cell r="R218">
            <v>3.6815492099999974</v>
          </cell>
          <cell r="S218">
            <v>12.5346282095513</v>
          </cell>
          <cell r="T218">
            <v>4.0896524999999997</v>
          </cell>
          <cell r="U218">
            <v>3.7618481269999977</v>
          </cell>
          <cell r="W218">
            <v>4.1376738888333318</v>
          </cell>
          <cell r="X218">
            <v>35.367354105129451</v>
          </cell>
        </row>
        <row r="219">
          <cell r="C219">
            <v>4.1120665752666667</v>
          </cell>
          <cell r="D219">
            <v>2.5311744982676778</v>
          </cell>
          <cell r="E219">
            <v>3.1861621040633246</v>
          </cell>
          <cell r="F219">
            <v>0.63956781231417759</v>
          </cell>
          <cell r="G219">
            <v>2.081453767866666</v>
          </cell>
          <cell r="I219">
            <v>4.5037572665333343</v>
          </cell>
          <cell r="J219">
            <v>1.295074124587744</v>
          </cell>
          <cell r="K219">
            <v>3.9705603937787566</v>
          </cell>
          <cell r="L219">
            <v>3.9080931637360985</v>
          </cell>
          <cell r="M219">
            <v>1.858223335466666</v>
          </cell>
          <cell r="N219">
            <v>3.3208295005410782</v>
          </cell>
          <cell r="O219">
            <v>3.2809268281462898</v>
          </cell>
          <cell r="P219">
            <v>3.8417495622742037</v>
          </cell>
          <cell r="R219">
            <v>3.8180394694666662</v>
          </cell>
          <cell r="S219">
            <v>12.553617690451301</v>
          </cell>
          <cell r="T219">
            <v>3.8364040774160997</v>
          </cell>
          <cell r="U219">
            <v>3.856563104666666</v>
          </cell>
          <cell r="W219">
            <v>4.6402755488</v>
          </cell>
          <cell r="X219">
            <v>38.329671267653325</v>
          </cell>
        </row>
        <row r="220">
          <cell r="C220">
            <v>3.9088845550262898</v>
          </cell>
          <cell r="D220">
            <v>2.4233614770419298</v>
          </cell>
          <cell r="E220">
            <v>2.3384361151437898</v>
          </cell>
          <cell r="F220">
            <v>0.62210424446452495</v>
          </cell>
          <cell r="G220">
            <v>2.1759786563354702</v>
          </cell>
          <cell r="I220">
            <v>4.3607606872920304</v>
          </cell>
          <cell r="J220">
            <v>1.55992146030136</v>
          </cell>
          <cell r="K220">
            <v>3.5886483796023101</v>
          </cell>
          <cell r="L220">
            <v>1.20923540721256</v>
          </cell>
          <cell r="M220">
            <v>2.0998342015409501</v>
          </cell>
          <cell r="N220">
            <v>3.30984207502943</v>
          </cell>
          <cell r="O220">
            <v>3.4127578496982101</v>
          </cell>
          <cell r="P220">
            <v>3.2886041849925398</v>
          </cell>
          <cell r="R220">
            <v>3.5102212417443601</v>
          </cell>
          <cell r="S220">
            <v>12.4777515962469</v>
          </cell>
          <cell r="T220">
            <v>3.8419154365486099</v>
          </cell>
          <cell r="U220">
            <v>3.9108448600036398</v>
          </cell>
          <cell r="W220">
            <v>4.4563898243483697</v>
          </cell>
          <cell r="X220">
            <v>33.9616002545784</v>
          </cell>
        </row>
        <row r="221">
          <cell r="C221">
            <v>4.15270645512022</v>
          </cell>
          <cell r="D221">
            <v>2.6119298173998899</v>
          </cell>
          <cell r="E221">
            <v>2.7290780807879602</v>
          </cell>
          <cell r="F221">
            <v>0.67926967465112797</v>
          </cell>
          <cell r="G221">
            <v>2.1786623066056299</v>
          </cell>
          <cell r="I221">
            <v>4.3496419239515998</v>
          </cell>
          <cell r="J221">
            <v>1.49682944113928</v>
          </cell>
          <cell r="K221">
            <v>3.6549240333803699</v>
          </cell>
          <cell r="L221">
            <v>1.0304327195093299</v>
          </cell>
          <cell r="M221">
            <v>2.15086857782258</v>
          </cell>
          <cell r="N221">
            <v>3.6088605015733899</v>
          </cell>
          <cell r="O221">
            <v>3.6057512876104298</v>
          </cell>
          <cell r="P221">
            <v>3.6000471996265602</v>
          </cell>
          <cell r="R221">
            <v>5.6274843905225804</v>
          </cell>
          <cell r="S221">
            <v>12.752126205178699</v>
          </cell>
          <cell r="T221">
            <v>4.0177592016363901</v>
          </cell>
          <cell r="U221">
            <v>4.0414226032303899</v>
          </cell>
          <cell r="W221">
            <v>4.2337033191589599</v>
          </cell>
          <cell r="X221">
            <v>36.6312760935866</v>
          </cell>
        </row>
        <row r="222">
          <cell r="C222">
            <v>4.1555328541321099</v>
          </cell>
          <cell r="D222">
            <v>2.1563733211425999</v>
          </cell>
          <cell r="E222">
            <v>2.01225891689311</v>
          </cell>
          <cell r="F222">
            <v>0.70796632257589298</v>
          </cell>
          <cell r="G222">
            <v>1.83651993612658</v>
          </cell>
          <cell r="I222">
            <v>4.2283771093500597</v>
          </cell>
          <cell r="J222">
            <v>1.29952741936802</v>
          </cell>
          <cell r="K222">
            <v>3.4909013912146998</v>
          </cell>
          <cell r="L222">
            <v>1.3442695621432299</v>
          </cell>
          <cell r="M222">
            <v>2.1930831506796098</v>
          </cell>
          <cell r="N222">
            <v>3.6232112803398602</v>
          </cell>
          <cell r="O222">
            <v>4.1757357809693598</v>
          </cell>
          <cell r="P222">
            <v>3.5895575786255298</v>
          </cell>
          <cell r="R222">
            <v>4.7254942967123599</v>
          </cell>
          <cell r="S222">
            <v>12.4479871365292</v>
          </cell>
          <cell r="T222">
            <v>4.0137493828418096</v>
          </cell>
          <cell r="U222">
            <v>4.2576170989784803</v>
          </cell>
          <cell r="W222">
            <v>4.0982704980502502</v>
          </cell>
          <cell r="X222">
            <v>31.038955820821901</v>
          </cell>
        </row>
        <row r="223">
          <cell r="C223">
            <v>4.0501344084928101</v>
          </cell>
          <cell r="D223">
            <v>2.6996699263353499</v>
          </cell>
          <cell r="E223">
            <v>2.45246904552278</v>
          </cell>
          <cell r="F223">
            <v>0.70255348612727397</v>
          </cell>
          <cell r="G223">
            <v>2.22485040493391</v>
          </cell>
          <cell r="I223">
            <v>3.7792429276407802</v>
          </cell>
          <cell r="J223">
            <v>1.6934670472576301</v>
          </cell>
          <cell r="K223">
            <v>3.2457613856836902</v>
          </cell>
          <cell r="L223">
            <v>2.0555426919398898</v>
          </cell>
          <cell r="M223">
            <v>2.1777445219289602</v>
          </cell>
          <cell r="N223">
            <v>4.4037358058691902</v>
          </cell>
          <cell r="O223">
            <v>4.5159498783739798</v>
          </cell>
          <cell r="P223">
            <v>4.5063912154553698</v>
          </cell>
          <cell r="R223">
            <v>4.0468568421184097</v>
          </cell>
          <cell r="S223">
            <v>12.4338039236795</v>
          </cell>
          <cell r="T223">
            <v>4.0133468510396098</v>
          </cell>
          <cell r="U223">
            <v>4.2683096170182999</v>
          </cell>
          <cell r="W223">
            <v>4.19851770851366</v>
          </cell>
          <cell r="X223">
            <v>23.173919441882301</v>
          </cell>
        </row>
        <row r="224">
          <cell r="C224">
            <v>4.1098995643707301</v>
          </cell>
          <cell r="D224">
            <v>2.7447654885769102</v>
          </cell>
          <cell r="E224">
            <v>2.4919497400748098</v>
          </cell>
          <cell r="F224">
            <v>0.72381779315008399</v>
          </cell>
          <cell r="G224">
            <v>2.7433552562992101</v>
          </cell>
          <cell r="I224">
            <v>3.7836732421574499</v>
          </cell>
          <cell r="J224">
            <v>1.64074489388884</v>
          </cell>
          <cell r="K224">
            <v>4.09314957910592</v>
          </cell>
          <cell r="L224">
            <v>1.68305295083845</v>
          </cell>
          <cell r="M224">
            <v>2.5898115803858599</v>
          </cell>
          <cell r="N224">
            <v>3.6870959032139701</v>
          </cell>
          <cell r="O224">
            <v>4.4972516275754097</v>
          </cell>
          <cell r="P224">
            <v>4.7110865636414001</v>
          </cell>
          <cell r="R224">
            <v>5.78726811819981</v>
          </cell>
          <cell r="S224">
            <v>12.345987004178999</v>
          </cell>
          <cell r="T224">
            <v>4.0140047012408102</v>
          </cell>
          <cell r="U224">
            <v>4.3191783836930204</v>
          </cell>
          <cell r="W224">
            <v>4.4382073439136498</v>
          </cell>
          <cell r="X224">
            <v>27.6380073188982</v>
          </cell>
        </row>
        <row r="225">
          <cell r="C225">
            <v>4.0666886309994101</v>
          </cell>
          <cell r="D225">
            <v>2.7406541477911701</v>
          </cell>
          <cell r="E225">
            <v>2.7734722579482298</v>
          </cell>
          <cell r="F225">
            <v>0.69744223045767195</v>
          </cell>
          <cell r="G225">
            <v>2.7907884417485902</v>
          </cell>
          <cell r="I225">
            <v>3.4361880779211398</v>
          </cell>
          <cell r="J225">
            <v>1.6797165718253499</v>
          </cell>
          <cell r="K225">
            <v>2.7308402005065902</v>
          </cell>
          <cell r="L225">
            <v>1.9171853804790899</v>
          </cell>
          <cell r="M225">
            <v>2.7049478406994498</v>
          </cell>
          <cell r="N225">
            <v>3.9574736428942399</v>
          </cell>
          <cell r="O225">
            <v>3.7140355550609701</v>
          </cell>
          <cell r="P225">
            <v>5.2681243909723703</v>
          </cell>
          <cell r="R225">
            <v>5.1208920894725098</v>
          </cell>
          <cell r="S225">
            <v>12.035128413297601</v>
          </cell>
          <cell r="T225">
            <v>4.0132216189234002</v>
          </cell>
          <cell r="U225">
            <v>4.4140940948745104</v>
          </cell>
          <cell r="W225">
            <v>4.9964009356478201</v>
          </cell>
          <cell r="X225">
            <v>33.908846050600303</v>
          </cell>
        </row>
        <row r="226">
          <cell r="C226">
            <v>3.9749285883860099</v>
          </cell>
          <cell r="D226">
            <v>2.7337122716500302</v>
          </cell>
          <cell r="E226">
            <v>2.9669352972837801</v>
          </cell>
          <cell r="F226">
            <v>0.70336375990072797</v>
          </cell>
          <cell r="G226">
            <v>2.4776906118619699</v>
          </cell>
          <cell r="I226">
            <v>3.4962169242901799</v>
          </cell>
          <cell r="J226">
            <v>1.6735200537633399</v>
          </cell>
          <cell r="K226">
            <v>2.6255159399573098</v>
          </cell>
          <cell r="L226">
            <v>2.5106019421755499</v>
          </cell>
          <cell r="M226">
            <v>2.5372697902291002</v>
          </cell>
          <cell r="N226">
            <v>4.69833585940078</v>
          </cell>
          <cell r="O226">
            <v>4.91983809411074</v>
          </cell>
          <cell r="P226">
            <v>5.9375697853006502</v>
          </cell>
          <cell r="R226">
            <v>4.7630085851094801</v>
          </cell>
          <cell r="S226">
            <v>12.006878498496899</v>
          </cell>
          <cell r="T226">
            <v>4.0132216189234704</v>
          </cell>
          <cell r="U226">
            <v>4.7920085856409598</v>
          </cell>
          <cell r="W226">
            <v>4.3702701978750698</v>
          </cell>
          <cell r="X226">
            <v>32.999542179716499</v>
          </cell>
        </row>
        <row r="227">
          <cell r="C227">
            <v>3.4331936827225902</v>
          </cell>
          <cell r="D227">
            <v>2.7059103764297099</v>
          </cell>
          <cell r="E227">
            <v>3.1036814896693001</v>
          </cell>
          <cell r="F227">
            <v>0.68539434632940699</v>
          </cell>
          <cell r="G227">
            <v>2.38836569001458</v>
          </cell>
          <cell r="I227">
            <v>3.8691387670566</v>
          </cell>
          <cell r="J227">
            <v>2.0918870227465698</v>
          </cell>
          <cell r="K227">
            <v>4.1953713852746599</v>
          </cell>
          <cell r="L227">
            <v>2.3812874471544698</v>
          </cell>
          <cell r="M227">
            <v>2.48627143860389</v>
          </cell>
          <cell r="N227">
            <v>6.1321917774398598</v>
          </cell>
          <cell r="O227">
            <v>6.1794411655347901</v>
          </cell>
          <cell r="P227">
            <v>6.1627061084549499</v>
          </cell>
          <cell r="R227">
            <v>4.4862154879142704</v>
          </cell>
          <cell r="S227">
            <v>11.851615946954301</v>
          </cell>
          <cell r="T227">
            <v>3.9181859955226201</v>
          </cell>
          <cell r="U227">
            <v>4.6019854254232104</v>
          </cell>
          <cell r="W227">
            <v>5.4324870940107202</v>
          </cell>
          <cell r="X227">
            <v>32.6758988088217</v>
          </cell>
        </row>
        <row r="228">
          <cell r="C228">
            <v>3.0154948621522499</v>
          </cell>
          <cell r="D228">
            <v>2.56841021351218</v>
          </cell>
          <cell r="E228">
            <v>3.0846385053557199</v>
          </cell>
          <cell r="F228">
            <v>0.62421933255940198</v>
          </cell>
          <cell r="G228">
            <v>2.47941754502616</v>
          </cell>
          <cell r="I228">
            <v>4.0667300725102802</v>
          </cell>
          <cell r="J228">
            <v>1.46220173250368</v>
          </cell>
          <cell r="K228">
            <v>4.1889561588297601</v>
          </cell>
          <cell r="L228">
            <v>2.3358984581472999</v>
          </cell>
          <cell r="M228">
            <v>2.3010412296948499</v>
          </cell>
          <cell r="N228">
            <v>5.5067955497416596</v>
          </cell>
          <cell r="O228">
            <v>5.1846007662785798</v>
          </cell>
          <cell r="P228">
            <v>5.3783098288226796</v>
          </cell>
          <cell r="R228">
            <v>4.2726228815373997</v>
          </cell>
          <cell r="S228">
            <v>10.952644547803899</v>
          </cell>
          <cell r="T228">
            <v>4.0075670282077498</v>
          </cell>
          <cell r="U228">
            <v>4.4398867444675503</v>
          </cell>
          <cell r="W228">
            <v>4.4573266441444703</v>
          </cell>
          <cell r="X228">
            <v>24.051160124919399</v>
          </cell>
        </row>
        <row r="229">
          <cell r="C229">
            <v>3.6294535835974702</v>
          </cell>
          <cell r="D229">
            <v>2.7403409073567602</v>
          </cell>
          <cell r="E229">
            <v>2.83664337608539</v>
          </cell>
          <cell r="F229">
            <v>0.67758907936880397</v>
          </cell>
          <cell r="G229">
            <v>2.4628776912717898</v>
          </cell>
          <cell r="I229">
            <v>3.8019854639552899</v>
          </cell>
          <cell r="J229">
            <v>1.3491028665749001</v>
          </cell>
          <cell r="K229">
            <v>4.3996957391769396</v>
          </cell>
          <cell r="L229">
            <v>1.9553927497871399</v>
          </cell>
          <cell r="M229">
            <v>2.4046515102388799</v>
          </cell>
          <cell r="N229">
            <v>4.1034127277843</v>
          </cell>
          <cell r="O229">
            <v>5.0012730977432502</v>
          </cell>
          <cell r="P229">
            <v>5.17320689169091</v>
          </cell>
          <cell r="R229">
            <v>4.1831261716592198</v>
          </cell>
          <cell r="S229">
            <v>12.3139197920058</v>
          </cell>
          <cell r="T229">
            <v>3.9688242767116999</v>
          </cell>
          <cell r="U229">
            <v>4.3383739590185399</v>
          </cell>
          <cell r="W229">
            <v>4.1020107474445799</v>
          </cell>
          <cell r="X229">
            <v>21.832838783580801</v>
          </cell>
        </row>
        <row r="230">
          <cell r="C230">
            <v>3.5057890280555202</v>
          </cell>
          <cell r="D230">
            <v>2.7367746555658599</v>
          </cell>
          <cell r="E230">
            <v>1.84537423748333</v>
          </cell>
          <cell r="F230">
            <v>0.61453470009486699</v>
          </cell>
          <cell r="G230">
            <v>2.54833305529433</v>
          </cell>
          <cell r="I230">
            <v>4.1270842728061403</v>
          </cell>
          <cell r="J230">
            <v>1.50078368031534</v>
          </cell>
          <cell r="K230">
            <v>4.4899341600254701</v>
          </cell>
          <cell r="L230">
            <v>1.31120419525575</v>
          </cell>
          <cell r="M230">
            <v>2.34868205979839</v>
          </cell>
          <cell r="N230">
            <v>3.3382042820913198</v>
          </cell>
          <cell r="O230">
            <v>3.2274721270162199</v>
          </cell>
          <cell r="P230">
            <v>4.3067066633220499</v>
          </cell>
          <cell r="R230">
            <v>3.94912693512283</v>
          </cell>
          <cell r="S230">
            <v>11.626659938825499</v>
          </cell>
          <cell r="T230">
            <v>4.0132216189233301</v>
          </cell>
          <cell r="U230">
            <v>4.2289836498247002</v>
          </cell>
          <cell r="W230">
            <v>4.5143709801061203</v>
          </cell>
          <cell r="X230">
            <v>31.838843794825198</v>
          </cell>
        </row>
        <row r="231">
          <cell r="C231">
            <v>3.34360736492448</v>
          </cell>
          <cell r="D231">
            <v>2.7382705010139698</v>
          </cell>
          <cell r="E231">
            <v>1.5850965370796699</v>
          </cell>
          <cell r="F231">
            <v>0.59116299329750199</v>
          </cell>
          <cell r="G231">
            <v>2.5522601920213299</v>
          </cell>
          <cell r="I231">
            <v>4.4099790666321201</v>
          </cell>
          <cell r="J231">
            <v>1.2255232064474999</v>
          </cell>
          <cell r="K231">
            <v>4.44091952863225</v>
          </cell>
          <cell r="L231">
            <v>1.7662202892371399</v>
          </cell>
          <cell r="M231">
            <v>2.3754852556341102</v>
          </cell>
          <cell r="N231">
            <v>3.9094791766956498</v>
          </cell>
          <cell r="O231">
            <v>3.5230909576301501</v>
          </cell>
          <cell r="P231">
            <v>4.3073696799585104</v>
          </cell>
          <cell r="R231">
            <v>4.1974567599406898</v>
          </cell>
          <cell r="S231">
            <v>12.4685819752396</v>
          </cell>
          <cell r="T231">
            <v>4.0220028429342802</v>
          </cell>
          <cell r="U231">
            <v>4.1228999649602498</v>
          </cell>
          <cell r="W231">
            <v>5.0145922360837698</v>
          </cell>
          <cell r="X231">
            <v>39.051594493813703</v>
          </cell>
        </row>
        <row r="232">
          <cell r="C232">
            <v>2.7924046480084699</v>
          </cell>
          <cell r="D232">
            <v>2.7403496373643499</v>
          </cell>
          <cell r="E232">
            <v>2.2529964360791999</v>
          </cell>
          <cell r="F232">
            <v>0.69583171652992504</v>
          </cell>
          <cell r="G232">
            <v>2.5020664667720398</v>
          </cell>
          <cell r="I232">
            <v>4.6491392151121298</v>
          </cell>
          <cell r="J232">
            <v>1.3935467772785799</v>
          </cell>
          <cell r="K232">
            <v>5.10617716731916</v>
          </cell>
          <cell r="L232">
            <v>1.9592659241321999</v>
          </cell>
          <cell r="M232">
            <v>2.4636903976770999</v>
          </cell>
          <cell r="N232">
            <v>4.3324438198728004</v>
          </cell>
          <cell r="O232">
            <v>4.7435300828039102</v>
          </cell>
          <cell r="P232">
            <v>3.5785661267982101</v>
          </cell>
          <cell r="R232">
            <v>4.2921932747252001</v>
          </cell>
          <cell r="S232">
            <v>12.542099613157999</v>
          </cell>
          <cell r="T232">
            <v>4.0235278217309096</v>
          </cell>
          <cell r="U232">
            <v>4.2728844002886301</v>
          </cell>
          <cell r="W232">
            <v>5.4626566646529104</v>
          </cell>
          <cell r="X232">
            <v>28.902173072774598</v>
          </cell>
        </row>
        <row r="233">
          <cell r="C233">
            <v>3.5055903964020501</v>
          </cell>
          <cell r="D233">
            <v>2.2786358229595001</v>
          </cell>
          <cell r="E233">
            <v>2.2043141783631599</v>
          </cell>
          <cell r="F233">
            <v>0.67462965632010297</v>
          </cell>
          <cell r="G233">
            <v>2.5299713509042299</v>
          </cell>
          <cell r="I233">
            <v>4.2945466761415796</v>
          </cell>
          <cell r="J233">
            <v>1.4283846240492</v>
          </cell>
          <cell r="K233">
            <v>3.71965572151541</v>
          </cell>
          <cell r="L233">
            <v>1.4922728844119999</v>
          </cell>
          <cell r="M233">
            <v>2.3864965025371601</v>
          </cell>
          <cell r="N233">
            <v>3.4508187853755099</v>
          </cell>
          <cell r="O233">
            <v>4.9198209632691796</v>
          </cell>
          <cell r="P233">
            <v>3.70239788150149</v>
          </cell>
          <cell r="R233">
            <v>4.61716415177992</v>
          </cell>
          <cell r="S233">
            <v>12.516182234674</v>
          </cell>
          <cell r="T233">
            <v>4.0242597368507598</v>
          </cell>
          <cell r="U233">
            <v>4.1457350010859804</v>
          </cell>
          <cell r="W233">
            <v>3.7106375361476198</v>
          </cell>
          <cell r="X233">
            <v>26.8477543926256</v>
          </cell>
        </row>
        <row r="234">
          <cell r="C234">
            <v>3.3396652127584199</v>
          </cell>
          <cell r="D234">
            <v>2.65821085355</v>
          </cell>
          <cell r="E234">
            <v>2.1331054311178299</v>
          </cell>
          <cell r="F234">
            <v>0.62325938237897105</v>
          </cell>
          <cell r="G234">
            <v>2.3831302435146999</v>
          </cell>
          <cell r="I234">
            <v>4.1378112840026198</v>
          </cell>
          <cell r="J234">
            <v>1.39970222517327</v>
          </cell>
          <cell r="K234">
            <v>3.2367141453112702</v>
          </cell>
          <cell r="L234">
            <v>1.63411279521015</v>
          </cell>
          <cell r="M234">
            <v>2.3942859103328602</v>
          </cell>
          <cell r="N234">
            <v>3.5366080321896098</v>
          </cell>
          <cell r="O234">
            <v>4.4793775792381503</v>
          </cell>
          <cell r="P234">
            <v>4.1013038054727202</v>
          </cell>
          <cell r="R234">
            <v>4.9906739253694399</v>
          </cell>
          <cell r="S234">
            <v>12.278403164571399</v>
          </cell>
          <cell r="T234">
            <v>4.0259378493883098</v>
          </cell>
          <cell r="U234">
            <v>4.1655069542160597</v>
          </cell>
          <cell r="W234">
            <v>3.4601866664430898</v>
          </cell>
          <cell r="X234">
            <v>23.852377027743302</v>
          </cell>
        </row>
        <row r="235">
          <cell r="C235">
            <v>3.37161703331607</v>
          </cell>
          <cell r="D235">
            <v>2.7407565969767602</v>
          </cell>
          <cell r="E235">
            <v>2.1840943675363098</v>
          </cell>
          <cell r="F235">
            <v>0.70395411837265998</v>
          </cell>
          <cell r="G235">
            <v>2.50661985320989</v>
          </cell>
          <cell r="I235">
            <v>3.5512131497311499</v>
          </cell>
          <cell r="J235">
            <v>1.68353701767223</v>
          </cell>
          <cell r="K235">
            <v>3.16134440925694</v>
          </cell>
          <cell r="L235">
            <v>2.4967534276616798</v>
          </cell>
          <cell r="M235">
            <v>2.47471091181131</v>
          </cell>
          <cell r="N235">
            <v>4.53076252114003</v>
          </cell>
          <cell r="O235">
            <v>5.1334732368215299</v>
          </cell>
          <cell r="P235">
            <v>4.7616198503616802</v>
          </cell>
          <cell r="R235">
            <v>4.7601138945718802</v>
          </cell>
          <cell r="S235">
            <v>12.368559407229201</v>
          </cell>
          <cell r="T235">
            <v>4.0235278217309096</v>
          </cell>
          <cell r="U235">
            <v>4.1289466649078896</v>
          </cell>
          <cell r="W235">
            <v>3.7259451890076201</v>
          </cell>
          <cell r="X235">
            <v>29.314942342558901</v>
          </cell>
        </row>
        <row r="236">
          <cell r="C236">
            <v>3.4782320419217201</v>
          </cell>
          <cell r="D236">
            <v>2.7448016862799798</v>
          </cell>
          <cell r="E236">
            <v>2.3427035022503002</v>
          </cell>
          <cell r="F236">
            <v>0.682742041767323</v>
          </cell>
          <cell r="G236">
            <v>2.77472247329804</v>
          </cell>
          <cell r="I236">
            <v>3.7415210202632201</v>
          </cell>
          <cell r="J236">
            <v>1.72272347993141</v>
          </cell>
          <cell r="K236">
            <v>4.6673736302627198</v>
          </cell>
          <cell r="L236">
            <v>2.0318535668945499</v>
          </cell>
          <cell r="M236">
            <v>2.71977220652253</v>
          </cell>
          <cell r="N236">
            <v>4.8152927723795802</v>
          </cell>
          <cell r="O236">
            <v>5.8252584561085197</v>
          </cell>
          <cell r="P236">
            <v>6.0020845446126598</v>
          </cell>
          <cell r="R236">
            <v>6.8529102792314402</v>
          </cell>
          <cell r="S236">
            <v>12.530312978323501</v>
          </cell>
          <cell r="T236">
            <v>4.0235278217308501</v>
          </cell>
          <cell r="U236">
            <v>4.1794468701932601</v>
          </cell>
          <cell r="W236">
            <v>4.4816463496203003</v>
          </cell>
          <cell r="X236">
            <v>31.379702861903201</v>
          </cell>
        </row>
        <row r="237">
          <cell r="C237">
            <v>3.4893077256799701</v>
          </cell>
          <cell r="D237">
            <v>2.6996533163999299</v>
          </cell>
          <cell r="E237">
            <v>2.3746449182740599</v>
          </cell>
          <cell r="F237">
            <v>0.70628914665236897</v>
          </cell>
          <cell r="G237">
            <v>2.5937631430693502</v>
          </cell>
          <cell r="I237">
            <v>3.87370418182554</v>
          </cell>
          <cell r="J237">
            <v>1.81146529635084</v>
          </cell>
          <cell r="K237">
            <v>3.2512829798257199</v>
          </cell>
          <cell r="L237">
            <v>1.80060073533079</v>
          </cell>
          <cell r="M237">
            <v>2.5689696304912601</v>
          </cell>
          <cell r="N237">
            <v>4.8193888519748604</v>
          </cell>
          <cell r="O237">
            <v>4.7177685780524703</v>
          </cell>
          <cell r="P237">
            <v>6.0366577975764502</v>
          </cell>
          <cell r="R237">
            <v>7.2175718822474799</v>
          </cell>
          <cell r="S237">
            <v>12.5774278805739</v>
          </cell>
          <cell r="T237">
            <v>4.0230407199960796</v>
          </cell>
          <cell r="U237">
            <v>4.6373406786908804</v>
          </cell>
          <cell r="W237">
            <v>4.8860007165598196</v>
          </cell>
          <cell r="X237">
            <v>31.9491074010968</v>
          </cell>
        </row>
        <row r="238">
          <cell r="C238">
            <v>3.5529249643597098</v>
          </cell>
          <cell r="D238">
            <v>2.6838497365424598</v>
          </cell>
          <cell r="E238">
            <v>2.7516552877917899</v>
          </cell>
          <cell r="F238">
            <v>0.71220664766143404</v>
          </cell>
          <cell r="G238">
            <v>2.46286310090996</v>
          </cell>
          <cell r="I238">
            <v>3.6361013497238401</v>
          </cell>
          <cell r="J238">
            <v>1.8344621042385501</v>
          </cell>
          <cell r="K238">
            <v>2.9483979930395501</v>
          </cell>
          <cell r="L238">
            <v>2.2932704341552199</v>
          </cell>
          <cell r="M238">
            <v>2.23907274155472</v>
          </cell>
          <cell r="N238">
            <v>5.4925217997860303</v>
          </cell>
          <cell r="O238">
            <v>5.81773387691472</v>
          </cell>
          <cell r="P238">
            <v>6.7987564171541299</v>
          </cell>
          <cell r="R238">
            <v>5.7278528320873097</v>
          </cell>
          <cell r="S238">
            <v>12.3293770721861</v>
          </cell>
          <cell r="T238">
            <v>4.0231825352532997</v>
          </cell>
          <cell r="U238">
            <v>5.0911626139476898</v>
          </cell>
          <cell r="W238">
            <v>4.8179673494423403</v>
          </cell>
          <cell r="X238">
            <v>36.185338215411001</v>
          </cell>
        </row>
        <row r="239">
          <cell r="C239">
            <v>3.3542584948367402</v>
          </cell>
          <cell r="D239">
            <v>2.5797641560137801</v>
          </cell>
          <cell r="E239">
            <v>2.7843841487307799</v>
          </cell>
          <cell r="F239">
            <v>0.59391038076174596</v>
          </cell>
          <cell r="G239">
            <v>2.0366751955278701</v>
          </cell>
          <cell r="I239">
            <v>3.6939524027665702</v>
          </cell>
          <cell r="J239">
            <v>1.7455526650118101</v>
          </cell>
          <cell r="K239">
            <v>4.0114008885135402</v>
          </cell>
          <cell r="L239">
            <v>1.98195708351052</v>
          </cell>
          <cell r="M239">
            <v>2.0943885957693298</v>
          </cell>
          <cell r="N239">
            <v>4.7749717655339499</v>
          </cell>
          <cell r="O239">
            <v>4.9186847498153696</v>
          </cell>
          <cell r="P239">
            <v>5.9896293760735899</v>
          </cell>
          <cell r="R239">
            <v>4.8912576873612297</v>
          </cell>
          <cell r="S239">
            <v>10.4379185092453</v>
          </cell>
          <cell r="T239">
            <v>3.82923819917796</v>
          </cell>
          <cell r="U239">
            <v>4.4623382425433498</v>
          </cell>
          <cell r="W239">
            <v>4.88000385099342</v>
          </cell>
          <cell r="X239">
            <v>32.034923441165198</v>
          </cell>
        </row>
        <row r="240">
          <cell r="C240">
            <v>3.0925630321484201</v>
          </cell>
          <cell r="D240">
            <v>2.6252244629086499</v>
          </cell>
          <cell r="E240">
            <v>2.7486670163077802</v>
          </cell>
          <cell r="F240">
            <v>0.79486907544934304</v>
          </cell>
          <cell r="G240">
            <v>1.98059530731779</v>
          </cell>
          <cell r="I240">
            <v>3.9532388946278898</v>
          </cell>
          <cell r="J240">
            <v>1.54569380976102</v>
          </cell>
          <cell r="K240">
            <v>3.240958748298</v>
          </cell>
          <cell r="L240">
            <v>1.8899399555866301</v>
          </cell>
          <cell r="M240">
            <v>1.9677655191247101</v>
          </cell>
          <cell r="N240">
            <v>4.1109042482147</v>
          </cell>
          <cell r="O240">
            <v>4.08711245123762</v>
          </cell>
          <cell r="P240">
            <v>5.1499205053482502</v>
          </cell>
          <cell r="R240">
            <v>4.9895700778481498</v>
          </cell>
          <cell r="S240">
            <v>10.674043544332701</v>
          </cell>
          <cell r="T240">
            <v>3.64556358376249</v>
          </cell>
          <cell r="U240">
            <v>3.7790100613298399</v>
          </cell>
          <cell r="W240">
            <v>3.8867080572388599</v>
          </cell>
          <cell r="X240">
            <v>27.4634341641801</v>
          </cell>
        </row>
        <row r="241">
          <cell r="C241">
            <v>3.4192863283063701</v>
          </cell>
          <cell r="D241">
            <v>2.5927070007982098</v>
          </cell>
          <cell r="E241">
            <v>2.1812051857087198</v>
          </cell>
          <cell r="F241">
            <v>0.78971769510605705</v>
          </cell>
          <cell r="G241">
            <v>2.0367288578837099</v>
          </cell>
          <cell r="I241">
            <v>3.3716291936253802</v>
          </cell>
          <cell r="J241">
            <v>1.02760231054198</v>
          </cell>
          <cell r="K241">
            <v>2.86860784372079</v>
          </cell>
          <cell r="L241">
            <v>1.66176299245131</v>
          </cell>
          <cell r="M241">
            <v>2.02603736990512</v>
          </cell>
          <cell r="N241">
            <v>4.2667651081671698</v>
          </cell>
          <cell r="O241">
            <v>4.2853862662027202</v>
          </cell>
          <cell r="P241">
            <v>4.3298560312825298</v>
          </cell>
          <cell r="R241">
            <v>4.5539875797394798</v>
          </cell>
          <cell r="S241">
            <v>10.651551158786299</v>
          </cell>
          <cell r="T241">
            <v>3.4982312092978698</v>
          </cell>
          <cell r="U241">
            <v>3.5697834196374698</v>
          </cell>
          <cell r="W241">
            <v>3.3270470274992099</v>
          </cell>
          <cell r="X241">
            <v>24.253259309321599</v>
          </cell>
        </row>
        <row r="242">
          <cell r="C242">
            <v>3.5206318453412102</v>
          </cell>
          <cell r="D242">
            <v>2.6193588343987102</v>
          </cell>
          <cell r="E242">
            <v>1.9287568840121601</v>
          </cell>
          <cell r="F242">
            <v>0.706542316599024</v>
          </cell>
          <cell r="G242">
            <v>2.0595446240395399</v>
          </cell>
          <cell r="I242">
            <v>3.2401923880334298</v>
          </cell>
          <cell r="J242">
            <v>1.1449200749522399</v>
          </cell>
          <cell r="K242">
            <v>3.0791650620176498</v>
          </cell>
          <cell r="L242">
            <v>1.2249209783925501</v>
          </cell>
          <cell r="M242">
            <v>2.0518619348073002</v>
          </cell>
          <cell r="N242">
            <v>3.23595960606503</v>
          </cell>
          <cell r="O242">
            <v>3.2484904370408798</v>
          </cell>
          <cell r="P242">
            <v>3.7112425308706101</v>
          </cell>
          <cell r="R242">
            <v>4.4423235672355599</v>
          </cell>
          <cell r="S242">
            <v>10.5168368348294</v>
          </cell>
          <cell r="T242">
            <v>3.3177417470293502</v>
          </cell>
          <cell r="U242">
            <v>2.6590159944132701</v>
          </cell>
          <cell r="W242">
            <v>3.4709304998160802</v>
          </cell>
          <cell r="X242">
            <v>27.073417137607901</v>
          </cell>
        </row>
        <row r="243">
          <cell r="C243">
            <v>3.2986784622292298</v>
          </cell>
          <cell r="D243">
            <v>2.6261231234789499</v>
          </cell>
          <cell r="E243">
            <v>2.09069591445326</v>
          </cell>
          <cell r="F243">
            <v>0.690870029444276</v>
          </cell>
          <cell r="G243">
            <v>2.0640812652496501</v>
          </cell>
          <cell r="I243">
            <v>3.4333827135402601</v>
          </cell>
          <cell r="J243">
            <v>1.24185943998194</v>
          </cell>
          <cell r="K243">
            <v>3.1032023901995802</v>
          </cell>
          <cell r="L243">
            <v>1.30652636177559</v>
          </cell>
          <cell r="M243">
            <v>2.0548643313377601</v>
          </cell>
          <cell r="N243">
            <v>3.33091252603761</v>
          </cell>
          <cell r="O243">
            <v>3.2081026676303601</v>
          </cell>
          <cell r="P243">
            <v>3.4921349533395398</v>
          </cell>
          <cell r="R243">
            <v>4.41000745028862</v>
          </cell>
          <cell r="S243">
            <v>9.9300635760201903</v>
          </cell>
          <cell r="T243">
            <v>3.48877769132275</v>
          </cell>
          <cell r="U243">
            <v>2.4518858120511799</v>
          </cell>
          <cell r="W243">
            <v>3.3954581883102</v>
          </cell>
          <cell r="X243">
            <v>31.400306023118802</v>
          </cell>
        </row>
        <row r="244">
          <cell r="C244">
            <v>3.1404757228393998</v>
          </cell>
          <cell r="D244">
            <v>2.6232173471400202</v>
          </cell>
          <cell r="E244">
            <v>2.0468234225370399</v>
          </cell>
          <cell r="F244">
            <v>0.59917703887426099</v>
          </cell>
          <cell r="G244">
            <v>2.1140004852709602</v>
          </cell>
          <cell r="I244">
            <v>3.32672596433998</v>
          </cell>
          <cell r="J244">
            <v>1.7765921598734999</v>
          </cell>
          <cell r="K244">
            <v>3.5412601756000401</v>
          </cell>
          <cell r="L244">
            <v>1.2388336634260699</v>
          </cell>
          <cell r="M244">
            <v>2.0814448485333301</v>
          </cell>
          <cell r="N244">
            <v>3.0915687345589</v>
          </cell>
          <cell r="O244">
            <v>3.1301374799030399</v>
          </cell>
          <cell r="P244">
            <v>3.46703955424961</v>
          </cell>
          <cell r="R244">
            <v>3.9696729783319502</v>
          </cell>
          <cell r="S244">
            <v>10.888971177274</v>
          </cell>
          <cell r="T244">
            <v>3.47571179778179</v>
          </cell>
          <cell r="U244">
            <v>2.4077503299351402</v>
          </cell>
          <cell r="W244">
            <v>3.9730142507149999</v>
          </cell>
          <cell r="X244">
            <v>30.151602607448801</v>
          </cell>
        </row>
        <row r="245">
          <cell r="C245">
            <v>3.3668546411525702</v>
          </cell>
          <cell r="D245">
            <v>2.32984984272119</v>
          </cell>
          <cell r="E245">
            <v>1.98981836903253</v>
          </cell>
          <cell r="F245">
            <v>0.68441007636595397</v>
          </cell>
          <cell r="G245">
            <v>2.0946404778328702</v>
          </cell>
          <cell r="I245">
            <v>3.6270526188898198</v>
          </cell>
          <cell r="J245">
            <v>1.02216221483917</v>
          </cell>
          <cell r="K245">
            <v>2.76051700567124</v>
          </cell>
          <cell r="L245">
            <v>1.1299572049481299</v>
          </cell>
          <cell r="M245">
            <v>2.1094908777897401</v>
          </cell>
          <cell r="N245">
            <v>3.2339492875511802</v>
          </cell>
          <cell r="O245">
            <v>3.28665075848697</v>
          </cell>
          <cell r="P245">
            <v>3.5065552264295601</v>
          </cell>
          <cell r="R245">
            <v>5.1153739447173896</v>
          </cell>
          <cell r="S245">
            <v>10.1231816325041</v>
          </cell>
          <cell r="T245">
            <v>3.5533977921880902</v>
          </cell>
          <cell r="U245">
            <v>2.4064766293026199</v>
          </cell>
          <cell r="W245">
            <v>2.96444150117479</v>
          </cell>
          <cell r="X245">
            <v>28.5945740522241</v>
          </cell>
        </row>
        <row r="246">
          <cell r="C246">
            <v>3.4405059777771498</v>
          </cell>
          <cell r="D246">
            <v>2.6267954604540602</v>
          </cell>
          <cell r="E246">
            <v>2.2041648931398798</v>
          </cell>
          <cell r="F246">
            <v>0.58446687248296103</v>
          </cell>
          <cell r="G246">
            <v>2.0533958967937398</v>
          </cell>
          <cell r="I246">
            <v>3.93768322732276</v>
          </cell>
          <cell r="J246">
            <v>1.19889107643305</v>
          </cell>
          <cell r="K246">
            <v>3.4664488112554301</v>
          </cell>
          <cell r="L246">
            <v>1.24729176425184</v>
          </cell>
          <cell r="M246">
            <v>2.12713479057718</v>
          </cell>
          <cell r="N246">
            <v>3.9582830188425202</v>
          </cell>
          <cell r="O246">
            <v>3.3529591797137699</v>
          </cell>
          <cell r="P246">
            <v>4.7427097170453401</v>
          </cell>
          <cell r="R246">
            <v>5.67114587213341</v>
          </cell>
          <cell r="S246">
            <v>10.970231693631799</v>
          </cell>
          <cell r="T246">
            <v>3.4636615012457801</v>
          </cell>
          <cell r="U246">
            <v>2.7913857321362499</v>
          </cell>
          <cell r="W246">
            <v>3.85153053888035</v>
          </cell>
          <cell r="X246">
            <v>31.132869061323401</v>
          </cell>
        </row>
        <row r="247">
          <cell r="C247">
            <v>3.2928570764121599</v>
          </cell>
          <cell r="D247">
            <v>2.5431452653317899</v>
          </cell>
          <cell r="E247">
            <v>2.4386559402326302</v>
          </cell>
          <cell r="F247">
            <v>0.59645241467056198</v>
          </cell>
          <cell r="G247">
            <v>1.8974613475446001</v>
          </cell>
          <cell r="I247">
            <v>3.6748768871975401</v>
          </cell>
          <cell r="J247">
            <v>1.6329563670601901</v>
          </cell>
          <cell r="K247">
            <v>3.4794231579345798</v>
          </cell>
          <cell r="L247">
            <v>1.77071491038717</v>
          </cell>
          <cell r="M247">
            <v>2.03894284155685</v>
          </cell>
          <cell r="N247">
            <v>4.62885064351505</v>
          </cell>
          <cell r="O247">
            <v>4.5289592889000296</v>
          </cell>
          <cell r="P247">
            <v>5.5671877294822902</v>
          </cell>
          <cell r="R247">
            <v>5.6037512137022896</v>
          </cell>
          <cell r="S247">
            <v>11.138295197600099</v>
          </cell>
          <cell r="T247">
            <v>3.4636615012458001</v>
          </cell>
          <cell r="U247">
            <v>2.7986155876828702</v>
          </cell>
          <cell r="W247">
            <v>3.4119720053635501</v>
          </cell>
          <cell r="X247">
            <v>28.850526950163101</v>
          </cell>
        </row>
        <row r="248">
          <cell r="C248">
            <v>3.39167649319283</v>
          </cell>
          <cell r="D248">
            <v>2.5353373743178498</v>
          </cell>
          <cell r="E248">
            <v>2.6090279979758502</v>
          </cell>
          <cell r="F248">
            <v>0.64927527814084196</v>
          </cell>
          <cell r="G248">
            <v>2.58670478487754</v>
          </cell>
          <cell r="I248">
            <v>3.8308005249991899</v>
          </cell>
          <cell r="J248">
            <v>1.78062455288582</v>
          </cell>
          <cell r="K248">
            <v>5.0616217598959503</v>
          </cell>
          <cell r="L248">
            <v>1.6902341114116901</v>
          </cell>
          <cell r="M248">
            <v>2.3192404776267299</v>
          </cell>
          <cell r="N248">
            <v>5.0827797938740096</v>
          </cell>
          <cell r="O248">
            <v>5.21787673837113</v>
          </cell>
          <cell r="P248">
            <v>6.3176714067162596</v>
          </cell>
          <cell r="R248">
            <v>6.5110258929031799</v>
          </cell>
          <cell r="S248">
            <v>11.099270789353101</v>
          </cell>
          <cell r="T248">
            <v>3.4636615012457499</v>
          </cell>
          <cell r="U248">
            <v>3.1214184597174501</v>
          </cell>
          <cell r="W248">
            <v>4.14633390798405</v>
          </cell>
          <cell r="X248">
            <v>32.1025079543261</v>
          </cell>
        </row>
        <row r="249">
          <cell r="C249">
            <v>3.4186725756327401</v>
          </cell>
          <cell r="D249">
            <v>2.6424187722124</v>
          </cell>
          <cell r="E249">
            <v>2.6796628113176202</v>
          </cell>
          <cell r="F249">
            <v>0.68027187035196701</v>
          </cell>
          <cell r="G249">
            <v>2.46350524730622</v>
          </cell>
          <cell r="I249">
            <v>3.5516818096749101</v>
          </cell>
          <cell r="J249">
            <v>1.64139369042048</v>
          </cell>
          <cell r="K249">
            <v>3.6799968768693101</v>
          </cell>
          <cell r="L249">
            <v>1.4481571951882899</v>
          </cell>
          <cell r="M249">
            <v>2.4294764468673402</v>
          </cell>
          <cell r="N249">
            <v>4.2075388836576497</v>
          </cell>
          <cell r="O249">
            <v>4.5099525866754098</v>
          </cell>
          <cell r="P249">
            <v>5.9107866844627601</v>
          </cell>
          <cell r="R249">
            <v>5.8578755602013901</v>
          </cell>
          <cell r="S249">
            <v>11.195864096352601</v>
          </cell>
          <cell r="T249">
            <v>3.4707637015422601</v>
          </cell>
          <cell r="U249">
            <v>3.4045821891916899</v>
          </cell>
          <cell r="W249">
            <v>4.2814508100368096</v>
          </cell>
          <cell r="X249">
            <v>31.957151063529299</v>
          </cell>
        </row>
        <row r="250">
          <cell r="C250">
            <v>3.4211843166763001</v>
          </cell>
          <cell r="D250">
            <v>2.5909444833094502</v>
          </cell>
          <cell r="E250">
            <v>2.77739030030579</v>
          </cell>
          <cell r="F250">
            <v>0.67834817074799403</v>
          </cell>
          <cell r="G250">
            <v>2.2286361948790798</v>
          </cell>
          <cell r="I250">
            <v>3.9459317054955401</v>
          </cell>
          <cell r="J250">
            <v>1.5880438594358399</v>
          </cell>
          <cell r="K250">
            <v>3.1736177934760099</v>
          </cell>
          <cell r="L250">
            <v>1.7191429697964999</v>
          </cell>
          <cell r="M250">
            <v>2.2234794293972699</v>
          </cell>
          <cell r="N250">
            <v>4.1188193815788496</v>
          </cell>
          <cell r="O250">
            <v>4.5691510595642901</v>
          </cell>
          <cell r="P250">
            <v>5.6668281920314296</v>
          </cell>
          <cell r="R250">
            <v>4.5830730623221498</v>
          </cell>
          <cell r="S250">
            <v>10.5060959873461</v>
          </cell>
          <cell r="T250">
            <v>3.4683561760180099</v>
          </cell>
          <cell r="U250">
            <v>3.7240363958382701</v>
          </cell>
          <cell r="W250">
            <v>4.6628488769209202</v>
          </cell>
          <cell r="X250">
            <v>33.754226545813502</v>
          </cell>
        </row>
        <row r="251">
          <cell r="C251">
            <v>3.34283460603619</v>
          </cell>
          <cell r="D251">
            <v>2.24760399526548</v>
          </cell>
          <cell r="E251">
            <v>2.77249392026232</v>
          </cell>
          <cell r="F251">
            <v>0.73988394549238601</v>
          </cell>
          <cell r="G251">
            <v>2.3537984557185001</v>
          </cell>
          <cell r="I251">
            <v>3.8023376021584001</v>
          </cell>
          <cell r="J251">
            <v>1.7448426420850001</v>
          </cell>
          <cell r="K251">
            <v>3.9823752396672298</v>
          </cell>
          <cell r="L251">
            <v>1.7396818607636999</v>
          </cell>
          <cell r="M251">
            <v>2.2228889763386501</v>
          </cell>
          <cell r="N251">
            <v>4.55622271080584</v>
          </cell>
          <cell r="O251">
            <v>5.2135821463678997</v>
          </cell>
          <cell r="P251">
            <v>5.6606481240103603</v>
          </cell>
          <cell r="R251">
            <v>4.3529751617998897</v>
          </cell>
          <cell r="S251">
            <v>10.3605479564057</v>
          </cell>
          <cell r="T251">
            <v>3.4660493099661598</v>
          </cell>
          <cell r="U251">
            <v>3.6133774371658398</v>
          </cell>
          <cell r="W251">
            <v>4.7958426685037301</v>
          </cell>
          <cell r="X251">
            <v>32.692799176186398</v>
          </cell>
        </row>
        <row r="252">
          <cell r="C252">
            <v>3.2056185073163599</v>
          </cell>
          <cell r="D252">
            <v>2.6232175888503799</v>
          </cell>
          <cell r="E252">
            <v>2.6800495501818</v>
          </cell>
          <cell r="F252">
            <v>0.80295576176320604</v>
          </cell>
          <cell r="G252">
            <v>1.9033866216950299</v>
          </cell>
          <cell r="I252">
            <v>4.1445514176455198</v>
          </cell>
          <cell r="J252">
            <v>1.4588722693971199</v>
          </cell>
          <cell r="K252">
            <v>3.6984584242168301</v>
          </cell>
          <cell r="L252">
            <v>1.68215852824867</v>
          </cell>
          <cell r="M252">
            <v>1.97926811174802</v>
          </cell>
          <cell r="N252">
            <v>4.0526557894245903</v>
          </cell>
          <cell r="O252">
            <v>3.5107120331516</v>
          </cell>
          <cell r="P252">
            <v>4.9996415479456102</v>
          </cell>
          <cell r="R252">
            <v>3.93514548355297</v>
          </cell>
          <cell r="S252">
            <v>9.6231734142997105</v>
          </cell>
          <cell r="T252">
            <v>3.4827486645425099</v>
          </cell>
          <cell r="U252">
            <v>2.85918907502414</v>
          </cell>
          <cell r="W252">
            <v>3.8116599311563002</v>
          </cell>
          <cell r="X252">
            <v>26.593230772218998</v>
          </cell>
        </row>
        <row r="253">
          <cell r="C253">
            <v>3.1892040269741302</v>
          </cell>
          <cell r="D253">
            <v>2.6222577810890901</v>
          </cell>
          <cell r="E253">
            <v>2.30922589531077</v>
          </cell>
          <cell r="F253">
            <v>0.68463205310728503</v>
          </cell>
          <cell r="G253">
            <v>1.8564712304696001</v>
          </cell>
          <cell r="I253">
            <v>3.6619662553146699</v>
          </cell>
          <cell r="J253">
            <v>1.00112539596688</v>
          </cell>
          <cell r="K253">
            <v>2.9924875175526</v>
          </cell>
          <cell r="L253">
            <v>1.52760341668817</v>
          </cell>
          <cell r="M253">
            <v>1.9779566338015</v>
          </cell>
          <cell r="N253">
            <v>4.2401149177297803</v>
          </cell>
          <cell r="O253">
            <v>3.7003538235471098</v>
          </cell>
          <cell r="P253">
            <v>4.4516927389167504</v>
          </cell>
          <cell r="R253">
            <v>3.6938561028976298</v>
          </cell>
          <cell r="S253">
            <v>9.6298605848344696</v>
          </cell>
          <cell r="T253">
            <v>3.4636615012457401</v>
          </cell>
          <cell r="U253">
            <v>2.65857038162161</v>
          </cell>
          <cell r="W253">
            <v>3.2096293968960499</v>
          </cell>
          <cell r="X253">
            <v>25.485076304510098</v>
          </cell>
        </row>
        <row r="254">
          <cell r="C254">
            <v>3.3320668431154301</v>
          </cell>
          <cell r="D254">
            <v>2.61723925064552</v>
          </cell>
          <cell r="E254">
            <v>1.92077166492716</v>
          </cell>
          <cell r="F254">
            <v>0.70764742877132003</v>
          </cell>
          <cell r="G254">
            <v>1.8378784622841799</v>
          </cell>
          <cell r="I254">
            <v>3.4697328114223298</v>
          </cell>
          <cell r="J254">
            <v>1.0730690184407801</v>
          </cell>
          <cell r="K254">
            <v>2.6085104756212401</v>
          </cell>
          <cell r="L254">
            <v>1.1540415263366399</v>
          </cell>
          <cell r="M254">
            <v>1.93386123519326</v>
          </cell>
          <cell r="N254">
            <v>3.1547951407058599</v>
          </cell>
          <cell r="O254">
            <v>3.1761308820154999</v>
          </cell>
          <cell r="P254">
            <v>3.3046280388724201</v>
          </cell>
          <cell r="R254">
            <v>3.6772393408353099</v>
          </cell>
          <cell r="S254">
            <v>9.6545335637746401</v>
          </cell>
          <cell r="T254">
            <v>3.4636615012457601</v>
          </cell>
          <cell r="U254">
            <v>2.5656381954877698</v>
          </cell>
          <cell r="W254">
            <v>2.9780669647258602</v>
          </cell>
          <cell r="X254">
            <v>25.7485868166778</v>
          </cell>
        </row>
        <row r="255">
          <cell r="C255">
            <v>3.3323456553267801</v>
          </cell>
          <cell r="D255">
            <v>2.6134893400288099</v>
          </cell>
          <cell r="E255">
            <v>1.5847160259319699</v>
          </cell>
          <cell r="F255">
            <v>0.58997660547984998</v>
          </cell>
          <cell r="G255">
            <v>1.4390065960760201</v>
          </cell>
          <cell r="I255">
            <v>3.6287791845326902</v>
          </cell>
          <cell r="J255">
            <v>1.4396595216555299</v>
          </cell>
          <cell r="K255">
            <v>4.04036005260894</v>
          </cell>
          <cell r="L255">
            <v>1.1635627090898399</v>
          </cell>
          <cell r="M255">
            <v>1.89855134726631</v>
          </cell>
          <cell r="N255">
            <v>3.0486826125676898</v>
          </cell>
          <cell r="O255">
            <v>2.8336375661300899</v>
          </cell>
          <cell r="P255">
            <v>3.4136455836377602</v>
          </cell>
          <cell r="R255">
            <v>3.8790748642023898</v>
          </cell>
          <cell r="S255">
            <v>9.7186348150945001</v>
          </cell>
          <cell r="T255">
            <v>3.46548225023417</v>
          </cell>
          <cell r="U255">
            <v>2.5665334664698101</v>
          </cell>
          <cell r="W255">
            <v>4.8702966638897598</v>
          </cell>
          <cell r="X255">
            <v>30.3714875774977</v>
          </cell>
        </row>
        <row r="256">
          <cell r="C256">
            <v>3.1144905558298701</v>
          </cell>
          <cell r="D256">
            <v>2.5638764606634501</v>
          </cell>
          <cell r="E256">
            <v>1.8555536298439099</v>
          </cell>
          <cell r="F256">
            <v>0.70086591430632506</v>
          </cell>
          <cell r="G256">
            <v>1.47964172925021</v>
          </cell>
          <cell r="I256">
            <v>3.4451621818315901</v>
          </cell>
          <cell r="J256">
            <v>1.3801594578487</v>
          </cell>
          <cell r="K256">
            <v>3.61536108953243</v>
          </cell>
          <cell r="L256">
            <v>1.2510449654649001</v>
          </cell>
          <cell r="M256">
            <v>1.8117577508373599</v>
          </cell>
          <cell r="N256">
            <v>3.4238321316824201</v>
          </cell>
          <cell r="O256">
            <v>2.6582394313595601</v>
          </cell>
          <cell r="P256">
            <v>3.55975211624488</v>
          </cell>
          <cell r="R256">
            <v>3.8663025316971602</v>
          </cell>
          <cell r="S256">
            <v>9.6123392855768799</v>
          </cell>
          <cell r="T256">
            <v>3.46609060309643</v>
          </cell>
          <cell r="U256">
            <v>2.5169383682218198</v>
          </cell>
          <cell r="W256">
            <v>4.6217856091126102</v>
          </cell>
          <cell r="X256">
            <v>32.2587276841723</v>
          </cell>
        </row>
        <row r="257">
          <cell r="C257">
            <v>3.3772835963626302</v>
          </cell>
          <cell r="D257">
            <v>2.5538210446269098</v>
          </cell>
          <cell r="E257">
            <v>1.7889874492654301</v>
          </cell>
          <cell r="F257">
            <v>0.70070929229738899</v>
          </cell>
          <cell r="G257">
            <v>1.7920238539770099</v>
          </cell>
          <cell r="I257">
            <v>3.7176588861526998</v>
          </cell>
          <cell r="J257">
            <v>1.3278128052925</v>
          </cell>
          <cell r="K257">
            <v>2.2698746847478799</v>
          </cell>
          <cell r="L257">
            <v>1.12350499619676</v>
          </cell>
          <cell r="M257">
            <v>1.86250787951982</v>
          </cell>
          <cell r="N257">
            <v>3.1249077469932001</v>
          </cell>
          <cell r="O257">
            <v>2.5161957982885701</v>
          </cell>
          <cell r="P257">
            <v>2.9632935572904402</v>
          </cell>
          <cell r="R257">
            <v>4.5939839315788298</v>
          </cell>
          <cell r="S257">
            <v>9.5641638978932697</v>
          </cell>
          <cell r="T257">
            <v>3.4660906030963701</v>
          </cell>
          <cell r="U257">
            <v>2.5529966001027402</v>
          </cell>
          <cell r="W257">
            <v>3.46474738231101</v>
          </cell>
          <cell r="X257">
            <v>31.017822705613501</v>
          </cell>
        </row>
        <row r="258">
          <cell r="C258">
            <v>3.2721754602653701</v>
          </cell>
          <cell r="D258">
            <v>2.55400835465205</v>
          </cell>
          <cell r="E258">
            <v>1.70110301649287</v>
          </cell>
          <cell r="F258">
            <v>0.66458167043050498</v>
          </cell>
          <cell r="G258">
            <v>1.6955240797612801</v>
          </cell>
          <cell r="I258">
            <v>3.4628976049090601</v>
          </cell>
          <cell r="J258">
            <v>1.16945563597514</v>
          </cell>
          <cell r="K258">
            <v>2.8146340075938001</v>
          </cell>
          <cell r="L258">
            <v>1.17799917861049</v>
          </cell>
          <cell r="M258">
            <v>1.8593785317685501</v>
          </cell>
          <cell r="N258">
            <v>3.6259815200293302</v>
          </cell>
          <cell r="O258">
            <v>2.4990975709785399</v>
          </cell>
          <cell r="P258">
            <v>3.3689940910086098</v>
          </cell>
          <cell r="R258">
            <v>4.6546974703939901</v>
          </cell>
          <cell r="S258">
            <v>9.3673818818546604</v>
          </cell>
          <cell r="T258">
            <v>3.4913474143415599</v>
          </cell>
          <cell r="U258">
            <v>2.48221416943852</v>
          </cell>
          <cell r="W258">
            <v>3.0420469191119102</v>
          </cell>
          <cell r="X258">
            <v>28.804377201487998</v>
          </cell>
        </row>
        <row r="259">
          <cell r="C259">
            <v>3.1615864884024201</v>
          </cell>
          <cell r="D259">
            <v>2.5610734210283601</v>
          </cell>
          <cell r="E259">
            <v>1.9149726863232901</v>
          </cell>
          <cell r="F259">
            <v>0.69917021852232697</v>
          </cell>
          <cell r="G259">
            <v>1.79444608688097</v>
          </cell>
          <cell r="I259">
            <v>3.3762398905282498</v>
          </cell>
          <cell r="J259">
            <v>1.52045914203276</v>
          </cell>
          <cell r="K259">
            <v>2.6045694050237498</v>
          </cell>
          <cell r="L259">
            <v>1.6062333790846699</v>
          </cell>
          <cell r="M259">
            <v>1.8674080364565999</v>
          </cell>
          <cell r="N259">
            <v>4.1859839210941301</v>
          </cell>
          <cell r="O259">
            <v>3.8140180374643502</v>
          </cell>
          <cell r="P259">
            <v>4.2904328256901501</v>
          </cell>
          <cell r="R259">
            <v>4.4332441964841296</v>
          </cell>
          <cell r="S259">
            <v>9.5304932671849691</v>
          </cell>
          <cell r="T259">
            <v>3.4005694317180799</v>
          </cell>
          <cell r="U259">
            <v>2.2887759423593201</v>
          </cell>
          <cell r="W259">
            <v>3.1467168009312401</v>
          </cell>
          <cell r="X259">
            <v>28.000365574484999</v>
          </cell>
        </row>
        <row r="260">
          <cell r="C260">
            <v>3.2982749787121799</v>
          </cell>
          <cell r="D260">
            <v>2.5650192695245599</v>
          </cell>
          <cell r="E260">
            <v>1.9546621998631599</v>
          </cell>
          <cell r="F260">
            <v>0.72771391936415297</v>
          </cell>
          <cell r="G260">
            <v>2.1481327340193199</v>
          </cell>
          <cell r="I260">
            <v>3.5777441537219401</v>
          </cell>
          <cell r="J260">
            <v>1.62055994265242</v>
          </cell>
          <cell r="K260">
            <v>4.3319717116753003</v>
          </cell>
          <cell r="L260">
            <v>1.51552470899042</v>
          </cell>
          <cell r="M260">
            <v>2.0301146054404899</v>
          </cell>
          <cell r="N260">
            <v>5.1397573414698199</v>
          </cell>
          <cell r="O260">
            <v>4.81563801970663</v>
          </cell>
          <cell r="P260">
            <v>5.6341697358756004</v>
          </cell>
          <cell r="R260">
            <v>6.1314520527672096</v>
          </cell>
          <cell r="S260">
            <v>9.5679289554835005</v>
          </cell>
          <cell r="T260">
            <v>3.1900697373453002</v>
          </cell>
          <cell r="U260">
            <v>2.2670516903075502</v>
          </cell>
          <cell r="W260">
            <v>3.5596925935016701</v>
          </cell>
          <cell r="X260">
            <v>30.216167715115201</v>
          </cell>
        </row>
        <row r="261">
          <cell r="C261">
            <v>3.41216029056522</v>
          </cell>
          <cell r="D261">
            <v>2.5327825098234902</v>
          </cell>
          <cell r="E261">
            <v>1.98812121931136</v>
          </cell>
          <cell r="F261">
            <v>0.65067264708917905</v>
          </cell>
          <cell r="G261">
            <v>2.1393341277396298</v>
          </cell>
          <cell r="I261">
            <v>3.29371413506267</v>
          </cell>
          <cell r="J261">
            <v>1.5939557510448299</v>
          </cell>
          <cell r="K261">
            <v>3.8384597920607302</v>
          </cell>
          <cell r="L261">
            <v>1.7711864856769901</v>
          </cell>
          <cell r="M261">
            <v>2.11105821372808</v>
          </cell>
          <cell r="N261">
            <v>5.0951621517450398</v>
          </cell>
          <cell r="O261">
            <v>4.3743086524241903</v>
          </cell>
          <cell r="P261">
            <v>5.4307805623100398</v>
          </cell>
          <cell r="R261">
            <v>6.5030802935759597</v>
          </cell>
          <cell r="S261">
            <v>9.5459975306100109</v>
          </cell>
          <cell r="T261">
            <v>3.1922140994021002</v>
          </cell>
          <cell r="U261">
            <v>2.4748015676575701</v>
          </cell>
          <cell r="W261">
            <v>4.3124399751370301</v>
          </cell>
          <cell r="X261">
            <v>31.105143201598999</v>
          </cell>
        </row>
        <row r="262">
          <cell r="C262">
            <v>3.3921614997320102</v>
          </cell>
          <cell r="D262">
            <v>2.5513073702631002</v>
          </cell>
          <cell r="E262">
            <v>2.2135354735299901</v>
          </cell>
          <cell r="F262">
            <v>0.77865062471086999</v>
          </cell>
          <cell r="G262">
            <v>2.0310755441305202</v>
          </cell>
          <cell r="I262">
            <v>3.6858268054032099</v>
          </cell>
          <cell r="J262">
            <v>1.42359287023891</v>
          </cell>
          <cell r="K262">
            <v>4.07834694919159</v>
          </cell>
          <cell r="L262">
            <v>1.9507436681817101</v>
          </cell>
          <cell r="M262">
            <v>2.20144175331605</v>
          </cell>
          <cell r="N262">
            <v>5.4012242591552102</v>
          </cell>
          <cell r="O262">
            <v>4.5954114161949402</v>
          </cell>
          <cell r="P262">
            <v>5.7537711314867597</v>
          </cell>
          <cell r="R262">
            <v>6.3001646958528399</v>
          </cell>
          <cell r="S262">
            <v>9.4200950755787503</v>
          </cell>
          <cell r="T262">
            <v>3.1853590847718398</v>
          </cell>
          <cell r="U262">
            <v>3.47563081531304</v>
          </cell>
          <cell r="W262">
            <v>3.83460559871734</v>
          </cell>
          <cell r="X262">
            <v>31.932835485957199</v>
          </cell>
        </row>
        <row r="263">
          <cell r="C263">
            <v>3.1169770523014901</v>
          </cell>
          <cell r="D263">
            <v>2.36179441539982</v>
          </cell>
          <cell r="E263">
            <v>2.51850200854259</v>
          </cell>
          <cell r="F263">
            <v>0.75917189506855998</v>
          </cell>
          <cell r="G263">
            <v>2.03121651663418</v>
          </cell>
          <cell r="I263">
            <v>3.4018681726888902</v>
          </cell>
          <cell r="J263">
            <v>1.53126614275173</v>
          </cell>
          <cell r="K263">
            <v>4.1085073932520002</v>
          </cell>
          <cell r="L263">
            <v>1.81946623561808</v>
          </cell>
          <cell r="M263">
            <v>2.16550059587221</v>
          </cell>
          <cell r="N263">
            <v>4.8945627334856701</v>
          </cell>
          <cell r="O263">
            <v>4.05873907164868</v>
          </cell>
          <cell r="P263">
            <v>5.4834951633049602</v>
          </cell>
          <cell r="R263">
            <v>5.5404765631195101</v>
          </cell>
          <cell r="S263">
            <v>8.74374151467579</v>
          </cell>
          <cell r="T263">
            <v>3.2302635663027601</v>
          </cell>
          <cell r="U263">
            <v>3.44516628086763</v>
          </cell>
          <cell r="W263">
            <v>4.23255530980442</v>
          </cell>
          <cell r="X263">
            <v>27.0231628375799</v>
          </cell>
        </row>
        <row r="264">
          <cell r="C264">
            <v>3.2606917074117998</v>
          </cell>
          <cell r="D264">
            <v>2.4389897265901199</v>
          </cell>
          <cell r="E264">
            <v>2.6495233778583902</v>
          </cell>
          <cell r="F264">
            <v>0.80369630748820398</v>
          </cell>
          <cell r="G264">
            <v>2.07378718089273</v>
          </cell>
          <cell r="I264">
            <v>3.3614384577476799</v>
          </cell>
          <cell r="J264">
            <v>1.3554819625955401</v>
          </cell>
          <cell r="K264">
            <v>2.4622289619114399</v>
          </cell>
          <cell r="L264">
            <v>1.52171359137798</v>
          </cell>
          <cell r="M264">
            <v>2.08412573642399</v>
          </cell>
          <cell r="N264">
            <v>4.5459332763176503</v>
          </cell>
          <cell r="O264">
            <v>3.77315096870639</v>
          </cell>
          <cell r="P264">
            <v>5.16591420298007</v>
          </cell>
          <cell r="R264">
            <v>5.2478992544315597</v>
          </cell>
          <cell r="S264">
            <v>8.8424512493807796</v>
          </cell>
          <cell r="T264">
            <v>3.2012847917539999</v>
          </cell>
          <cell r="U264">
            <v>3.2214729824406998</v>
          </cell>
          <cell r="W264">
            <v>3.30138100314071</v>
          </cell>
          <cell r="X264">
            <v>24.9742298367511</v>
          </cell>
        </row>
        <row r="265">
          <cell r="C265">
            <v>3.3208688582647699</v>
          </cell>
          <cell r="D265">
            <v>2.44917586091151</v>
          </cell>
          <cell r="E265">
            <v>2.42261727957281</v>
          </cell>
          <cell r="F265">
            <v>0.79680848649625002</v>
          </cell>
          <cell r="G265">
            <v>2.06195281823863</v>
          </cell>
          <cell r="I265">
            <v>3.34818630711468</v>
          </cell>
          <cell r="J265">
            <v>0.943154734829734</v>
          </cell>
          <cell r="K265">
            <v>2.1797715233461199</v>
          </cell>
          <cell r="L265">
            <v>1.31645400875068</v>
          </cell>
          <cell r="M265">
            <v>2.0844660226735501</v>
          </cell>
          <cell r="N265">
            <v>4.2700957141570504</v>
          </cell>
          <cell r="O265">
            <v>4.0382557163834498</v>
          </cell>
          <cell r="P265">
            <v>4.6420161882737698</v>
          </cell>
          <cell r="R265">
            <v>4.4692373289258001</v>
          </cell>
          <cell r="S265">
            <v>9.3058279493000704</v>
          </cell>
          <cell r="T265">
            <v>3.5385163717406201</v>
          </cell>
          <cell r="U265">
            <v>2.8503250300002101</v>
          </cell>
          <cell r="W265">
            <v>2.8675923238051602</v>
          </cell>
          <cell r="X265">
            <v>22.4668697934679</v>
          </cell>
        </row>
        <row r="266">
          <cell r="C266">
            <v>3.2344151604750402</v>
          </cell>
          <cell r="D266">
            <v>2.3505054225481299</v>
          </cell>
          <cell r="E266">
            <v>2.0717998013556498</v>
          </cell>
          <cell r="F266">
            <v>0.78376768385764894</v>
          </cell>
          <cell r="G266">
            <v>2.0617666463886599</v>
          </cell>
          <cell r="I266">
            <v>3.2983962866630998</v>
          </cell>
          <cell r="J266">
            <v>0.96400172020555697</v>
          </cell>
          <cell r="K266">
            <v>3.0464590522438701</v>
          </cell>
          <cell r="L266">
            <v>1.1438780989060999</v>
          </cell>
          <cell r="M266">
            <v>2.0257896209928399</v>
          </cell>
          <cell r="N266">
            <v>3.22143342792711</v>
          </cell>
          <cell r="O266">
            <v>2.93664038891011</v>
          </cell>
          <cell r="P266">
            <v>2.7810703046306302</v>
          </cell>
          <cell r="R266">
            <v>3.8972598495750801</v>
          </cell>
          <cell r="S266">
            <v>9.0952224416724903</v>
          </cell>
          <cell r="T266">
            <v>3.60874757986995</v>
          </cell>
          <cell r="U266">
            <v>2.6005152433259999</v>
          </cell>
          <cell r="W266">
            <v>3.0536157324100301</v>
          </cell>
          <cell r="X266">
            <v>20.637013254293802</v>
          </cell>
        </row>
        <row r="267">
          <cell r="C267">
            <v>3.3794245940437699</v>
          </cell>
          <cell r="D267">
            <v>2.3250035243084799</v>
          </cell>
          <cell r="E267">
            <v>1.8042788357122601</v>
          </cell>
          <cell r="F267">
            <v>0.79874349884842699</v>
          </cell>
          <cell r="G267">
            <v>1.60712104252772</v>
          </cell>
          <cell r="I267">
            <v>3.1829806537839902</v>
          </cell>
          <cell r="J267">
            <v>0.99596824376980797</v>
          </cell>
          <cell r="K267">
            <v>3.13556631220351</v>
          </cell>
          <cell r="L267">
            <v>0.93531044886662096</v>
          </cell>
          <cell r="M267">
            <v>1.9978851876938299</v>
          </cell>
          <cell r="N267">
            <v>2.8510403998991398</v>
          </cell>
          <cell r="O267">
            <v>2.9869982700944999</v>
          </cell>
          <cell r="P267">
            <v>2.80059064017947</v>
          </cell>
          <cell r="R267">
            <v>3.7832075765583499</v>
          </cell>
          <cell r="S267">
            <v>8.9891033436437198</v>
          </cell>
          <cell r="T267">
            <v>3.5653949822593001</v>
          </cell>
          <cell r="U267">
            <v>2.58232300812299</v>
          </cell>
          <cell r="W267">
            <v>3.2009411015634299</v>
          </cell>
          <cell r="X267">
            <v>25.405889904977101</v>
          </cell>
        </row>
        <row r="269">
          <cell r="C269"/>
        </row>
      </sheetData>
      <sheetData sheetId="1">
        <row r="171">
          <cell r="C171">
            <v>6.31654102556206</v>
          </cell>
          <cell r="D171">
            <v>3.2784108407760999</v>
          </cell>
          <cell r="E171">
            <v>3.3472353803510901</v>
          </cell>
          <cell r="F171">
            <v>0.73528487834924605</v>
          </cell>
          <cell r="G171">
            <v>3.9074658415135102</v>
          </cell>
          <cell r="I171">
            <v>5.7243709847535502</v>
          </cell>
          <cell r="J171">
            <v>1.80074217261905</v>
          </cell>
          <cell r="K171">
            <v>5.4935357334308001</v>
          </cell>
          <cell r="L171">
            <v>5.1596778643657704</v>
          </cell>
          <cell r="M171">
            <v>5.57086308305486</v>
          </cell>
          <cell r="N171">
            <v>5.5476166528299897</v>
          </cell>
          <cell r="O171">
            <v>5.3434451719576703</v>
          </cell>
          <cell r="P171">
            <v>5.7796868770701</v>
          </cell>
          <cell r="R171">
            <v>7.0081323395293804</v>
          </cell>
          <cell r="S171">
            <v>15.470458590225601</v>
          </cell>
          <cell r="T171">
            <v>4.9000000000000004</v>
          </cell>
          <cell r="U171">
            <v>8.2092596195349508</v>
          </cell>
          <cell r="W171">
            <v>6.84908902098997</v>
          </cell>
          <cell r="X171">
            <v>45.5134595679556</v>
          </cell>
        </row>
        <row r="172">
          <cell r="C172">
            <v>6.4340388943640301</v>
          </cell>
          <cell r="D172">
            <v>3.2392054203880498</v>
          </cell>
          <cell r="E172">
            <v>3.0387332583923601</v>
          </cell>
          <cell r="F172">
            <v>0.85064838343085902</v>
          </cell>
          <cell r="G172">
            <v>3.9198124147173501</v>
          </cell>
          <cell r="I172">
            <v>4.9403372267474204</v>
          </cell>
          <cell r="J172">
            <v>2.8836466165413501</v>
          </cell>
          <cell r="K172">
            <v>5.6170481516290698</v>
          </cell>
          <cell r="L172">
            <v>4.7883340902603697</v>
          </cell>
          <cell r="M172">
            <v>5.5006608430799204</v>
          </cell>
          <cell r="N172">
            <v>4.8069000494291299</v>
          </cell>
          <cell r="O172">
            <v>4.5910275689223097</v>
          </cell>
          <cell r="P172">
            <v>4.5917147275341703</v>
          </cell>
          <cell r="R172">
            <v>6.6683421418128699</v>
          </cell>
          <cell r="S172">
            <v>14.571151606098599</v>
          </cell>
          <cell r="T172">
            <v>4.9000000000000004</v>
          </cell>
          <cell r="U172">
            <v>8.0819130813144007</v>
          </cell>
          <cell r="W172">
            <v>6.8826661828181601</v>
          </cell>
          <cell r="X172">
            <v>47.912943901420199</v>
          </cell>
        </row>
        <row r="173">
          <cell r="C173">
            <v>6.3654990853095201</v>
          </cell>
          <cell r="D173">
            <v>3.1176162611641498</v>
          </cell>
          <cell r="E173">
            <v>2.9578954520841001</v>
          </cell>
          <cell r="F173">
            <v>0.43638017739451801</v>
          </cell>
          <cell r="G173">
            <v>4.0413671792328003</v>
          </cell>
          <cell r="I173">
            <v>5.0219444834307998</v>
          </cell>
          <cell r="J173">
            <v>1.8646516568756</v>
          </cell>
          <cell r="K173">
            <v>6.6387844611528797</v>
          </cell>
          <cell r="L173">
            <v>4.7896242794486197</v>
          </cell>
          <cell r="M173">
            <v>5.4975074178501799</v>
          </cell>
          <cell r="N173">
            <v>4.5197789183897203</v>
          </cell>
          <cell r="O173">
            <v>4.4593783045709499</v>
          </cell>
          <cell r="P173">
            <v>4.8498028230298003</v>
          </cell>
          <cell r="R173">
            <v>6.5651461840364798</v>
          </cell>
          <cell r="S173">
            <v>14.505064812030099</v>
          </cell>
          <cell r="T173">
            <v>4.9000000000000004</v>
          </cell>
          <cell r="U173">
            <v>8.1809041997354495</v>
          </cell>
          <cell r="W173">
            <v>6.4462568365357802</v>
          </cell>
          <cell r="X173">
            <v>45.7220432935136</v>
          </cell>
        </row>
        <row r="174">
          <cell r="C174">
            <v>6.4060319168112896</v>
          </cell>
          <cell r="D174">
            <v>3.14311958731136</v>
          </cell>
          <cell r="E174">
            <v>3.0176162611641502</v>
          </cell>
          <cell r="F174">
            <v>0.72900913119802901</v>
          </cell>
          <cell r="G174">
            <v>3.8793363116916999</v>
          </cell>
          <cell r="I174">
            <v>4.3481085592988196</v>
          </cell>
          <cell r="J174">
            <v>1.9198987050960701</v>
          </cell>
          <cell r="K174">
            <v>6.6387844611528797</v>
          </cell>
          <cell r="L174">
            <v>5.1337283725807596</v>
          </cell>
          <cell r="M174">
            <v>5.5209043153021504</v>
          </cell>
          <cell r="N174">
            <v>4.5220261073691201</v>
          </cell>
          <cell r="O174">
            <v>4.4735671046365901</v>
          </cell>
          <cell r="P174">
            <v>3.8105240857831899</v>
          </cell>
          <cell r="R174">
            <v>9.6106500417710894</v>
          </cell>
          <cell r="S174">
            <v>14.5957073934837</v>
          </cell>
          <cell r="T174">
            <v>4.9000000000000004</v>
          </cell>
          <cell r="U174">
            <v>8.1499440145502593</v>
          </cell>
          <cell r="W174">
            <v>6.1989870509607297</v>
          </cell>
          <cell r="X174">
            <v>40.562174658865402</v>
          </cell>
        </row>
        <row r="175">
          <cell r="C175">
            <v>6.31761626116415</v>
          </cell>
          <cell r="D175">
            <v>3.13686787804127</v>
          </cell>
          <cell r="E175">
            <v>3.1788830027717898</v>
          </cell>
          <cell r="F175">
            <v>0.77841973329226999</v>
          </cell>
          <cell r="G175">
            <v>3.0494935254803699</v>
          </cell>
          <cell r="I175">
            <v>5.3972842940685002</v>
          </cell>
          <cell r="J175">
            <v>2.7668059435779502</v>
          </cell>
          <cell r="K175">
            <v>6.1571637426900603</v>
          </cell>
          <cell r="L175">
            <v>9.3226708479532192</v>
          </cell>
          <cell r="M175">
            <v>5.4596922779170098</v>
          </cell>
          <cell r="N175">
            <v>4.7256381893970998</v>
          </cell>
          <cell r="O175">
            <v>4.3243709847535499</v>
          </cell>
          <cell r="P175">
            <v>5.1660902353104996</v>
          </cell>
          <cell r="R175">
            <v>8.8195974885129491</v>
          </cell>
          <cell r="S175">
            <v>14.7163533834586</v>
          </cell>
          <cell r="T175">
            <v>4.9000000000000004</v>
          </cell>
          <cell r="U175">
            <v>8.1043184784878903</v>
          </cell>
          <cell r="W175">
            <v>6.1989870509607297</v>
          </cell>
          <cell r="X175">
            <v>32.0219321567808</v>
          </cell>
        </row>
        <row r="176">
          <cell r="C176">
            <v>6.4065192146596903</v>
          </cell>
          <cell r="D176">
            <v>2.9718362831858398</v>
          </cell>
          <cell r="E176">
            <v>3.01356340083154</v>
          </cell>
          <cell r="F176">
            <v>0.77982753310748398</v>
          </cell>
          <cell r="G176">
            <v>3.0282255105646101</v>
          </cell>
          <cell r="I176">
            <v>7.0856424968671696</v>
          </cell>
          <cell r="J176">
            <v>2.3187538040636402</v>
          </cell>
          <cell r="K176">
            <v>6.2020199202868298</v>
          </cell>
          <cell r="L176">
            <v>5.7153349651804497</v>
          </cell>
          <cell r="M176">
            <v>5.5736847958437803</v>
          </cell>
          <cell r="N176">
            <v>8.2738820828112001</v>
          </cell>
          <cell r="O176">
            <v>8.5372063037972001</v>
          </cell>
          <cell r="P176">
            <v>9.1755095460004092</v>
          </cell>
          <cell r="R176">
            <v>7.5673546574770301</v>
          </cell>
          <cell r="S176">
            <v>13.4859822612086</v>
          </cell>
          <cell r="T176">
            <v>4.9000000000000004</v>
          </cell>
          <cell r="U176">
            <v>8.1043184784878903</v>
          </cell>
          <cell r="W176">
            <v>7.5398449839877504</v>
          </cell>
          <cell r="X176">
            <v>35.869054485171297</v>
          </cell>
        </row>
        <row r="177">
          <cell r="C177">
            <v>6.4457418509393296</v>
          </cell>
          <cell r="D177">
            <v>3.1176162611641498</v>
          </cell>
          <cell r="E177">
            <v>3.1741805420388101</v>
          </cell>
          <cell r="F177">
            <v>0.57551538189097595</v>
          </cell>
          <cell r="G177">
            <v>4.6829325890492903</v>
          </cell>
          <cell r="I177">
            <v>8.1617661580461807</v>
          </cell>
          <cell r="J177">
            <v>2.4757039024200802</v>
          </cell>
          <cell r="K177">
            <v>8.28771008007935</v>
          </cell>
          <cell r="L177">
            <v>6.9805918888714897</v>
          </cell>
          <cell r="M177">
            <v>6.1784847671261502</v>
          </cell>
          <cell r="N177">
            <v>8.3580101851851794</v>
          </cell>
          <cell r="O177">
            <v>8.1123069009328894</v>
          </cell>
          <cell r="P177">
            <v>8.7618006840016704</v>
          </cell>
          <cell r="R177">
            <v>9.4893210639445904</v>
          </cell>
          <cell r="S177">
            <v>13.0367585630744</v>
          </cell>
          <cell r="T177">
            <v>4.9000000000000004</v>
          </cell>
          <cell r="U177">
            <v>7.9154176256613802</v>
          </cell>
          <cell r="W177">
            <v>8.4181184576023398</v>
          </cell>
          <cell r="X177">
            <v>31.120234066067901</v>
          </cell>
        </row>
        <row r="178">
          <cell r="C178">
            <v>6.3257789467200496</v>
          </cell>
          <cell r="D178">
            <v>2.9718362831858398</v>
          </cell>
          <cell r="E178">
            <v>3.6088972497690199</v>
          </cell>
          <cell r="F178">
            <v>0.76587397597782603</v>
          </cell>
          <cell r="G178">
            <v>4.6459452662907301</v>
          </cell>
          <cell r="I178">
            <v>6.77887431930231</v>
          </cell>
          <cell r="J178">
            <v>2.7899303984811401</v>
          </cell>
          <cell r="K178">
            <v>5.78816658486494</v>
          </cell>
          <cell r="L178">
            <v>6.2570174776524699</v>
          </cell>
          <cell r="M178">
            <v>6.3170325985101696</v>
          </cell>
          <cell r="N178">
            <v>8.7636930520746308</v>
          </cell>
          <cell r="O178">
            <v>8.5034593306182096</v>
          </cell>
          <cell r="P178">
            <v>8.8416413586048499</v>
          </cell>
          <cell r="R178">
            <v>7.5707036166805901</v>
          </cell>
          <cell r="S178">
            <v>13.0367585630744</v>
          </cell>
          <cell r="T178">
            <v>4.9000000000000004</v>
          </cell>
          <cell r="U178">
            <v>8.7158469089390103</v>
          </cell>
          <cell r="W178">
            <v>6.8459116147064698</v>
          </cell>
          <cell r="X178">
            <v>28.9797410192147</v>
          </cell>
        </row>
        <row r="179">
          <cell r="C179">
            <v>6.4584372282106601</v>
          </cell>
          <cell r="D179">
            <v>2.9718362831858398</v>
          </cell>
          <cell r="E179">
            <v>3.6255620572836502</v>
          </cell>
          <cell r="F179">
            <v>0.69743052633199898</v>
          </cell>
          <cell r="G179">
            <v>5.5637090510694502</v>
          </cell>
          <cell r="I179">
            <v>7.5631088992111</v>
          </cell>
          <cell r="J179">
            <v>3.26891677599381</v>
          </cell>
          <cell r="K179">
            <v>7.7559952139771697</v>
          </cell>
          <cell r="L179">
            <v>8.9276099409724399</v>
          </cell>
          <cell r="M179">
            <v>6.3122173595447002</v>
          </cell>
          <cell r="N179">
            <v>9.9198987050960703</v>
          </cell>
          <cell r="O179">
            <v>9.6538682470064003</v>
          </cell>
          <cell r="P179">
            <v>9.1710751235728196</v>
          </cell>
          <cell r="R179">
            <v>7.1066854436438298</v>
          </cell>
          <cell r="S179">
            <v>13.0367585630744</v>
          </cell>
          <cell r="T179">
            <v>4.4454189209742996</v>
          </cell>
          <cell r="U179">
            <v>9.3523922801796093</v>
          </cell>
          <cell r="W179">
            <v>7.6556443191311603</v>
          </cell>
          <cell r="X179">
            <v>28.9797410192147</v>
          </cell>
        </row>
        <row r="180">
          <cell r="C180">
            <v>5.9922552725592801</v>
          </cell>
          <cell r="D180">
            <v>3.1176162611641498</v>
          </cell>
          <cell r="E180">
            <v>3.6255620572836502</v>
          </cell>
          <cell r="F180">
            <v>0.72324429534955303</v>
          </cell>
          <cell r="G180">
            <v>4.355551630291</v>
          </cell>
          <cell r="I180">
            <v>7.2016608726677802</v>
          </cell>
          <cell r="J180">
            <v>2.8705548036758599</v>
          </cell>
          <cell r="K180">
            <v>9.4335661306042908</v>
          </cell>
          <cell r="L180">
            <v>7.0917817636452201</v>
          </cell>
          <cell r="M180">
            <v>6.1879931961849097</v>
          </cell>
          <cell r="N180">
            <v>7.6377114174324703</v>
          </cell>
          <cell r="O180">
            <v>9.1134630752227803</v>
          </cell>
          <cell r="P180">
            <v>8.6414821063074392</v>
          </cell>
          <cell r="R180">
            <v>6.8837560803049298</v>
          </cell>
          <cell r="S180">
            <v>13.0367585630744</v>
          </cell>
          <cell r="T180">
            <v>4.9000000000000004</v>
          </cell>
          <cell r="U180">
            <v>8.8590700083542195</v>
          </cell>
          <cell r="W180">
            <v>7.2371467785783903</v>
          </cell>
          <cell r="X180">
            <v>33.926449204087</v>
          </cell>
        </row>
        <row r="181">
          <cell r="C181">
            <v>5.9930618783185796</v>
          </cell>
          <cell r="D181">
            <v>3.1176162611641498</v>
          </cell>
          <cell r="E181">
            <v>3.1846415929203502</v>
          </cell>
          <cell r="F181">
            <v>0.723604097936557</v>
          </cell>
          <cell r="G181">
            <v>3.8201005076026702</v>
          </cell>
          <cell r="I181">
            <v>6.4716353383458598</v>
          </cell>
          <cell r="J181">
            <v>1.95</v>
          </cell>
          <cell r="K181">
            <v>4.8836000360231804</v>
          </cell>
          <cell r="L181">
            <v>8.1748942949387402</v>
          </cell>
          <cell r="M181">
            <v>6.0214668433235898</v>
          </cell>
          <cell r="N181">
            <v>7.2140131561542704</v>
          </cell>
          <cell r="O181">
            <v>8.8868882371727995</v>
          </cell>
          <cell r="P181">
            <v>8.57622399053189</v>
          </cell>
          <cell r="R181">
            <v>7.2950523235171296</v>
          </cell>
          <cell r="S181">
            <v>13.0367585630744</v>
          </cell>
          <cell r="T181">
            <v>4.9000000000000004</v>
          </cell>
          <cell r="U181">
            <v>8.5069654396407692</v>
          </cell>
          <cell r="W181">
            <v>6.43979741019215</v>
          </cell>
          <cell r="X181">
            <v>26.7518469121922</v>
          </cell>
        </row>
        <row r="182">
          <cell r="C182">
            <v>6.3741369818293796</v>
          </cell>
          <cell r="D182">
            <v>3.1176162611641498</v>
          </cell>
          <cell r="E182">
            <v>3.70511812596243</v>
          </cell>
          <cell r="F182">
            <v>0.78364106493009</v>
          </cell>
          <cell r="G182">
            <v>2.9223127566651499</v>
          </cell>
          <cell r="I182">
            <v>6.4795948203842899</v>
          </cell>
          <cell r="J182">
            <v>1.7198987050960699</v>
          </cell>
          <cell r="K182">
            <v>5.1591896407685898</v>
          </cell>
          <cell r="L182">
            <v>6.9121968337510404</v>
          </cell>
          <cell r="M182">
            <v>6.1327701449805101</v>
          </cell>
          <cell r="N182">
            <v>5.5526651804859402</v>
          </cell>
          <cell r="O182">
            <v>4.4001196176204402</v>
          </cell>
          <cell r="P182">
            <v>5.6790883458646597</v>
          </cell>
          <cell r="R182">
            <v>7.1419065075884198</v>
          </cell>
          <cell r="S182">
            <v>13.753111946533</v>
          </cell>
          <cell r="T182">
            <v>4.9000000000000004</v>
          </cell>
          <cell r="U182">
            <v>8.4378478496588691</v>
          </cell>
          <cell r="W182">
            <v>6.0795948203842904</v>
          </cell>
          <cell r="X182">
            <v>25.892420861888102</v>
          </cell>
        </row>
        <row r="183">
          <cell r="C183">
            <v>6.4113293451036704</v>
          </cell>
          <cell r="D183">
            <v>3.11689591459659</v>
          </cell>
          <cell r="E183">
            <v>3.62031385752412</v>
          </cell>
          <cell r="F183">
            <v>0.74734975692876204</v>
          </cell>
          <cell r="G183">
            <v>4.0101843131991197</v>
          </cell>
          <cell r="I183">
            <v>6.3283238918467504</v>
          </cell>
          <cell r="J183">
            <v>1.7197202213174601</v>
          </cell>
          <cell r="K183">
            <v>5.1369522954379399</v>
          </cell>
          <cell r="L183">
            <v>4.50720082861816</v>
          </cell>
          <cell r="M183">
            <v>6.0531191223857697</v>
          </cell>
          <cell r="N183">
            <v>4.7804332393778104</v>
          </cell>
          <cell r="O183">
            <v>5.7849530117966399</v>
          </cell>
          <cell r="P183">
            <v>5.4441580105787004</v>
          </cell>
          <cell r="R183">
            <v>7.13705843337857</v>
          </cell>
          <cell r="S183">
            <v>13.7409750495876</v>
          </cell>
          <cell r="T183">
            <v>4.5481682184655403</v>
          </cell>
          <cell r="U183">
            <v>8.4918648327939596</v>
          </cell>
          <cell r="W183">
            <v>6.0538092285207199</v>
          </cell>
          <cell r="X183">
            <v>29.0419014606824</v>
          </cell>
        </row>
        <row r="184">
          <cell r="C184">
            <v>6.4413293820570798</v>
          </cell>
          <cell r="D184">
            <v>3.11689591459659</v>
          </cell>
          <cell r="E184">
            <v>3.3545332211045</v>
          </cell>
          <cell r="F184">
            <v>0.742734720180661</v>
          </cell>
          <cell r="G184">
            <v>4.1469155106656901</v>
          </cell>
          <cell r="I184">
            <v>5.6874662808226297</v>
          </cell>
          <cell r="J184">
            <v>1.7697202213174701</v>
          </cell>
          <cell r="K184">
            <v>5.1577617705397198</v>
          </cell>
          <cell r="L184">
            <v>6.2681449473501001</v>
          </cell>
          <cell r="M184">
            <v>6.2426279813480896</v>
          </cell>
          <cell r="N184">
            <v>4.2601785478276097</v>
          </cell>
          <cell r="O184">
            <v>5.7577617705397204</v>
          </cell>
          <cell r="P184">
            <v>4.9076083098444503</v>
          </cell>
          <cell r="R184">
            <v>6.6048304937884996</v>
          </cell>
          <cell r="S184">
            <v>13.1888088526986</v>
          </cell>
          <cell r="T184">
            <v>4.9000000000000004</v>
          </cell>
          <cell r="U184">
            <v>8.4865517409611293</v>
          </cell>
          <cell r="W184">
            <v>6.0788808852698599</v>
          </cell>
          <cell r="X184">
            <v>42.636561693983403</v>
          </cell>
        </row>
        <row r="185">
          <cell r="C185">
            <v>6.4339360459864503</v>
          </cell>
          <cell r="D185">
            <v>3.11689591459659</v>
          </cell>
          <cell r="E185">
            <v>3.28704512420448</v>
          </cell>
          <cell r="F185">
            <v>0.73525552863888299</v>
          </cell>
          <cell r="G185">
            <v>3.5004952224106902</v>
          </cell>
          <cell r="I185">
            <v>5.6907130180603396</v>
          </cell>
          <cell r="J185">
            <v>1.7697202213174701</v>
          </cell>
          <cell r="K185">
            <v>4.6057529011379099</v>
          </cell>
          <cell r="L185">
            <v>5.98504669450534</v>
          </cell>
          <cell r="M185">
            <v>6.1466965702752603</v>
          </cell>
          <cell r="N185">
            <v>4.21952131331886</v>
          </cell>
          <cell r="O185">
            <v>5.1972022131746503</v>
          </cell>
          <cell r="P185">
            <v>4.7126388335595202</v>
          </cell>
          <cell r="R185">
            <v>7.1096492925496797</v>
          </cell>
          <cell r="S185">
            <v>13.1888088526986</v>
          </cell>
          <cell r="T185">
            <v>4.9000000000000004</v>
          </cell>
          <cell r="U185">
            <v>8.4976099161359908</v>
          </cell>
          <cell r="W185">
            <v>5.9802797786825401</v>
          </cell>
          <cell r="X185">
            <v>39.240078379789097</v>
          </cell>
        </row>
        <row r="186">
          <cell r="C186">
            <v>6.42937878874974</v>
          </cell>
          <cell r="D186">
            <v>3.11689591459659</v>
          </cell>
          <cell r="E186">
            <v>3.2487626524327702</v>
          </cell>
          <cell r="F186">
            <v>0.90024817860808903</v>
          </cell>
          <cell r="G186">
            <v>3.9055718831570299</v>
          </cell>
          <cell r="I186">
            <v>5.7577617705397204</v>
          </cell>
          <cell r="J186">
            <v>1.8105595573650699</v>
          </cell>
          <cell r="K186">
            <v>4.5577617705397202</v>
          </cell>
          <cell r="L186">
            <v>6.1453872182900096</v>
          </cell>
          <cell r="M186">
            <v>6.1538971597592003</v>
          </cell>
          <cell r="N186">
            <v>5.3679415039148104</v>
          </cell>
          <cell r="O186">
            <v>4.7633573441904202</v>
          </cell>
          <cell r="P186">
            <v>5.5986011065873296</v>
          </cell>
          <cell r="R186">
            <v>7.5881505132755702</v>
          </cell>
          <cell r="S186">
            <v>13.5313917795912</v>
          </cell>
          <cell r="T186">
            <v>4.9000000000000004</v>
          </cell>
          <cell r="U186">
            <v>8.4885663555694695</v>
          </cell>
          <cell r="W186">
            <v>5.9802797786825401</v>
          </cell>
          <cell r="X186">
            <v>40.521392184291997</v>
          </cell>
        </row>
        <row r="187">
          <cell r="C187">
            <v>6.4509158981728598</v>
          </cell>
          <cell r="D187">
            <v>2.9719604077411699</v>
          </cell>
          <cell r="E187">
            <v>3.2091145144734101</v>
          </cell>
          <cell r="F187">
            <v>0.87745823034284598</v>
          </cell>
          <cell r="G187">
            <v>4.1144439408349003</v>
          </cell>
          <cell r="I187">
            <v>6.3165383760105795</v>
          </cell>
          <cell r="J187">
            <v>2.90845613286008</v>
          </cell>
          <cell r="K187">
            <v>4.5378901179663798</v>
          </cell>
          <cell r="L187">
            <v>6.7001443184048401</v>
          </cell>
          <cell r="M187">
            <v>6.3082819159968002</v>
          </cell>
          <cell r="N187">
            <v>5.7380415492222596</v>
          </cell>
          <cell r="O187">
            <v>5.2958033197619798</v>
          </cell>
          <cell r="P187">
            <v>5.5394404426349304</v>
          </cell>
          <cell r="R187">
            <v>6.35561084733967</v>
          </cell>
          <cell r="S187">
            <v>13.1888088526986</v>
          </cell>
          <cell r="T187">
            <v>4.9000000000000004</v>
          </cell>
          <cell r="U187">
            <v>8.2273950711626096</v>
          </cell>
          <cell r="W187">
            <v>5.8422382294602802</v>
          </cell>
          <cell r="X187">
            <v>31.590699001287501</v>
          </cell>
        </row>
        <row r="188">
          <cell r="C188">
            <v>7.3466767087718496</v>
          </cell>
          <cell r="D188">
            <v>3.11689591459659</v>
          </cell>
          <cell r="E188">
            <v>3.2864088523917099</v>
          </cell>
          <cell r="F188">
            <v>0.88896530486553105</v>
          </cell>
          <cell r="G188">
            <v>4.1218035240282598</v>
          </cell>
          <cell r="I188">
            <v>7.6220500260987603</v>
          </cell>
          <cell r="J188">
            <v>2.8958375505445901</v>
          </cell>
          <cell r="K188">
            <v>7.47715736646136</v>
          </cell>
          <cell r="L188">
            <v>8.6987130794446195</v>
          </cell>
          <cell r="M188">
            <v>6.7326174423217502</v>
          </cell>
          <cell r="N188">
            <v>8.9650154981624208</v>
          </cell>
          <cell r="O188">
            <v>8.8866203859136306</v>
          </cell>
          <cell r="P188">
            <v>9.5596795114312592</v>
          </cell>
          <cell r="R188">
            <v>6.5879749660716103</v>
          </cell>
          <cell r="S188">
            <v>12.900199469673201</v>
          </cell>
          <cell r="T188">
            <v>4.9000000000000004</v>
          </cell>
          <cell r="U188">
            <v>8.1595683669137298</v>
          </cell>
          <cell r="W188">
            <v>7.6096965821066904</v>
          </cell>
          <cell r="X188">
            <v>32.619541791107203</v>
          </cell>
        </row>
        <row r="189">
          <cell r="C189">
            <v>6.8835055253456803</v>
          </cell>
          <cell r="D189">
            <v>3.11689591459659</v>
          </cell>
          <cell r="E189">
            <v>4.0500017162800201</v>
          </cell>
          <cell r="F189">
            <v>0.85</v>
          </cell>
          <cell r="G189">
            <v>4.9344038953265796</v>
          </cell>
          <cell r="I189">
            <v>8.6214858335943205</v>
          </cell>
          <cell r="J189">
            <v>2.8072142835393099</v>
          </cell>
          <cell r="K189">
            <v>8.3272530812191405</v>
          </cell>
          <cell r="L189">
            <v>8.9345129971813293</v>
          </cell>
          <cell r="M189">
            <v>6.6331503880015301</v>
          </cell>
          <cell r="N189">
            <v>8.7986011065873306</v>
          </cell>
          <cell r="O189">
            <v>8.4994468893760704</v>
          </cell>
          <cell r="P189">
            <v>10.3554158596931</v>
          </cell>
          <cell r="R189">
            <v>11.218293196227901</v>
          </cell>
          <cell r="S189">
            <v>12.8794077920451</v>
          </cell>
          <cell r="T189">
            <v>4.9000000000000004</v>
          </cell>
          <cell r="U189">
            <v>8.2104747308348092</v>
          </cell>
          <cell r="W189">
            <v>8.4809014155966196</v>
          </cell>
          <cell r="X189">
            <v>31.798135671781999</v>
          </cell>
        </row>
        <row r="190">
          <cell r="C190">
            <v>6.7709588112090007</v>
          </cell>
          <cell r="D190">
            <v>3.11689591459659</v>
          </cell>
          <cell r="E190">
            <v>3.8774281502771499</v>
          </cell>
          <cell r="F190">
            <v>0.83789071648532099</v>
          </cell>
          <cell r="G190">
            <v>4.8746033510804896</v>
          </cell>
          <cell r="I190">
            <v>7.3828099648124601</v>
          </cell>
          <cell r="J190">
            <v>2.6291187704554901</v>
          </cell>
          <cell r="K190">
            <v>6.3816767422860403</v>
          </cell>
          <cell r="L190">
            <v>8.9441714132303307</v>
          </cell>
          <cell r="M190">
            <v>6.3814437060235898</v>
          </cell>
          <cell r="N190">
            <v>9.0606766823259193</v>
          </cell>
          <cell r="O190">
            <v>8.5758690350419293</v>
          </cell>
          <cell r="P190">
            <v>10.7127257542541</v>
          </cell>
          <cell r="R190">
            <v>9.4487746890767994</v>
          </cell>
          <cell r="S190">
            <v>12.3380411149389</v>
          </cell>
          <cell r="T190">
            <v>4.8864346591502201</v>
          </cell>
          <cell r="U190">
            <v>9.7805583957963602</v>
          </cell>
          <cell r="W190">
            <v>7.8394868824164003</v>
          </cell>
          <cell r="X190">
            <v>30.451076387275005</v>
          </cell>
        </row>
        <row r="191">
          <cell r="C191">
            <v>6.8692476123999198</v>
          </cell>
          <cell r="D191">
            <v>3.0904638226236898</v>
          </cell>
          <cell r="E191">
            <v>3.9009387148429502</v>
          </cell>
          <cell r="F191">
            <v>0.82758887374255796</v>
          </cell>
          <cell r="G191">
            <v>4.3666130867676598</v>
          </cell>
          <cell r="I191">
            <v>8.5445093530987908</v>
          </cell>
          <cell r="J191">
            <v>3.1671617935066299</v>
          </cell>
          <cell r="K191">
            <v>7.2083745140411297</v>
          </cell>
          <cell r="L191">
            <v>8.5711007726624207</v>
          </cell>
          <cell r="M191">
            <v>6.18434561645266</v>
          </cell>
          <cell r="N191">
            <v>8.9101235501270093</v>
          </cell>
          <cell r="O191">
            <v>8.5417578334551294</v>
          </cell>
          <cell r="P191">
            <v>10.298314350140901</v>
          </cell>
          <cell r="R191">
            <v>8.6091990722761604</v>
          </cell>
          <cell r="S191">
            <v>12.569753172564999</v>
          </cell>
          <cell r="T191">
            <v>4.9000000000000004</v>
          </cell>
          <cell r="U191">
            <v>9.1008538573963893</v>
          </cell>
          <cell r="W191">
            <v>8.0434516873716806</v>
          </cell>
          <cell r="X191">
            <v>43.140457584299</v>
          </cell>
        </row>
        <row r="192">
          <cell r="C192">
            <v>6.1876180948470498</v>
          </cell>
          <cell r="D192">
            <v>3.11689591459659</v>
          </cell>
          <cell r="E192">
            <v>4.23480332169986</v>
          </cell>
          <cell r="F192">
            <v>0.84795411701909296</v>
          </cell>
          <cell r="G192">
            <v>3.1434752977893399</v>
          </cell>
          <cell r="I192">
            <v>8.2216943981626507</v>
          </cell>
          <cell r="J192">
            <v>3.0068908090614901</v>
          </cell>
          <cell r="K192">
            <v>7.6250997884260698</v>
          </cell>
          <cell r="L192">
            <v>8.4924601724605893</v>
          </cell>
          <cell r="M192">
            <v>6.3792071420120404</v>
          </cell>
          <cell r="N192">
            <v>8.8085732470334399</v>
          </cell>
          <cell r="O192">
            <v>7.3816201959146799</v>
          </cell>
          <cell r="P192">
            <v>9.8695486466924205</v>
          </cell>
          <cell r="R192">
            <v>8.7209799032606092</v>
          </cell>
          <cell r="S192">
            <v>12.209907004906601</v>
          </cell>
          <cell r="T192">
            <v>4.9000000000000004</v>
          </cell>
          <cell r="U192">
            <v>8.6134503532031896</v>
          </cell>
          <cell r="W192">
            <v>8.1836543049030901</v>
          </cell>
          <cell r="X192">
            <v>35.875093309375799</v>
          </cell>
        </row>
        <row r="193">
          <cell r="C193">
            <v>6.2521024183945801</v>
          </cell>
          <cell r="D193">
            <v>3.11689591459659</v>
          </cell>
          <cell r="E193">
            <v>3.6970909710531701</v>
          </cell>
          <cell r="F193">
            <v>0.82513039622254203</v>
          </cell>
          <cell r="G193">
            <v>4.2049678825207897</v>
          </cell>
          <cell r="I193">
            <v>5.8925130329540298</v>
          </cell>
          <cell r="J193">
            <v>2.0730090587048098</v>
          </cell>
          <cell r="K193">
            <v>5.4254330333716103</v>
          </cell>
          <cell r="L193">
            <v>7.1695184858544696</v>
          </cell>
          <cell r="M193">
            <v>6.4726863861920201</v>
          </cell>
          <cell r="N193">
            <v>8.7391013091136909</v>
          </cell>
          <cell r="O193">
            <v>7.2893140814977198</v>
          </cell>
          <cell r="P193">
            <v>8.1374099592859306</v>
          </cell>
          <cell r="R193">
            <v>8.4874359104986592</v>
          </cell>
          <cell r="S193">
            <v>12.1954612993702</v>
          </cell>
          <cell r="T193">
            <v>4.9000000000000004</v>
          </cell>
          <cell r="U193">
            <v>8.6789111974110007</v>
          </cell>
          <cell r="W193">
            <v>7.19448297038661</v>
          </cell>
          <cell r="X193">
            <v>43.948332747038997</v>
          </cell>
        </row>
        <row r="194">
          <cell r="C194">
            <v>6.4726396920550204</v>
          </cell>
          <cell r="D194">
            <v>3.11689591459659</v>
          </cell>
          <cell r="E194">
            <v>3.1345927877086699</v>
          </cell>
          <cell r="F194">
            <v>0.85844795729829604</v>
          </cell>
          <cell r="G194">
            <v>4.1959376344086001</v>
          </cell>
          <cell r="I194">
            <v>5.8800156148596026</v>
          </cell>
          <cell r="J194">
            <v>2.4253010397745101</v>
          </cell>
          <cell r="K194">
            <v>7.01265397223092</v>
          </cell>
          <cell r="L194">
            <v>5.6586507322267501</v>
          </cell>
          <cell r="M194">
            <v>6.4853413731426404</v>
          </cell>
          <cell r="N194">
            <v>4.9747136018373501</v>
          </cell>
          <cell r="O194">
            <v>5.74211732609528</v>
          </cell>
          <cell r="P194">
            <v>6.2600321928576799</v>
          </cell>
          <cell r="R194">
            <v>8.6960051418032496</v>
          </cell>
          <cell r="S194">
            <v>8.8565755734720408</v>
          </cell>
          <cell r="T194">
            <v>4.9000000000000004</v>
          </cell>
          <cell r="U194">
            <v>8.7366648286181601</v>
          </cell>
          <cell r="W194">
            <v>7.3383786533041002</v>
          </cell>
          <cell r="X194">
            <v>35.884016718127597</v>
          </cell>
        </row>
        <row r="195">
          <cell r="C195">
            <v>6.4451424609601897</v>
          </cell>
          <cell r="D195">
            <v>3.1183700666325</v>
          </cell>
          <cell r="E195">
            <v>3.3225588928754499</v>
          </cell>
          <cell r="F195">
            <v>0.79864172219374696</v>
          </cell>
          <cell r="G195">
            <v>4.1140023798870002</v>
          </cell>
          <cell r="I195">
            <v>5.4574389276388899</v>
          </cell>
          <cell r="J195">
            <v>2.5337202187500001</v>
          </cell>
          <cell r="K195">
            <v>7.8081857833333403</v>
          </cell>
          <cell r="L195">
            <v>6.1782210864583398</v>
          </cell>
          <cell r="M195">
            <v>6.4151460972222303</v>
          </cell>
          <cell r="N195">
            <v>5.2474186333333304</v>
          </cell>
          <cell r="O195">
            <v>5.1539409409649402</v>
          </cell>
          <cell r="P195">
            <v>6.2204642284605702</v>
          </cell>
          <cell r="R195">
            <v>8.8019464319444491</v>
          </cell>
          <cell r="S195">
            <v>12.156289704166699</v>
          </cell>
          <cell r="T195">
            <v>4.9000000000000004</v>
          </cell>
          <cell r="U195">
            <v>8.70684533611111</v>
          </cell>
          <cell r="W195">
            <v>7.3584791333333301</v>
          </cell>
          <cell r="X195">
            <v>39.845311925187701</v>
          </cell>
        </row>
        <row r="196">
          <cell r="C196">
            <v>6.5097308084742904</v>
          </cell>
          <cell r="D196">
            <v>3.1183700666325</v>
          </cell>
          <cell r="E196">
            <v>3.5479673336750399</v>
          </cell>
          <cell r="F196">
            <v>0.86042617119425902</v>
          </cell>
          <cell r="G196">
            <v>4.2224642090277804</v>
          </cell>
          <cell r="I196">
            <v>5.43832491083334</v>
          </cell>
          <cell r="J196">
            <v>2.5545031277777799</v>
          </cell>
          <cell r="K196">
            <v>8.7570437833333301</v>
          </cell>
          <cell r="L196">
            <v>6.4925421201388902</v>
          </cell>
          <cell r="M196">
            <v>6.3589527347222203</v>
          </cell>
          <cell r="N196">
            <v>5.2672666666666696</v>
          </cell>
          <cell r="O196">
            <v>5.76987987014284</v>
          </cell>
          <cell r="P196">
            <v>6.2836267149883502</v>
          </cell>
          <cell r="R196">
            <v>8.0419161458333406</v>
          </cell>
          <cell r="S196">
            <v>12.1844381333333</v>
          </cell>
          <cell r="T196">
            <v>4.9000000000000004</v>
          </cell>
          <cell r="U196">
            <v>8.603690125</v>
          </cell>
          <cell r="W196">
            <v>9.5350467111111108</v>
          </cell>
          <cell r="X196">
            <v>42.3978626714988</v>
          </cell>
        </row>
        <row r="197">
          <cell r="C197">
            <v>6.5780543926191699</v>
          </cell>
          <cell r="D197">
            <v>3.1183700666325</v>
          </cell>
          <cell r="E197">
            <v>3.2186021240389602</v>
          </cell>
          <cell r="F197">
            <v>0.74341370185239597</v>
          </cell>
          <cell r="G197">
            <v>3.2153248770385701</v>
          </cell>
          <cell r="I197">
            <v>5.46372023194444</v>
          </cell>
          <cell r="J197">
            <v>2.3635932916666702</v>
          </cell>
          <cell r="K197">
            <v>7.1366930041666699</v>
          </cell>
          <cell r="L197">
            <v>5.4426905666666698</v>
          </cell>
          <cell r="M197">
            <v>6.2487172763888896</v>
          </cell>
          <cell r="N197">
            <v>4.8691729075000003</v>
          </cell>
          <cell r="O197">
            <v>6.74499139846169</v>
          </cell>
          <cell r="P197">
            <v>6.6810216388888897</v>
          </cell>
          <cell r="R197">
            <v>9.2536578895833408</v>
          </cell>
          <cell r="S197">
            <v>12.4895452972222</v>
          </cell>
          <cell r="T197">
            <v>4.9000000000000004</v>
          </cell>
          <cell r="U197">
            <v>8.4877341673611095</v>
          </cell>
          <cell r="W197">
            <v>6.9410605833333303</v>
          </cell>
          <cell r="X197">
            <v>39.362140736111101</v>
          </cell>
        </row>
        <row r="198">
          <cell r="C198">
            <v>6.6251648098411096</v>
          </cell>
          <cell r="D198">
            <v>3.1183700666325</v>
          </cell>
          <cell r="E198">
            <v>3.2863922942080999</v>
          </cell>
          <cell r="F198">
            <v>0.80124113787801099</v>
          </cell>
          <cell r="G198">
            <v>4.1557716812500001</v>
          </cell>
          <cell r="I198">
            <v>5.6393370693099589</v>
          </cell>
          <cell r="J198">
            <v>2.1053543895833302</v>
          </cell>
          <cell r="K198">
            <v>5.0143336574981303</v>
          </cell>
          <cell r="L198">
            <v>5.3326380468750001</v>
          </cell>
          <cell r="M198">
            <v>6.3478569499999997</v>
          </cell>
          <cell r="N198">
            <v>4.93406012708334</v>
          </cell>
          <cell r="O198">
            <v>4.8709703069444501</v>
          </cell>
          <cell r="P198">
            <v>6.8397238150000002</v>
          </cell>
          <cell r="R198">
            <v>9.4021605923611098</v>
          </cell>
          <cell r="S198">
            <v>13.0163105125</v>
          </cell>
          <cell r="T198">
            <v>4.9000000000000004</v>
          </cell>
          <cell r="U198">
            <v>8.3871265020833405</v>
          </cell>
          <cell r="W198">
            <v>6.9093470583333403</v>
          </cell>
          <cell r="X198">
            <v>34.780522562500003</v>
          </cell>
        </row>
        <row r="199">
          <cell r="C199">
            <v>6.8751826960533098</v>
          </cell>
          <cell r="D199">
            <v>3.1183700666325</v>
          </cell>
          <cell r="E199">
            <v>3.3110346652998501</v>
          </cell>
          <cell r="F199">
            <v>0.8</v>
          </cell>
          <cell r="G199">
            <v>4.1931961437499998</v>
          </cell>
          <cell r="I199">
            <v>5.44378470138889</v>
          </cell>
          <cell r="J199">
            <v>2.75558160347222</v>
          </cell>
          <cell r="K199">
            <v>4.86339921388889</v>
          </cell>
          <cell r="L199">
            <v>12.1512875</v>
          </cell>
          <cell r="M199">
            <v>5.8534166666666696</v>
          </cell>
          <cell r="N199">
            <v>4.8317259833333299</v>
          </cell>
          <cell r="O199">
            <v>5.4641713916666701</v>
          </cell>
          <cell r="P199">
            <v>7.4326215718749999</v>
          </cell>
          <cell r="R199">
            <v>6.7889821229166696</v>
          </cell>
          <cell r="S199">
            <v>12.3713696333333</v>
          </cell>
          <cell r="T199">
            <v>4.9000000000000004</v>
          </cell>
          <cell r="U199">
            <v>8.0273657812499994</v>
          </cell>
          <cell r="W199">
            <v>5.7634022794925599</v>
          </cell>
          <cell r="X199">
            <v>28.6324122291667</v>
          </cell>
        </row>
        <row r="200">
          <cell r="C200">
            <v>7.1445599944779552</v>
          </cell>
          <cell r="D200">
            <v>3.1183700666325</v>
          </cell>
          <cell r="E200">
            <v>3.1168877529472101</v>
          </cell>
          <cell r="F200">
            <v>0.80226734700153801</v>
          </cell>
          <cell r="G200">
            <v>4.1769599583333301</v>
          </cell>
          <cell r="I200">
            <v>9.1465703055555601</v>
          </cell>
          <cell r="J200">
            <v>2.9314636320379202</v>
          </cell>
          <cell r="K200">
            <v>5.9448509458333296</v>
          </cell>
          <cell r="L200">
            <v>8.0793982325000009</v>
          </cell>
          <cell r="M200">
            <v>6.4615505569444496</v>
          </cell>
          <cell r="N200">
            <v>8.80228373472222</v>
          </cell>
          <cell r="O200">
            <v>9.0172695527777798</v>
          </cell>
          <cell r="P200">
            <v>8.9489216083333396</v>
          </cell>
          <cell r="R200">
            <v>7.3171249999999999</v>
          </cell>
          <cell r="S200">
            <v>12.492176386111099</v>
          </cell>
          <cell r="T200">
            <v>4.9000000000000004</v>
          </cell>
          <cell r="U200">
            <v>7.9523717916666703</v>
          </cell>
          <cell r="W200">
            <v>7.8684444750000004</v>
          </cell>
          <cell r="X200">
            <v>31.299642082750808</v>
          </cell>
        </row>
        <row r="201">
          <cell r="C201">
            <v>6.5809245202569677</v>
          </cell>
          <cell r="D201">
            <v>3.1183700666325</v>
          </cell>
          <cell r="E201">
            <v>3.3578267555100001</v>
          </cell>
          <cell r="F201">
            <v>0.8</v>
          </cell>
          <cell r="G201">
            <v>4.8169879576388901</v>
          </cell>
          <cell r="I201">
            <v>8.7659098972222207</v>
          </cell>
          <cell r="J201">
            <v>2.0031969971524699</v>
          </cell>
          <cell r="K201">
            <v>6.7474075763888903</v>
          </cell>
          <cell r="L201">
            <v>8.9633516750000002</v>
          </cell>
          <cell r="M201">
            <v>6.1752242736111098</v>
          </cell>
          <cell r="N201">
            <v>8.1582745812499997</v>
          </cell>
          <cell r="O201">
            <v>8.6024094874999992</v>
          </cell>
          <cell r="P201">
            <v>8.5197499874999991</v>
          </cell>
          <cell r="R201">
            <v>8.9560470666666703</v>
          </cell>
          <cell r="S201">
            <v>13.004163991666699</v>
          </cell>
          <cell r="T201">
            <v>4.9000000000000004</v>
          </cell>
          <cell r="U201">
            <v>8.1023958333333308</v>
          </cell>
          <cell r="W201">
            <v>9.0565734541666707</v>
          </cell>
          <cell r="X201">
            <v>39.124552603438509</v>
          </cell>
        </row>
        <row r="202">
          <cell r="C202">
            <v>6.4464252037369834</v>
          </cell>
          <cell r="D202">
            <v>3.1183700666325</v>
          </cell>
          <cell r="E202">
            <v>4.46902052485905</v>
          </cell>
          <cell r="F202">
            <v>0.79751772424397804</v>
          </cell>
          <cell r="G202">
            <v>4.4846343222222202</v>
          </cell>
          <cell r="I202">
            <v>6.1812417861765496</v>
          </cell>
          <cell r="J202">
            <v>2.6128887041666702</v>
          </cell>
          <cell r="K202">
            <v>5.3529845479166704</v>
          </cell>
          <cell r="L202">
            <v>6.5943013895833396</v>
          </cell>
          <cell r="M202">
            <v>5.72625655833333</v>
          </cell>
          <cell r="N202">
            <v>7.5209083666666698</v>
          </cell>
          <cell r="O202">
            <v>8.5087985708333402</v>
          </cell>
          <cell r="P202">
            <v>7.9412979131944503</v>
          </cell>
          <cell r="R202">
            <v>7.6281455923611103</v>
          </cell>
          <cell r="S202">
            <v>13.09361425</v>
          </cell>
          <cell r="T202">
            <v>4.9000000000000004</v>
          </cell>
          <cell r="U202">
            <v>8.1578821402777795</v>
          </cell>
          <cell r="W202">
            <v>7.40222853958333</v>
          </cell>
          <cell r="X202">
            <v>39.124552603438509</v>
          </cell>
        </row>
        <row r="203">
          <cell r="C203">
            <v>6.4365235445070903</v>
          </cell>
          <cell r="D203">
            <v>3.1183700666325</v>
          </cell>
          <cell r="E203">
            <v>4.2927879897488497</v>
          </cell>
          <cell r="F203">
            <v>0.8</v>
          </cell>
          <cell r="G203">
            <v>3.9336509749999999</v>
          </cell>
          <cell r="I203">
            <v>8.0437424562499995</v>
          </cell>
          <cell r="J203">
            <v>3.0937718166666701</v>
          </cell>
          <cell r="K203">
            <v>6.85195766458334</v>
          </cell>
          <cell r="L203">
            <v>7.95275</v>
          </cell>
          <cell r="M203">
            <v>5.3387948708333299</v>
          </cell>
          <cell r="N203">
            <v>7.81465726041667</v>
          </cell>
          <cell r="O203">
            <v>8.6377283812499996</v>
          </cell>
          <cell r="P203">
            <v>8.8543462152777792</v>
          </cell>
          <cell r="R203">
            <v>7.4302789062499999</v>
          </cell>
          <cell r="S203">
            <v>13.5718745083333</v>
          </cell>
          <cell r="T203">
            <v>4.9000000000000004</v>
          </cell>
          <cell r="U203">
            <v>7.9278261215277803</v>
          </cell>
          <cell r="W203">
            <v>7.9706288125000002</v>
          </cell>
          <cell r="X203">
            <v>49.019569635416701</v>
          </cell>
        </row>
        <row r="204">
          <cell r="C204">
            <v>6.3039003943276999</v>
          </cell>
          <cell r="D204">
            <v>3.1183700666325</v>
          </cell>
          <cell r="E204">
            <v>4.1897796002050196</v>
          </cell>
          <cell r="F204">
            <v>0.8</v>
          </cell>
          <cell r="G204">
            <v>2.6794995534558601</v>
          </cell>
          <cell r="I204">
            <v>8.0422083381944507</v>
          </cell>
          <cell r="J204">
            <v>2.8964969902777802</v>
          </cell>
          <cell r="K204">
            <v>7.8046886069444499</v>
          </cell>
          <cell r="L204">
            <v>6.0925985620833298</v>
          </cell>
          <cell r="M204">
            <v>5.1556783694444501</v>
          </cell>
          <cell r="N204">
            <v>8.4998695666666695</v>
          </cell>
          <cell r="O204">
            <v>8.5611899736111106</v>
          </cell>
          <cell r="P204">
            <v>9.8000000000000007</v>
          </cell>
          <cell r="R204">
            <v>7.3780833333333398</v>
          </cell>
          <cell r="S204">
            <v>13.4013784111111</v>
          </cell>
          <cell r="T204">
            <v>4.9000000000000004</v>
          </cell>
          <cell r="U204">
            <v>7.29941050833333</v>
          </cell>
          <cell r="W204">
            <v>8.1031917291666709</v>
          </cell>
          <cell r="X204">
            <v>47.928110444444499</v>
          </cell>
        </row>
        <row r="205">
          <cell r="C205">
            <v>6.47490137433795</v>
          </cell>
          <cell r="D205">
            <v>3.1183700666325</v>
          </cell>
          <cell r="E205">
            <v>3.8080762607210001</v>
          </cell>
          <cell r="F205">
            <v>0.8</v>
          </cell>
          <cell r="G205">
            <v>3.8000279243055601</v>
          </cell>
          <cell r="I205">
            <v>7.4394640916666699</v>
          </cell>
          <cell r="J205">
            <v>1.9700749403036599</v>
          </cell>
          <cell r="K205">
            <v>7.25885756420025</v>
          </cell>
          <cell r="L205">
            <v>6.4282184941666696</v>
          </cell>
          <cell r="M205">
            <v>4.9323936736111103</v>
          </cell>
          <cell r="N205">
            <v>7.6870736715277799</v>
          </cell>
          <cell r="O205">
            <v>6.9749217139086603</v>
          </cell>
          <cell r="P205">
            <v>8.7634370208333294</v>
          </cell>
          <cell r="R205">
            <v>7.3797160006944402</v>
          </cell>
          <cell r="S205">
            <v>13.799238572222199</v>
          </cell>
          <cell r="T205">
            <v>4.9000000000000004</v>
          </cell>
          <cell r="U205">
            <v>6.87566029652778</v>
          </cell>
          <cell r="W205">
            <v>6.5322558833333302</v>
          </cell>
          <cell r="X205">
            <v>27.474846633702899</v>
          </cell>
        </row>
        <row r="206">
          <cell r="C206">
            <v>6.4454420082009198</v>
          </cell>
          <cell r="D206">
            <v>3.3300188872373102</v>
          </cell>
          <cell r="E206">
            <v>3.5761316676451198</v>
          </cell>
          <cell r="F206">
            <v>0.85918503331624796</v>
          </cell>
          <cell r="G206">
            <v>3.74565063645833</v>
          </cell>
          <cell r="I206">
            <v>6.1380525051063302</v>
          </cell>
          <cell r="J206">
            <v>1.97586515347222</v>
          </cell>
          <cell r="K206">
            <v>5.8659181958333297</v>
          </cell>
          <cell r="L206">
            <v>6.1526624999999999</v>
          </cell>
          <cell r="M206">
            <v>4.94854058888889</v>
          </cell>
          <cell r="N206">
            <v>4.4931666666666699</v>
          </cell>
          <cell r="O206">
            <v>6.12003898958333</v>
          </cell>
          <cell r="P206">
            <v>5.2852708333333398</v>
          </cell>
          <cell r="R206">
            <v>7.4715128131944404</v>
          </cell>
          <cell r="S206">
            <v>15.3879245388889</v>
          </cell>
          <cell r="T206">
            <v>4.9000000000000004</v>
          </cell>
          <cell r="U206">
            <v>6.7531360142822603</v>
          </cell>
          <cell r="W206">
            <v>6.9050859000000004</v>
          </cell>
          <cell r="X206">
            <v>38.3544791666667</v>
          </cell>
        </row>
        <row r="207">
          <cell r="C207">
            <v>6.4882219118400801</v>
          </cell>
          <cell r="D207">
            <v>3.1410435366478699</v>
          </cell>
          <cell r="E207">
            <v>2.7420999122806999</v>
          </cell>
          <cell r="F207">
            <v>0.87278911532547399</v>
          </cell>
          <cell r="G207">
            <v>3.6788016256944398</v>
          </cell>
          <cell r="I207">
            <v>6.4485271187500004</v>
          </cell>
          <cell r="J207">
            <v>2.2377100565972201</v>
          </cell>
          <cell r="K207">
            <v>6.6610245120367599</v>
          </cell>
          <cell r="L207">
            <v>5.53959166666667</v>
          </cell>
          <cell r="M207">
            <v>4.8571421138888899</v>
          </cell>
          <cell r="N207">
            <v>4.10959099145742</v>
          </cell>
          <cell r="O207">
            <v>5.6178892388888899</v>
          </cell>
          <cell r="P207">
            <v>7.9714453125000002</v>
          </cell>
          <cell r="R207">
            <v>7.9863430736111098</v>
          </cell>
          <cell r="S207">
            <v>15.6528941583333</v>
          </cell>
          <cell r="T207">
            <v>4.9390416666666699</v>
          </cell>
          <cell r="U207">
            <v>6.8292313819444503</v>
          </cell>
          <cell r="W207">
            <v>8.6444317500000007</v>
          </cell>
          <cell r="X207">
            <v>42.679598757442399</v>
          </cell>
        </row>
        <row r="208">
          <cell r="C208">
            <v>6.6877732164822898</v>
          </cell>
          <cell r="D208">
            <v>3.1427595820515899</v>
          </cell>
          <cell r="E208">
            <v>3.10103282186286</v>
          </cell>
          <cell r="F208">
            <v>0.76999522396339204</v>
          </cell>
          <cell r="G208">
            <v>4.27679579477467</v>
          </cell>
          <cell r="I208">
            <v>6.0514339259197598</v>
          </cell>
          <cell r="J208">
            <v>2.4456151600446101</v>
          </cell>
          <cell r="K208">
            <v>8.0603257112667492</v>
          </cell>
          <cell r="L208">
            <v>3.2430186373618199</v>
          </cell>
          <cell r="M208">
            <v>4.6740059564763996</v>
          </cell>
          <cell r="N208">
            <v>6.2292765230889504</v>
          </cell>
          <cell r="O208">
            <v>5.4677622921095397</v>
          </cell>
          <cell r="P208">
            <v>6.3799700402088897</v>
          </cell>
          <cell r="R208">
            <v>7.6588409932047501</v>
          </cell>
          <cell r="S208">
            <v>16.829763288340601</v>
          </cell>
          <cell r="T208">
            <v>4.9094457889929197</v>
          </cell>
          <cell r="U208">
            <v>7.3119599467640297</v>
          </cell>
          <cell r="W208">
            <v>7.9176178826701102</v>
          </cell>
          <cell r="X208">
            <v>48.927532645321797</v>
          </cell>
        </row>
        <row r="209">
          <cell r="C209">
            <v>6.6816340558587903</v>
          </cell>
          <cell r="D209">
            <v>2.6809979581921399</v>
          </cell>
          <cell r="E209">
            <v>3.41803354922726</v>
          </cell>
          <cell r="F209">
            <v>0.81189727075697204</v>
          </cell>
          <cell r="G209">
            <v>3.36229359195015</v>
          </cell>
          <cell r="I209">
            <v>5.6275551270899902</v>
          </cell>
          <cell r="J209">
            <v>2.4356082146203302</v>
          </cell>
          <cell r="K209">
            <v>6.1221417336043702</v>
          </cell>
          <cell r="L209">
            <v>2.4782369904611401</v>
          </cell>
          <cell r="M209">
            <v>4.66087862165005</v>
          </cell>
          <cell r="N209">
            <v>5.6654705409087898</v>
          </cell>
          <cell r="O209">
            <v>5.6802373602789302</v>
          </cell>
          <cell r="P209">
            <v>7.2973829728964201</v>
          </cell>
          <cell r="R209">
            <v>9.5761114045628304</v>
          </cell>
          <cell r="S209">
            <v>16.8916212490637</v>
          </cell>
          <cell r="T209">
            <v>4.9094457889929197</v>
          </cell>
          <cell r="U209">
            <v>7.1573251336920602</v>
          </cell>
          <cell r="W209">
            <v>8.2313730158998393</v>
          </cell>
          <cell r="X209">
            <v>49.561132887157498</v>
          </cell>
        </row>
        <row r="210">
          <cell r="C210">
            <v>6.7298453966214202</v>
          </cell>
          <cell r="D210">
            <v>3.1427595820515899</v>
          </cell>
          <cell r="E210">
            <v>3.4341654983629701</v>
          </cell>
          <cell r="F210">
            <v>0.83046335533013504</v>
          </cell>
          <cell r="G210">
            <v>4.3693871462416398</v>
          </cell>
          <cell r="I210">
            <v>4.7478841155512299</v>
          </cell>
          <cell r="J210">
            <v>2.3980834658967698</v>
          </cell>
          <cell r="K210">
            <v>5.0145691180530303</v>
          </cell>
          <cell r="L210">
            <v>3.0034107210186201</v>
          </cell>
          <cell r="M210">
            <v>4.74315655901085</v>
          </cell>
          <cell r="N210">
            <v>5.9311772749134697</v>
          </cell>
          <cell r="O210">
            <v>5.9208181047658401</v>
          </cell>
          <cell r="P210">
            <v>7.3311181047567402</v>
          </cell>
          <cell r="R210">
            <v>11.1644457627514</v>
          </cell>
          <cell r="S210">
            <v>16.3403968170133</v>
          </cell>
          <cell r="T210">
            <v>4.9105025070353499</v>
          </cell>
          <cell r="U210">
            <v>7.3625720416685896</v>
          </cell>
          <cell r="W210">
            <v>7.2926443601456699</v>
          </cell>
          <cell r="X210">
            <v>52.990468876128197</v>
          </cell>
        </row>
        <row r="211">
          <cell r="C211">
            <v>6.7466977729650397</v>
          </cell>
          <cell r="D211">
            <v>3.1427595820515899</v>
          </cell>
          <cell r="E211">
            <v>3.3553481552348301</v>
          </cell>
          <cell r="F211">
            <v>0.83283470387186498</v>
          </cell>
          <cell r="G211">
            <v>3.8600197345950602</v>
          </cell>
          <cell r="I211">
            <v>5.5848733578738603</v>
          </cell>
          <cell r="J211">
            <v>2.8364935868282899</v>
          </cell>
          <cell r="K211">
            <v>5.3706352543119298</v>
          </cell>
          <cell r="L211">
            <v>3.4642072989006101</v>
          </cell>
          <cell r="M211">
            <v>4.5775584609412503</v>
          </cell>
          <cell r="N211">
            <v>4.9452673137415299</v>
          </cell>
          <cell r="O211">
            <v>5.94776712419928</v>
          </cell>
          <cell r="P211">
            <v>6.6302843548631403</v>
          </cell>
          <cell r="R211">
            <v>7.7624794667838604</v>
          </cell>
          <cell r="S211">
            <v>14.397195857960901</v>
          </cell>
          <cell r="T211">
            <v>4.9094457889929197</v>
          </cell>
          <cell r="U211">
            <v>7.3418968673144702</v>
          </cell>
          <cell r="W211">
            <v>6.9717612991133899</v>
          </cell>
          <cell r="X211">
            <v>30.7868157563931</v>
          </cell>
        </row>
        <row r="212">
          <cell r="C212">
            <v>6.67358201169385</v>
          </cell>
          <cell r="D212">
            <v>3.1427595820515899</v>
          </cell>
          <cell r="E212">
            <v>3.21849795370286</v>
          </cell>
          <cell r="F212">
            <v>0.83653182761459266</v>
          </cell>
          <cell r="G212">
            <v>3.33894397102303</v>
          </cell>
          <cell r="I212">
            <v>9.1251860267554505</v>
          </cell>
          <cell r="J212">
            <v>2.4636880956727598</v>
          </cell>
          <cell r="K212">
            <v>9.3206603016480596</v>
          </cell>
          <cell r="L212">
            <v>2.2400101944948401</v>
          </cell>
          <cell r="M212">
            <v>4.8561519922205596</v>
          </cell>
          <cell r="N212">
            <v>8.2754648887368791</v>
          </cell>
          <cell r="O212">
            <v>8.4852467951367494</v>
          </cell>
          <cell r="P212">
            <v>9.2395839346189401</v>
          </cell>
          <cell r="R212">
            <v>8.1824477261782107</v>
          </cell>
          <cell r="S212">
            <v>16.7455493452802</v>
          </cell>
          <cell r="T212">
            <v>4.9094457889929197</v>
          </cell>
          <cell r="U212">
            <v>7.3803245042764303</v>
          </cell>
          <cell r="W212">
            <v>9.0999591548305503</v>
          </cell>
          <cell r="X212">
            <v>46.240976224346703</v>
          </cell>
        </row>
        <row r="213">
          <cell r="C213">
            <v>6.4425478508666458</v>
          </cell>
          <cell r="D213">
            <v>3.1427595820515899</v>
          </cell>
          <cell r="E213">
            <v>3.4511649978698702</v>
          </cell>
          <cell r="F213">
            <v>0.77198190327095029</v>
          </cell>
          <cell r="G213">
            <v>5.0632346013567</v>
          </cell>
          <cell r="I213">
            <v>8.2704374732551695</v>
          </cell>
          <cell r="J213">
            <v>1.96755894095536</v>
          </cell>
          <cell r="K213">
            <v>5.8813733745138501</v>
          </cell>
          <cell r="L213">
            <v>2.8255821092328302</v>
          </cell>
          <cell r="M213">
            <v>6.7596730282879198</v>
          </cell>
          <cell r="N213">
            <v>7.6767999591027003</v>
          </cell>
          <cell r="O213">
            <v>7.4581923139548101</v>
          </cell>
          <cell r="P213">
            <v>8.6848393904534902</v>
          </cell>
          <cell r="R213">
            <v>9.8724705849970107</v>
          </cell>
          <cell r="S213">
            <v>16.687063905210302</v>
          </cell>
          <cell r="T213">
            <v>4.9094457889929197</v>
          </cell>
          <cell r="U213">
            <v>7.3583437910397897</v>
          </cell>
          <cell r="W213">
            <v>9.0329300584393906</v>
          </cell>
          <cell r="X213">
            <v>46.240976224346703</v>
          </cell>
        </row>
        <row r="214">
          <cell r="C214">
            <v>6.4425478508666458</v>
          </cell>
          <cell r="D214">
            <v>3.1427595820515899</v>
          </cell>
          <cell r="E214">
            <v>3.8190689782122229</v>
          </cell>
          <cell r="F214">
            <v>0.83246917436995782</v>
          </cell>
          <cell r="G214">
            <v>3.6929572316887902</v>
          </cell>
          <cell r="I214">
            <v>8.01431028216094</v>
          </cell>
          <cell r="J214">
            <v>3.03273929595152</v>
          </cell>
          <cell r="K214">
            <v>5.6012663938376797</v>
          </cell>
          <cell r="L214">
            <v>3.2470196830492299</v>
          </cell>
          <cell r="M214">
            <v>6.9264025495574204</v>
          </cell>
          <cell r="N214">
            <v>8.3901416225828793</v>
          </cell>
          <cell r="O214">
            <v>7.67119436202639</v>
          </cell>
          <cell r="P214">
            <v>8.9040409578013797</v>
          </cell>
          <cell r="R214">
            <v>8.9678936144022803</v>
          </cell>
          <cell r="S214">
            <v>16.8995405699457</v>
          </cell>
          <cell r="T214">
            <v>4.9105025070353499</v>
          </cell>
          <cell r="U214">
            <v>8.8098507126065702</v>
          </cell>
          <cell r="W214">
            <v>7.8473001595979204</v>
          </cell>
          <cell r="X214">
            <v>46.240976224346703</v>
          </cell>
        </row>
        <row r="215">
          <cell r="C215">
            <v>6.6126315777530298</v>
          </cell>
          <cell r="D215">
            <v>3.1427595820515899</v>
          </cell>
          <cell r="E215">
            <v>3.8190689782122229</v>
          </cell>
          <cell r="F215">
            <v>0.81195943689424577</v>
          </cell>
          <cell r="G215">
            <v>4.0117286483570602</v>
          </cell>
          <cell r="I215">
            <v>7.9709756451696503</v>
          </cell>
          <cell r="J215">
            <v>3.4955563140048298</v>
          </cell>
          <cell r="K215">
            <v>7.7752613990541102</v>
          </cell>
          <cell r="L215">
            <v>3.4049069431285299</v>
          </cell>
          <cell r="M215">
            <v>6.8418185077849296</v>
          </cell>
          <cell r="N215">
            <v>8.7663481788380899</v>
          </cell>
          <cell r="O215">
            <v>8.8793658063535901</v>
          </cell>
          <cell r="P215">
            <v>9.2061845767509105</v>
          </cell>
          <cell r="R215">
            <v>8.9536122845244908</v>
          </cell>
          <cell r="S215">
            <v>16.842368712429401</v>
          </cell>
          <cell r="T215">
            <v>4.9094457889929197</v>
          </cell>
          <cell r="U215">
            <v>8.6648887283818397</v>
          </cell>
          <cell r="W215">
            <v>8.7514970344566905</v>
          </cell>
          <cell r="X215">
            <v>47.255357625680801</v>
          </cell>
        </row>
        <row r="216">
          <cell r="C216">
            <v>6.4680535792272398</v>
          </cell>
          <cell r="D216">
            <v>3.1427595820515899</v>
          </cell>
          <cell r="E216">
            <v>3.8190689782122229</v>
          </cell>
          <cell r="F216">
            <v>0.82446779329339415</v>
          </cell>
          <cell r="G216">
            <v>4.6298548650247104</v>
          </cell>
          <cell r="I216">
            <v>8.0566485924908093</v>
          </cell>
          <cell r="J216">
            <v>2.6287047264196799</v>
          </cell>
          <cell r="K216">
            <v>8.8924028164186293</v>
          </cell>
          <cell r="L216">
            <v>3.3527017930167502</v>
          </cell>
          <cell r="M216">
            <v>6.6006281068276396</v>
          </cell>
          <cell r="N216">
            <v>8.9058861724520799</v>
          </cell>
          <cell r="O216">
            <v>8.9320916633328107</v>
          </cell>
          <cell r="P216">
            <v>9.1832267680233901</v>
          </cell>
          <cell r="R216">
            <v>8.87459883118993</v>
          </cell>
          <cell r="S216">
            <v>16.8488322573982</v>
          </cell>
          <cell r="T216">
            <v>4.9094457889929197</v>
          </cell>
          <cell r="U216">
            <v>8.6962057412521006</v>
          </cell>
          <cell r="W216">
            <v>8.5621215009930491</v>
          </cell>
          <cell r="X216">
            <v>39.1659185803165</v>
          </cell>
        </row>
        <row r="217">
          <cell r="C217">
            <v>6.59999999999261</v>
          </cell>
          <cell r="D217">
            <v>3.1427595820515899</v>
          </cell>
          <cell r="E217">
            <v>3.8190689782122229</v>
          </cell>
          <cell r="F217">
            <v>0.81902244378557365</v>
          </cell>
          <cell r="G217">
            <v>4.6791520112359999</v>
          </cell>
          <cell r="I217">
            <v>7.8156494727084498</v>
          </cell>
          <cell r="J217">
            <v>2.1311933268953802</v>
          </cell>
          <cell r="K217">
            <v>6.8772409200967504</v>
          </cell>
          <cell r="L217">
            <v>3.2622372886867801</v>
          </cell>
          <cell r="M217">
            <v>6.5610526588613904</v>
          </cell>
          <cell r="N217">
            <v>7.6023198406054497</v>
          </cell>
          <cell r="O217">
            <v>8.7664660692768006</v>
          </cell>
          <cell r="P217">
            <v>8.7566009359167793</v>
          </cell>
          <cell r="R217">
            <v>8.7442267941150007</v>
          </cell>
          <cell r="S217">
            <v>14.460083264953701</v>
          </cell>
          <cell r="T217">
            <v>4.9094457889929197</v>
          </cell>
          <cell r="U217">
            <v>8.7681277829638393</v>
          </cell>
          <cell r="W217">
            <v>6.4612517020769804</v>
          </cell>
          <cell r="X217">
            <v>27.721146900110998</v>
          </cell>
        </row>
        <row r="218">
          <cell r="C218">
            <v>6.6536399763679297</v>
          </cell>
          <cell r="D218">
            <v>2.9677568622253001</v>
          </cell>
          <cell r="E218">
            <v>2.88797969478478</v>
          </cell>
          <cell r="F218">
            <v>0.889406488506994</v>
          </cell>
          <cell r="G218">
            <v>3.9688782324721701</v>
          </cell>
          <cell r="I218">
            <v>6.7035000150740602</v>
          </cell>
          <cell r="J218">
            <v>2.4888526884606899</v>
          </cell>
          <cell r="K218">
            <v>7.7819514925201503</v>
          </cell>
          <cell r="L218">
            <v>2.7750383862904502</v>
          </cell>
          <cell r="M218">
            <v>6.66381509514129</v>
          </cell>
          <cell r="N218">
            <v>6.92085499126188</v>
          </cell>
          <cell r="O218">
            <v>5.4403629067328003</v>
          </cell>
          <cell r="P218">
            <v>6.5754641718076998</v>
          </cell>
          <cell r="R218">
            <v>8.7308939505068803</v>
          </cell>
          <cell r="S218">
            <v>16.818981312270498</v>
          </cell>
          <cell r="T218">
            <v>4.9094457889929197</v>
          </cell>
          <cell r="U218">
            <v>8.0922304760005499</v>
          </cell>
          <cell r="W218">
            <v>6.3566301964465399</v>
          </cell>
          <cell r="X218">
            <v>26.907083212484501</v>
          </cell>
        </row>
        <row r="219">
          <cell r="C219">
            <v>6.5959213644908798</v>
          </cell>
          <cell r="D219">
            <v>3.1469222286105301</v>
          </cell>
          <cell r="E219">
            <v>2.9766285460963799</v>
          </cell>
          <cell r="F219">
            <v>0.90805004581946103</v>
          </cell>
          <cell r="G219">
            <v>4.2517307434564602</v>
          </cell>
          <cell r="I219">
            <v>6.3952837618013003</v>
          </cell>
          <cell r="J219">
            <v>2.1568541466431301</v>
          </cell>
          <cell r="K219">
            <v>6.3698895250014003</v>
          </cell>
          <cell r="L219">
            <v>2.78758318033446</v>
          </cell>
          <cell r="M219">
            <v>6.6780881445724898</v>
          </cell>
          <cell r="N219">
            <v>4.7834122873835199</v>
          </cell>
          <cell r="O219">
            <v>5.9191834438269799</v>
          </cell>
          <cell r="P219">
            <v>5.6575312574721499</v>
          </cell>
          <cell r="R219">
            <v>8.7554317401317405</v>
          </cell>
          <cell r="S219">
            <v>16.781060981157299</v>
          </cell>
          <cell r="T219">
            <v>4.9085806834461003</v>
          </cell>
          <cell r="U219">
            <v>8.0586863834186406</v>
          </cell>
          <cell r="W219">
            <v>6.3423615070631598</v>
          </cell>
          <cell r="X219">
            <v>55.129941673218099</v>
          </cell>
        </row>
        <row r="220">
          <cell r="C220">
            <v>6.2468944746420698</v>
          </cell>
          <cell r="D220">
            <v>3.1469222286105301</v>
          </cell>
          <cell r="E220">
            <v>2.8705850345009201</v>
          </cell>
          <cell r="F220">
            <v>0.90805004581946103</v>
          </cell>
          <cell r="G220">
            <v>4.7751591021193196</v>
          </cell>
          <cell r="I220">
            <v>6.2187323108682602</v>
          </cell>
          <cell r="J220">
            <v>2.1842703218119102</v>
          </cell>
          <cell r="K220">
            <v>7.4815057870776904</v>
          </cell>
          <cell r="L220">
            <v>2.8332244730970899</v>
          </cell>
          <cell r="M220">
            <v>6.8681571874615699</v>
          </cell>
          <cell r="N220">
            <v>7.0835980314481199</v>
          </cell>
          <cell r="O220">
            <v>4.7478149163559902</v>
          </cell>
          <cell r="P220">
            <v>7.1998050176865496</v>
          </cell>
          <cell r="R220">
            <v>7.8936826927676602</v>
          </cell>
          <cell r="S220">
            <v>16.8710652846339</v>
          </cell>
          <cell r="T220">
            <v>4.9085806834461003</v>
          </cell>
          <cell r="U220">
            <v>8.3563250908182294</v>
          </cell>
          <cell r="W220">
            <v>7.00388769985633</v>
          </cell>
          <cell r="X220">
            <v>48.335850325243499</v>
          </cell>
        </row>
        <row r="221">
          <cell r="C221">
            <v>6.0566565002422896</v>
          </cell>
          <cell r="D221">
            <v>3.1469222286105301</v>
          </cell>
          <cell r="E221">
            <v>2.8734044836920201</v>
          </cell>
          <cell r="F221">
            <v>0.83661375250437398</v>
          </cell>
          <cell r="G221">
            <v>4.1958012844190602</v>
          </cell>
          <cell r="I221">
            <v>6.0629698673818897</v>
          </cell>
          <cell r="J221">
            <v>1.8662438281121601</v>
          </cell>
          <cell r="K221">
            <v>7.0012798780534196</v>
          </cell>
          <cell r="L221">
            <v>2.5740612945901802</v>
          </cell>
          <cell r="M221">
            <v>6.85754366563582</v>
          </cell>
          <cell r="N221">
            <v>7.0369836815003497</v>
          </cell>
          <cell r="O221">
            <v>5.8063359749540799</v>
          </cell>
          <cell r="P221">
            <v>5.89625882928115</v>
          </cell>
          <cell r="R221">
            <v>9.1221863194455306</v>
          </cell>
          <cell r="S221">
            <v>16.756786784939798</v>
          </cell>
          <cell r="T221">
            <v>4.9085806834461003</v>
          </cell>
          <cell r="U221">
            <v>8.5467075922504705</v>
          </cell>
          <cell r="W221">
            <v>6.97623358630835</v>
          </cell>
          <cell r="X221">
            <v>42.776882345073901</v>
          </cell>
        </row>
        <row r="222">
          <cell r="C222">
            <v>6.7146365661181697</v>
          </cell>
          <cell r="D222">
            <v>3.1469222286105301</v>
          </cell>
          <cell r="E222">
            <v>3.0608162797292899</v>
          </cell>
          <cell r="F222">
            <v>0.82159503580196502</v>
          </cell>
          <cell r="G222">
            <v>4.79341720094396</v>
          </cell>
          <cell r="I222">
            <v>6.0935948190319396</v>
          </cell>
          <cell r="J222">
            <v>1.6853258220862</v>
          </cell>
          <cell r="K222">
            <v>4.7906849402287399</v>
          </cell>
          <cell r="L222">
            <v>2.59408548381422</v>
          </cell>
          <cell r="M222">
            <v>6.8536919797067402</v>
          </cell>
          <cell r="N222">
            <v>7.0367790785177604</v>
          </cell>
          <cell r="O222">
            <v>5.7050722319497398</v>
          </cell>
          <cell r="P222">
            <v>6.8039454082767703</v>
          </cell>
          <cell r="R222">
            <v>8.7821076505734705</v>
          </cell>
          <cell r="S222">
            <v>16.888843909543901</v>
          </cell>
          <cell r="T222">
            <v>4.9085806834461003</v>
          </cell>
          <cell r="U222">
            <v>8.65750609945521</v>
          </cell>
          <cell r="W222">
            <v>6.1907615930166502</v>
          </cell>
          <cell r="X222">
            <v>35.255822866743898</v>
          </cell>
        </row>
        <row r="223">
          <cell r="C223">
            <v>6.5999999999921002</v>
          </cell>
          <cell r="D223">
            <v>2.5904897564670999</v>
          </cell>
          <cell r="E223">
            <v>3.0442008045444502</v>
          </cell>
          <cell r="F223">
            <v>0.82159503580196402</v>
          </cell>
          <cell r="G223">
            <v>4.9718656769179601</v>
          </cell>
          <cell r="I223">
            <v>6.2181757129716599</v>
          </cell>
          <cell r="J223">
            <v>3.7506090996301298</v>
          </cell>
          <cell r="K223">
            <v>5.4950610760723304</v>
          </cell>
          <cell r="L223">
            <v>3.2987108842646999</v>
          </cell>
          <cell r="M223">
            <v>6.8494273074407603</v>
          </cell>
          <cell r="N223">
            <v>7.3591944703932803</v>
          </cell>
          <cell r="O223">
            <v>5.78003105670971</v>
          </cell>
          <cell r="P223">
            <v>7.0509527580198696</v>
          </cell>
          <cell r="R223">
            <v>8.7795111803447998</v>
          </cell>
          <cell r="S223">
            <v>14.4916453586839</v>
          </cell>
          <cell r="T223">
            <v>4.9085806834461003</v>
          </cell>
          <cell r="U223">
            <v>8.6863323633845901</v>
          </cell>
          <cell r="W223">
            <v>6.4673514901097899</v>
          </cell>
          <cell r="X223">
            <v>40.8777035527837</v>
          </cell>
        </row>
        <row r="224">
          <cell r="C224">
            <v>6.5999999999921002</v>
          </cell>
          <cell r="D224">
            <v>3.1469222286105301</v>
          </cell>
          <cell r="E224">
            <v>3.1766981461870998</v>
          </cell>
          <cell r="F224">
            <v>0.84710799770020995</v>
          </cell>
          <cell r="G224">
            <v>4.4200120823967204</v>
          </cell>
          <cell r="I224">
            <v>9.2358440703292093</v>
          </cell>
          <cell r="J224">
            <v>3.6288091721327702</v>
          </cell>
          <cell r="K224">
            <v>7.6867597716931897</v>
          </cell>
          <cell r="L224">
            <v>2.9391007195254102</v>
          </cell>
          <cell r="M224">
            <v>6.8649469628826703</v>
          </cell>
          <cell r="N224">
            <v>9.3798034294854702</v>
          </cell>
          <cell r="O224">
            <v>9.7111386332617702</v>
          </cell>
          <cell r="P224">
            <v>9.8481405259286205</v>
          </cell>
          <cell r="R224">
            <v>8.7251994183879802</v>
          </cell>
          <cell r="S224">
            <v>16.894010304413602</v>
          </cell>
          <cell r="T224">
            <v>4.9085806834461003</v>
          </cell>
          <cell r="U224">
            <v>8.6518439944529604</v>
          </cell>
          <cell r="W224">
            <v>8.6198410733401207</v>
          </cell>
          <cell r="X224">
            <v>46.026323636371899</v>
          </cell>
        </row>
        <row r="225">
          <cell r="C225">
            <v>6.5999999999921002</v>
          </cell>
          <cell r="D225">
            <v>3.1469222286105301</v>
          </cell>
          <cell r="E225">
            <v>3.0902378228282101</v>
          </cell>
          <cell r="F225">
            <v>0.79298575259961801</v>
          </cell>
          <cell r="G225">
            <v>4.1423243269166399</v>
          </cell>
          <cell r="I225">
            <v>8.7982691206805406</v>
          </cell>
          <cell r="J225">
            <v>3.2235572149297198</v>
          </cell>
          <cell r="K225">
            <v>7.6098967505852899</v>
          </cell>
          <cell r="L225">
            <v>3.2054840361992598</v>
          </cell>
          <cell r="M225">
            <v>6.9612115378801196</v>
          </cell>
          <cell r="N225">
            <v>8.5096244260790694</v>
          </cell>
          <cell r="O225">
            <v>8.4986075034393291</v>
          </cell>
          <cell r="P225">
            <v>9.5665016537380705</v>
          </cell>
          <cell r="R225">
            <v>9.3565186775677702</v>
          </cell>
          <cell r="S225">
            <v>17.034314540669602</v>
          </cell>
          <cell r="T225">
            <v>4.8984229816067799</v>
          </cell>
          <cell r="U225">
            <v>8.5959672219007004</v>
          </cell>
          <cell r="W225">
            <v>9.0810443216080703</v>
          </cell>
          <cell r="X225">
            <v>48.515409678813903</v>
          </cell>
        </row>
        <row r="226">
          <cell r="C226">
            <v>6.5999999999921002</v>
          </cell>
          <cell r="D226">
            <v>3.1469222286105301</v>
          </cell>
          <cell r="E226">
            <v>3.9953847309633002</v>
          </cell>
          <cell r="F226">
            <v>0.79608207390371899</v>
          </cell>
          <cell r="G226">
            <v>3.6179544141070501</v>
          </cell>
          <cell r="I226">
            <v>8.5879766214429907</v>
          </cell>
          <cell r="J226">
            <v>3.0411389161973901</v>
          </cell>
          <cell r="K226">
            <v>5.4460318157230203</v>
          </cell>
          <cell r="L226">
            <v>3.39664781837828</v>
          </cell>
          <cell r="M226">
            <v>6.3662353711394601</v>
          </cell>
          <cell r="N226">
            <v>9.3105629854902006</v>
          </cell>
          <cell r="O226">
            <v>9.4472785106607091</v>
          </cell>
          <cell r="P226">
            <v>9.8649066612076908</v>
          </cell>
          <cell r="R226">
            <v>9.4146673395600793</v>
          </cell>
          <cell r="S226">
            <v>16.833274656428699</v>
          </cell>
          <cell r="T226">
            <v>4.9085806834461003</v>
          </cell>
          <cell r="U226">
            <v>8.7261532564323598</v>
          </cell>
          <cell r="W226">
            <v>8.2279729159929502</v>
          </cell>
          <cell r="X226">
            <v>48.515409678813903</v>
          </cell>
        </row>
        <row r="227">
          <cell r="C227">
            <v>6.5022167012227099</v>
          </cell>
          <cell r="D227">
            <v>3.0681539607062902</v>
          </cell>
          <cell r="E227">
            <v>3.9666647865707336</v>
          </cell>
          <cell r="F227">
            <v>0.83467782167031201</v>
          </cell>
          <cell r="G227">
            <v>4.2846088315669197</v>
          </cell>
          <cell r="I227">
            <v>8.5516235615301106</v>
          </cell>
          <cell r="J227">
            <v>3.4049022064254202</v>
          </cell>
          <cell r="K227">
            <v>8.9093257344785108</v>
          </cell>
          <cell r="L227">
            <v>3.5811988906233099</v>
          </cell>
          <cell r="M227">
            <v>6.1381887585528698</v>
          </cell>
          <cell r="N227">
            <v>8.9142266150394605</v>
          </cell>
          <cell r="O227">
            <v>8.8947496131629205</v>
          </cell>
          <cell r="P227">
            <v>9.7360036733187503</v>
          </cell>
          <cell r="R227">
            <v>8.6337791636057997</v>
          </cell>
          <cell r="S227">
            <v>16.821531401301101</v>
          </cell>
          <cell r="T227">
            <v>4.9095508280862896</v>
          </cell>
          <cell r="U227">
            <v>8.1892602139017097</v>
          </cell>
          <cell r="W227">
            <v>8.6113372201067104</v>
          </cell>
          <cell r="X227">
            <v>47.637358277358103</v>
          </cell>
        </row>
        <row r="228">
          <cell r="C228">
            <v>5.5145788235685202</v>
          </cell>
          <cell r="D228">
            <v>3.0681539607062902</v>
          </cell>
          <cell r="E228">
            <v>3.9666647865707336</v>
          </cell>
          <cell r="F228">
            <v>0.84238489773511205</v>
          </cell>
          <cell r="G228">
            <v>3.9276437991591302</v>
          </cell>
          <cell r="I228">
            <v>7.9848812376957303</v>
          </cell>
          <cell r="J228">
            <v>3.2543654716691801</v>
          </cell>
          <cell r="K228">
            <v>8.9410614794466401</v>
          </cell>
          <cell r="L228">
            <v>3.5782163780313101</v>
          </cell>
          <cell r="M228">
            <v>5.6246082952763299</v>
          </cell>
          <cell r="N228">
            <v>8.8530039791064397</v>
          </cell>
          <cell r="O228">
            <v>8.4815344941000905</v>
          </cell>
          <cell r="P228">
            <v>9.7653110905928102</v>
          </cell>
          <cell r="R228">
            <v>7.9925937012070802</v>
          </cell>
          <cell r="S228">
            <v>16.8777602202249</v>
          </cell>
          <cell r="T228">
            <v>4.9095508280862896</v>
          </cell>
          <cell r="U228">
            <v>7.8944777109841899</v>
          </cell>
          <cell r="W228">
            <v>8.5831492917340402</v>
          </cell>
          <cell r="X228">
            <v>44.721799383755197</v>
          </cell>
        </row>
        <row r="229">
          <cell r="C229">
            <v>6.2890098126783798</v>
          </cell>
          <cell r="D229">
            <v>3.0681539607062902</v>
          </cell>
          <cell r="E229">
            <v>3.9666647865707336</v>
          </cell>
          <cell r="F229">
            <v>0.84238489773511205</v>
          </cell>
          <cell r="G229">
            <v>4.1930745100914102</v>
          </cell>
          <cell r="I229">
            <v>5.9413407627625201</v>
          </cell>
          <cell r="J229">
            <v>1.9340528692169101</v>
          </cell>
          <cell r="K229">
            <v>5.5465865178651397</v>
          </cell>
          <cell r="L229">
            <v>3.39089946541716</v>
          </cell>
          <cell r="M229">
            <v>5.5695619220324604</v>
          </cell>
          <cell r="N229">
            <v>8.1080298480221504</v>
          </cell>
          <cell r="O229">
            <v>6.9573538511524298</v>
          </cell>
          <cell r="P229">
            <v>9.4112048549429002</v>
          </cell>
          <cell r="R229">
            <v>7.9261282815736998</v>
          </cell>
          <cell r="S229">
            <v>16.8511473771445</v>
          </cell>
          <cell r="T229">
            <v>4.9095508280862896</v>
          </cell>
          <cell r="U229">
            <v>7.3196304077551302</v>
          </cell>
          <cell r="W229">
            <v>4.5979356529990296</v>
          </cell>
          <cell r="X229">
            <v>40.7306594624377</v>
          </cell>
        </row>
        <row r="230">
          <cell r="C230">
            <v>6.5287648905881301</v>
          </cell>
          <cell r="D230">
            <v>2.9047266463846899</v>
          </cell>
          <cell r="E230">
            <v>3.4081377344331298</v>
          </cell>
          <cell r="F230">
            <v>0.779304080379844</v>
          </cell>
          <cell r="G230">
            <v>4.4422652125372899</v>
          </cell>
          <cell r="I230">
            <v>5.1921466348971004</v>
          </cell>
          <cell r="J230">
            <v>2.0307359152377602</v>
          </cell>
          <cell r="K230">
            <v>5.7766657094551199</v>
          </cell>
          <cell r="L230">
            <v>2.8151030351477999</v>
          </cell>
          <cell r="M230">
            <v>5.508411462342</v>
          </cell>
          <cell r="N230">
            <v>5.9763343610888002</v>
          </cell>
          <cell r="O230">
            <v>5.1578171066087801</v>
          </cell>
          <cell r="P230">
            <v>6.9638635909249</v>
          </cell>
          <cell r="R230">
            <v>8.24324919055978</v>
          </cell>
          <cell r="S230">
            <v>13.545330878445499</v>
          </cell>
          <cell r="T230">
            <v>4.9095508280862896</v>
          </cell>
          <cell r="U230">
            <v>7.3716544662139096</v>
          </cell>
          <cell r="W230">
            <v>5.0026375970346599</v>
          </cell>
          <cell r="X230">
            <v>43.0158173014959</v>
          </cell>
        </row>
        <row r="231">
          <cell r="C231">
            <v>6.5863153916452903</v>
          </cell>
          <cell r="D231">
            <v>3.0257170418816499</v>
          </cell>
          <cell r="E231">
            <v>3.4277152276725902</v>
          </cell>
          <cell r="F231">
            <v>0.83425787410579899</v>
          </cell>
          <cell r="G231">
            <v>4.3766328877471503</v>
          </cell>
          <cell r="I231">
            <v>5.0892688464420104</v>
          </cell>
          <cell r="J231">
            <v>2.0233309520249598</v>
          </cell>
          <cell r="K231">
            <v>6.18260252354158</v>
          </cell>
          <cell r="L231">
            <v>2.8232373159622401</v>
          </cell>
          <cell r="M231">
            <v>5.4289228539049299</v>
          </cell>
          <cell r="N231">
            <v>4.9507712175176701</v>
          </cell>
          <cell r="O231">
            <v>5.84152854609267</v>
          </cell>
          <cell r="P231">
            <v>6.0332346440114497</v>
          </cell>
          <cell r="R231">
            <v>8.2327705441412604</v>
          </cell>
          <cell r="S231">
            <v>16.974704741170001</v>
          </cell>
          <cell r="T231">
            <v>4.9084555524536597</v>
          </cell>
          <cell r="U231">
            <v>7.2538419035901898</v>
          </cell>
          <cell r="W231">
            <v>4.9466288669465799</v>
          </cell>
          <cell r="X231">
            <v>47.085083987525501</v>
          </cell>
        </row>
        <row r="232">
          <cell r="C232">
            <v>6.5551958868060796</v>
          </cell>
          <cell r="D232">
            <v>3.06555355479132</v>
          </cell>
          <cell r="E232">
            <v>3.0881248066579299</v>
          </cell>
          <cell r="F232">
            <v>0.83548307233782204</v>
          </cell>
          <cell r="G232">
            <v>3.3715450571527699</v>
          </cell>
          <cell r="I232">
            <v>5.5573399352281498</v>
          </cell>
          <cell r="J232">
            <v>2.46031585392755</v>
          </cell>
          <cell r="K232">
            <v>5.9890492677128497</v>
          </cell>
          <cell r="L232">
            <v>2.7397490015758299</v>
          </cell>
          <cell r="M232">
            <v>5.2506682050349403</v>
          </cell>
          <cell r="N232">
            <v>5.2810248250464804</v>
          </cell>
          <cell r="O232">
            <v>5.7854681994275703</v>
          </cell>
          <cell r="P232">
            <v>5.1924983764022796</v>
          </cell>
          <cell r="R232">
            <v>7.5115281376388801</v>
          </cell>
          <cell r="S232">
            <v>17.0211731174264</v>
          </cell>
          <cell r="T232">
            <v>4.9084555524536597</v>
          </cell>
          <cell r="U232">
            <v>7.1969219179349597</v>
          </cell>
          <cell r="W232">
            <v>5.4522456627592897</v>
          </cell>
          <cell r="X232">
            <v>43.1880566500868</v>
          </cell>
        </row>
        <row r="233">
          <cell r="C233">
            <v>6.5874937268598499</v>
          </cell>
          <cell r="D233">
            <v>3.06555355479132</v>
          </cell>
          <cell r="E233">
            <v>2.9894420391529901</v>
          </cell>
          <cell r="F233">
            <v>0.74770540471673996</v>
          </cell>
          <cell r="G233">
            <v>4.6288722820916997</v>
          </cell>
          <cell r="I233">
            <v>5.4822294605485498</v>
          </cell>
          <cell r="J233">
            <v>2.0241206851616602</v>
          </cell>
          <cell r="K233">
            <v>4.85729148222185</v>
          </cell>
          <cell r="L233">
            <v>2.5661546909550399</v>
          </cell>
          <cell r="M233">
            <v>5.3533758377671896</v>
          </cell>
          <cell r="N233">
            <v>6.6403050529730203</v>
          </cell>
          <cell r="O233">
            <v>5.5707722621574201</v>
          </cell>
          <cell r="P233">
            <v>6.0916705548887897</v>
          </cell>
          <cell r="R233">
            <v>7.7653642020715701</v>
          </cell>
          <cell r="S233">
            <v>16.9610200052633</v>
          </cell>
          <cell r="T233">
            <v>4.9084555524536597</v>
          </cell>
          <cell r="U233">
            <v>7.0423285384564203</v>
          </cell>
          <cell r="W233">
            <v>5.0934286975541898</v>
          </cell>
          <cell r="X233">
            <v>37.863479389775001</v>
          </cell>
        </row>
        <row r="234">
          <cell r="C234">
            <v>6.54055931241537</v>
          </cell>
          <cell r="D234">
            <v>3.06555355479132</v>
          </cell>
          <cell r="E234">
            <v>3.2568161816578298</v>
          </cell>
          <cell r="F234">
            <v>0.730059058247159</v>
          </cell>
          <cell r="G234">
            <v>4.5374360613526203</v>
          </cell>
          <cell r="I234">
            <v>6.36955732734428</v>
          </cell>
          <cell r="J234">
            <v>2.11007781050498</v>
          </cell>
          <cell r="K234">
            <v>5.8767872001729096</v>
          </cell>
          <cell r="L234">
            <v>2.8631028630496398</v>
          </cell>
          <cell r="M234">
            <v>5.3231602715317203</v>
          </cell>
          <cell r="N234">
            <v>7.4462377161400104</v>
          </cell>
          <cell r="O234">
            <v>5.7289171428496797</v>
          </cell>
          <cell r="P234">
            <v>7.7437931286087904</v>
          </cell>
          <cell r="R234">
            <v>9.7276600778498707</v>
          </cell>
          <cell r="S234">
            <v>16.958430556929599</v>
          </cell>
          <cell r="T234">
            <v>4.9084555524536597</v>
          </cell>
          <cell r="U234">
            <v>6.9485230264129099</v>
          </cell>
          <cell r="W234">
            <v>6.1553717053101904</v>
          </cell>
          <cell r="X234">
            <v>48.809195060231701</v>
          </cell>
        </row>
        <row r="235">
          <cell r="C235">
            <v>6.4674216898164696</v>
          </cell>
          <cell r="D235">
            <v>2.90418440989674</v>
          </cell>
          <cell r="E235">
            <v>3.1932371968238802</v>
          </cell>
          <cell r="F235">
            <v>0.81791744435351599</v>
          </cell>
          <cell r="G235">
            <v>4.7177162484569601</v>
          </cell>
          <cell r="I235">
            <v>6.9213495366738602</v>
          </cell>
          <cell r="J235">
            <v>3.1885468559240202</v>
          </cell>
          <cell r="K235">
            <v>4.6667280060065499</v>
          </cell>
          <cell r="L235">
            <v>3.7554853502832</v>
          </cell>
          <cell r="M235">
            <v>5.3768248213560099</v>
          </cell>
          <cell r="N235">
            <v>7.4461959914337799</v>
          </cell>
          <cell r="O235">
            <v>5.9662593745742001</v>
          </cell>
          <cell r="P235">
            <v>8.2726115485977392</v>
          </cell>
          <cell r="R235">
            <v>9.8015525643813692</v>
          </cell>
          <cell r="S235">
            <v>16.944898045100899</v>
          </cell>
          <cell r="T235">
            <v>4.9084489877568798</v>
          </cell>
          <cell r="U235">
            <v>6.9314375109128203</v>
          </cell>
          <cell r="W235">
            <v>5.9360550657389597</v>
          </cell>
          <cell r="X235">
            <v>40.727603441064502</v>
          </cell>
        </row>
        <row r="236">
          <cell r="C236">
            <v>6.5155620569433097</v>
          </cell>
          <cell r="D236">
            <v>3.0660268516970399</v>
          </cell>
          <cell r="E236">
            <v>3.41741643913663</v>
          </cell>
          <cell r="F236">
            <v>0.81791744435351599</v>
          </cell>
          <cell r="G236">
            <v>5.1340793176810298</v>
          </cell>
          <cell r="I236">
            <v>9.4924985772896306</v>
          </cell>
          <cell r="J236">
            <v>3.1771423152120102</v>
          </cell>
          <cell r="K236">
            <v>10.6973478480698</v>
          </cell>
          <cell r="L236">
            <v>2.8796560083137299</v>
          </cell>
          <cell r="M236">
            <v>5.3971195978619697</v>
          </cell>
          <cell r="N236">
            <v>9.6111747524726798</v>
          </cell>
          <cell r="O236">
            <v>9.3732683720884999</v>
          </cell>
          <cell r="P236">
            <v>9.8188101511261792</v>
          </cell>
          <cell r="R236">
            <v>9.7983510523563897</v>
          </cell>
          <cell r="S236">
            <v>16.9397317709272</v>
          </cell>
          <cell r="T236">
            <v>4.9084489877568798</v>
          </cell>
          <cell r="U236">
            <v>6.9094544962587197</v>
          </cell>
          <cell r="W236">
            <v>7.8454638211204797</v>
          </cell>
          <cell r="X236">
            <v>46.777259049627503</v>
          </cell>
        </row>
        <row r="237">
          <cell r="C237">
            <v>6.5155620569433097</v>
          </cell>
          <cell r="D237">
            <v>3.0660268516970302</v>
          </cell>
          <cell r="E237">
            <v>3.41741643913663</v>
          </cell>
          <cell r="F237">
            <v>0.86514694294662398</v>
          </cell>
          <cell r="G237">
            <v>4.7101822720411501</v>
          </cell>
          <cell r="I237">
            <v>9.3069458073128803</v>
          </cell>
          <cell r="J237">
            <v>3.1600614900058899</v>
          </cell>
          <cell r="K237">
            <v>7.6085755957487704</v>
          </cell>
          <cell r="L237">
            <v>2.9201062380750198</v>
          </cell>
          <cell r="M237">
            <v>6.4030325838332498</v>
          </cell>
          <cell r="N237">
            <v>8.1881981712968699</v>
          </cell>
          <cell r="O237">
            <v>9.3381964931300896</v>
          </cell>
          <cell r="P237">
            <v>9.4820880640104193</v>
          </cell>
          <cell r="R237">
            <v>9.7549803622299098</v>
          </cell>
          <cell r="S237">
            <v>17.017137624023601</v>
          </cell>
          <cell r="T237">
            <v>4.9084489877568798</v>
          </cell>
          <cell r="U237">
            <v>8.0138829805343406</v>
          </cell>
          <cell r="W237">
            <v>8.0139731434253196</v>
          </cell>
          <cell r="X237">
            <v>45.290445558543297</v>
          </cell>
        </row>
        <row r="238">
          <cell r="C238">
            <v>6.5155620569433097</v>
          </cell>
          <cell r="D238">
            <v>3.0660268516970302</v>
          </cell>
          <cell r="E238">
            <v>3.41741643913663</v>
          </cell>
          <cell r="F238">
            <v>0.84053583130879606</v>
          </cell>
          <cell r="G238">
            <v>4.8593930547761603</v>
          </cell>
          <cell r="I238">
            <v>8.8315515382497694</v>
          </cell>
          <cell r="J238">
            <v>3.1488064782949801</v>
          </cell>
          <cell r="K238">
            <v>6.1621878227722204</v>
          </cell>
          <cell r="L238">
            <v>2.8057239688731199</v>
          </cell>
          <cell r="M238">
            <v>6.2976017660253003</v>
          </cell>
          <cell r="N238">
            <v>7.4902984868726001</v>
          </cell>
          <cell r="O238">
            <v>9.4038795763912404</v>
          </cell>
          <cell r="P238">
            <v>9.2783554646655197</v>
          </cell>
          <cell r="R238">
            <v>9.4555804072498706</v>
          </cell>
          <cell r="S238">
            <v>16.936181724387101</v>
          </cell>
          <cell r="T238">
            <v>4.9084489877568798</v>
          </cell>
          <cell r="U238">
            <v>7.9443527416490003</v>
          </cell>
          <cell r="W238">
            <v>8.9592004731788002</v>
          </cell>
          <cell r="X238">
            <v>49.414345117250697</v>
          </cell>
        </row>
        <row r="239">
          <cell r="C239">
            <v>6.3807731447484803</v>
          </cell>
          <cell r="D239">
            <v>3.0660268516970302</v>
          </cell>
          <cell r="E239">
            <v>3.41741643913663</v>
          </cell>
          <cell r="F239">
            <v>0.832779351783694</v>
          </cell>
          <cell r="G239">
            <v>4.96987984646504</v>
          </cell>
          <cell r="I239">
            <v>8.6393775914116002</v>
          </cell>
          <cell r="J239">
            <v>2.7758672882412498</v>
          </cell>
          <cell r="K239">
            <v>7.2317185041453804</v>
          </cell>
          <cell r="L239">
            <v>3.1522033462823398</v>
          </cell>
          <cell r="M239">
            <v>6.1261343963560204</v>
          </cell>
          <cell r="N239">
            <v>8.2830280655010302</v>
          </cell>
          <cell r="O239">
            <v>9.7028199425593904</v>
          </cell>
          <cell r="P239">
            <v>9.88729925635303</v>
          </cell>
          <cell r="R239">
            <v>8.6910732155988697</v>
          </cell>
          <cell r="S239">
            <v>16.521145391704501</v>
          </cell>
          <cell r="T239">
            <v>4.9084489877568798</v>
          </cell>
          <cell r="U239">
            <v>7.9710915258266404</v>
          </cell>
          <cell r="W239">
            <v>8.7919943291450799</v>
          </cell>
          <cell r="X239">
            <v>49.233301801620897</v>
          </cell>
        </row>
        <row r="240">
          <cell r="C240">
            <v>6.4717683040565799</v>
          </cell>
          <cell r="D240">
            <v>3.0660268516970302</v>
          </cell>
          <cell r="E240">
            <v>3.41741643913663</v>
          </cell>
          <cell r="F240">
            <v>0.832779351783694</v>
          </cell>
          <cell r="G240">
            <v>4.4426894082500503</v>
          </cell>
          <cell r="I240">
            <v>7.8826734195961299</v>
          </cell>
          <cell r="J240">
            <v>2.9072799656797801</v>
          </cell>
          <cell r="K240">
            <v>7.6946775306883604</v>
          </cell>
          <cell r="L240">
            <v>3.0922502564995402</v>
          </cell>
          <cell r="M240">
            <v>5.2593363343974904</v>
          </cell>
          <cell r="N240">
            <v>8.2830280655010302</v>
          </cell>
          <cell r="O240">
            <v>6.9663058268957103</v>
          </cell>
          <cell r="P240">
            <v>9.1052793786187696</v>
          </cell>
          <cell r="R240">
            <v>7.3196386825971702</v>
          </cell>
          <cell r="S240">
            <v>16.9838058444128</v>
          </cell>
          <cell r="T240">
            <v>4.9084489877568798</v>
          </cell>
          <cell r="U240">
            <v>7.7813382953071502</v>
          </cell>
          <cell r="W240">
            <v>7.3502110547005097</v>
          </cell>
          <cell r="X240">
            <v>40.260064812960401</v>
          </cell>
        </row>
        <row r="241">
          <cell r="C241">
            <v>6.5012030179783498</v>
          </cell>
          <cell r="D241">
            <v>2.4393043439277902</v>
          </cell>
          <cell r="E241">
            <v>3.6250320962410001</v>
          </cell>
          <cell r="F241">
            <v>0.832779351783694</v>
          </cell>
          <cell r="G241">
            <v>4.3934047025401304</v>
          </cell>
          <cell r="I241">
            <v>6.2600454116969901</v>
          </cell>
          <cell r="J241">
            <v>1.9179568614108899</v>
          </cell>
          <cell r="K241">
            <v>6.03912758499047</v>
          </cell>
          <cell r="L241">
            <v>2.83535252706193</v>
          </cell>
          <cell r="M241">
            <v>4.8945265910053202</v>
          </cell>
          <cell r="N241">
            <v>8.6660761676695692</v>
          </cell>
          <cell r="O241">
            <v>8.8973494259925303</v>
          </cell>
          <cell r="P241">
            <v>9.7569372597557997</v>
          </cell>
          <cell r="R241">
            <v>7.7938739450833801</v>
          </cell>
          <cell r="S241">
            <v>16.957140420724201</v>
          </cell>
          <cell r="T241">
            <v>4.9084489877568798</v>
          </cell>
          <cell r="U241">
            <v>6.81230870947397</v>
          </cell>
          <cell r="W241">
            <v>5.7619290616374599</v>
          </cell>
          <cell r="X241">
            <v>40.216224386997098</v>
          </cell>
        </row>
        <row r="242">
          <cell r="C242">
            <v>6.5147024673375196</v>
          </cell>
          <cell r="D242">
            <v>2.90418440989674</v>
          </cell>
          <cell r="E242">
            <v>3.5771161215296701</v>
          </cell>
          <cell r="F242">
            <v>0.86078634066020998</v>
          </cell>
          <cell r="G242">
            <v>3.7405210446476</v>
          </cell>
          <cell r="I242">
            <v>6.5212469835522304</v>
          </cell>
          <cell r="J242">
            <v>1.8449779194162199</v>
          </cell>
          <cell r="K242">
            <v>4.5819227518791701</v>
          </cell>
          <cell r="L242">
            <v>2.6639831725530798</v>
          </cell>
          <cell r="M242">
            <v>4.8868343216308903</v>
          </cell>
          <cell r="N242">
            <v>6.4586888967074696</v>
          </cell>
          <cell r="O242">
            <v>4.5146953403971501</v>
          </cell>
          <cell r="P242">
            <v>5.9031719545874397</v>
          </cell>
          <cell r="R242">
            <v>7.7877523091301697</v>
          </cell>
          <cell r="S242">
            <v>16.947165189545199</v>
          </cell>
          <cell r="T242">
            <v>4.9084489877568798</v>
          </cell>
          <cell r="U242">
            <v>6.7018297015381698</v>
          </cell>
          <cell r="W242">
            <v>4.5502691397617898</v>
          </cell>
          <cell r="X242">
            <v>33.120554146442799</v>
          </cell>
        </row>
        <row r="243">
          <cell r="C243">
            <v>6.4740539917070397</v>
          </cell>
          <cell r="D243">
            <v>2.6065793457773299</v>
          </cell>
          <cell r="E243">
            <v>3.1011300608651902</v>
          </cell>
          <cell r="F243">
            <v>0.882114433456898</v>
          </cell>
          <cell r="G243">
            <v>4.0720986113084203</v>
          </cell>
          <cell r="I243">
            <v>6.6253254703998898</v>
          </cell>
          <cell r="J243">
            <v>1.9010080514807599</v>
          </cell>
          <cell r="K243">
            <v>4.4993868440535003</v>
          </cell>
          <cell r="L243">
            <v>2.4429257076125599</v>
          </cell>
          <cell r="M243">
            <v>4.5638806651103101</v>
          </cell>
          <cell r="N243">
            <v>5.8504046336278099</v>
          </cell>
          <cell r="O243">
            <v>6.8469644195506101</v>
          </cell>
          <cell r="P243">
            <v>5.8473839072753604</v>
          </cell>
          <cell r="R243">
            <v>8.1216265005054993</v>
          </cell>
          <cell r="S243">
            <v>16.8471235804465</v>
          </cell>
          <cell r="T243">
            <v>4.9087743720705399</v>
          </cell>
          <cell r="U243">
            <v>6.5523822336045399</v>
          </cell>
          <cell r="W243">
            <v>5.9846969941019701</v>
          </cell>
          <cell r="X243">
            <v>44.983408245263497</v>
          </cell>
        </row>
        <row r="244">
          <cell r="C244">
            <v>6.5191530560956297</v>
          </cell>
          <cell r="D244">
            <v>3.02384302645611</v>
          </cell>
          <cell r="E244">
            <v>2.7916312745685099</v>
          </cell>
          <cell r="F244">
            <v>0.882114433456898</v>
          </cell>
          <cell r="G244">
            <v>4.5497958390397404</v>
          </cell>
          <cell r="I244">
            <v>6.8597682767332104</v>
          </cell>
          <cell r="J244">
            <v>2.2769235361724198</v>
          </cell>
          <cell r="K244">
            <v>3.9780029486000399</v>
          </cell>
          <cell r="L244">
            <v>2.3883410793474602</v>
          </cell>
          <cell r="M244">
            <v>4.6053724526266198</v>
          </cell>
          <cell r="N244">
            <v>6.5</v>
          </cell>
          <cell r="O244">
            <v>5.3827671924826701</v>
          </cell>
          <cell r="P244">
            <v>5.8705798521698496</v>
          </cell>
          <cell r="R244">
            <v>7.124500676447</v>
          </cell>
          <cell r="S244">
            <v>16.9813506622651</v>
          </cell>
          <cell r="T244">
            <v>4.9087743720705399</v>
          </cell>
          <cell r="U244">
            <v>6.6961674505666</v>
          </cell>
          <cell r="W244">
            <v>6.2560239855184996</v>
          </cell>
          <cell r="X244">
            <v>45.440940025430599</v>
          </cell>
        </row>
        <row r="245">
          <cell r="C245">
            <v>6.5145576760935899</v>
          </cell>
          <cell r="D245">
            <v>3.02384302645611</v>
          </cell>
          <cell r="E245">
            <v>2.49037356139111</v>
          </cell>
          <cell r="F245">
            <v>0.85910135232824103</v>
          </cell>
          <cell r="G245">
            <v>4.20277910028405</v>
          </cell>
          <cell r="I245">
            <v>5.3263945678224101</v>
          </cell>
          <cell r="J245">
            <v>2.4890070637554098</v>
          </cell>
          <cell r="K245">
            <v>5.3631909061712699</v>
          </cell>
          <cell r="L245">
            <v>2.32685321241647</v>
          </cell>
          <cell r="M245">
            <v>4.4876956715481597</v>
          </cell>
          <cell r="N245">
            <v>6.5</v>
          </cell>
          <cell r="O245">
            <v>4.6891940961106799</v>
          </cell>
          <cell r="P245">
            <v>4.86580422395543</v>
          </cell>
          <cell r="R245">
            <v>7.3517429024508401</v>
          </cell>
          <cell r="S245">
            <v>16.866576090919299</v>
          </cell>
          <cell r="T245">
            <v>4.9087743720705399</v>
          </cell>
          <cell r="U245">
            <v>6.7069364084893301</v>
          </cell>
          <cell r="W245">
            <v>5.0087218870602701</v>
          </cell>
          <cell r="X245">
            <v>36.275690141618099</v>
          </cell>
        </row>
        <row r="246">
          <cell r="C246">
            <v>5.9380799672011397</v>
          </cell>
          <cell r="D246">
            <v>3.02384302645611</v>
          </cell>
          <cell r="E246">
            <v>2.7755116179394101</v>
          </cell>
          <cell r="F246">
            <v>0.837241948042453</v>
          </cell>
          <cell r="G246">
            <v>3.6686025683842498</v>
          </cell>
          <cell r="I246">
            <v>5.1346844306023396</v>
          </cell>
          <cell r="J246">
            <v>2.5035324253503801</v>
          </cell>
          <cell r="K246">
            <v>3.6593104621504899</v>
          </cell>
          <cell r="L246">
            <v>3.1226034149225601</v>
          </cell>
          <cell r="M246">
            <v>4.4138842932726696</v>
          </cell>
          <cell r="N246">
            <v>5.60680677760375</v>
          </cell>
          <cell r="O246">
            <v>5.1189482379258999</v>
          </cell>
          <cell r="P246">
            <v>5.9537918320160399</v>
          </cell>
          <cell r="R246">
            <v>8.2775645192097507</v>
          </cell>
          <cell r="S246">
            <v>16.977838559529701</v>
          </cell>
          <cell r="T246">
            <v>4.9087743720705399</v>
          </cell>
          <cell r="U246">
            <v>6.6650931834193496</v>
          </cell>
          <cell r="W246">
            <v>5.3333732295772798</v>
          </cell>
          <cell r="X246">
            <v>44.634332882810199</v>
          </cell>
        </row>
        <row r="247">
          <cell r="C247">
            <v>6.4737788668187202</v>
          </cell>
          <cell r="D247">
            <v>3.0238902420473601</v>
          </cell>
          <cell r="E247">
            <v>2.4898370822959901</v>
          </cell>
          <cell r="F247">
            <v>0.79568146343936896</v>
          </cell>
          <cell r="G247">
            <v>4.1979749287814103</v>
          </cell>
          <cell r="I247">
            <v>5.6407713358712401</v>
          </cell>
          <cell r="J247">
            <v>2.6097456394637399</v>
          </cell>
          <cell r="K247">
            <v>3.2494294517430702</v>
          </cell>
          <cell r="L247">
            <v>3.6594371898888598</v>
          </cell>
          <cell r="M247">
            <v>4.3677837536679798</v>
          </cell>
          <cell r="N247">
            <v>5.08507387538606</v>
          </cell>
          <cell r="O247">
            <v>5.1324509203097</v>
          </cell>
          <cell r="P247">
            <v>5.7851239865255097</v>
          </cell>
          <cell r="R247">
            <v>8.4381889718151495</v>
          </cell>
          <cell r="S247">
            <v>16.866372201145399</v>
          </cell>
          <cell r="T247">
            <v>4.9087742929151101</v>
          </cell>
          <cell r="U247">
            <v>6.7067550146729902</v>
          </cell>
          <cell r="W247">
            <v>5.1483143221738699</v>
          </cell>
          <cell r="X247">
            <v>44.877058619106698</v>
          </cell>
        </row>
        <row r="248">
          <cell r="C248">
            <v>6.4243225247819602</v>
          </cell>
          <cell r="D248">
            <v>2.8752861039692399</v>
          </cell>
          <cell r="E248">
            <v>2.7081665924576201</v>
          </cell>
          <cell r="F248">
            <v>0.79979903846814404</v>
          </cell>
          <cell r="G248">
            <v>4.0999430865663999</v>
          </cell>
          <cell r="I248">
            <v>7.64249804432459</v>
          </cell>
          <cell r="J248">
            <v>3.1821960196187602</v>
          </cell>
          <cell r="K248">
            <v>4.9321865075667901</v>
          </cell>
          <cell r="L248">
            <v>2.8362566075954501</v>
          </cell>
          <cell r="M248">
            <v>4.5017022008676397</v>
          </cell>
          <cell r="N248">
            <v>8.7404234746894307</v>
          </cell>
          <cell r="O248">
            <v>8.9388607483945997</v>
          </cell>
          <cell r="P248">
            <v>9.3024310098572496</v>
          </cell>
          <cell r="R248">
            <v>8.3160599751975806</v>
          </cell>
          <cell r="S248">
            <v>16.9780990147732</v>
          </cell>
          <cell r="T248">
            <v>4.9087742929151101</v>
          </cell>
          <cell r="U248">
            <v>6.7395427024891603</v>
          </cell>
          <cell r="W248">
            <v>6.50079147117009</v>
          </cell>
          <cell r="X248">
            <v>45.561241515006898</v>
          </cell>
        </row>
        <row r="249">
          <cell r="C249">
            <v>6.3125725760678799</v>
          </cell>
          <cell r="D249">
            <v>3.0238902420473601</v>
          </cell>
          <cell r="E249">
            <v>2.7081665924576201</v>
          </cell>
          <cell r="F249">
            <v>0.85737274895279303</v>
          </cell>
          <cell r="G249">
            <v>4.3963359080006104</v>
          </cell>
          <cell r="I249">
            <v>8.5570595617783702</v>
          </cell>
          <cell r="J249">
            <v>2.4442175592831901</v>
          </cell>
          <cell r="K249">
            <v>7.3039613609545002</v>
          </cell>
          <cell r="L249">
            <v>2.9425550422489501</v>
          </cell>
          <cell r="M249">
            <v>5.0661915494534497</v>
          </cell>
          <cell r="N249">
            <v>8.5328984002715806</v>
          </cell>
          <cell r="O249">
            <v>7.3813838764466704</v>
          </cell>
          <cell r="P249">
            <v>8.8309400994995606</v>
          </cell>
          <cell r="R249">
            <v>7.7790124620626999</v>
          </cell>
          <cell r="S249">
            <v>16.981489302111498</v>
          </cell>
          <cell r="T249">
            <v>4.9087742929151101</v>
          </cell>
          <cell r="U249">
            <v>6.5481234759069</v>
          </cell>
          <cell r="W249">
            <v>8.7113219136963593</v>
          </cell>
          <cell r="X249">
            <v>45.561241515006898</v>
          </cell>
        </row>
        <row r="250">
          <cell r="C250">
            <v>6.2811241907249702</v>
          </cell>
          <cell r="D250">
            <v>3.0238902420473499</v>
          </cell>
          <cell r="E250">
            <v>2.7081665924576201</v>
          </cell>
          <cell r="F250">
            <v>0.83724737783544601</v>
          </cell>
          <cell r="G250">
            <v>3.9073087762579801</v>
          </cell>
          <cell r="I250">
            <v>7.5470331321569697</v>
          </cell>
          <cell r="J250">
            <v>2.3904277702947399</v>
          </cell>
          <cell r="K250">
            <v>6.4137261848978504</v>
          </cell>
          <cell r="L250">
            <v>2.9425550422489501</v>
          </cell>
          <cell r="M250">
            <v>5.0357312714261404</v>
          </cell>
          <cell r="N250">
            <v>8.5818933021202994</v>
          </cell>
          <cell r="O250">
            <v>7.3813838764466704</v>
          </cell>
          <cell r="P250">
            <v>8.6610202080092602</v>
          </cell>
          <cell r="R250">
            <v>7.4082174794054598</v>
          </cell>
          <cell r="S250">
            <v>16.981489302111498</v>
          </cell>
          <cell r="T250">
            <v>4.9087742929151101</v>
          </cell>
          <cell r="U250">
            <v>6.70230522926005</v>
          </cell>
          <cell r="W250">
            <v>8.6921563005674294</v>
          </cell>
          <cell r="X250">
            <v>45.561241515006898</v>
          </cell>
        </row>
        <row r="251">
          <cell r="C251">
            <v>6.2811241907249702</v>
          </cell>
          <cell r="D251">
            <v>2.8752861039692399</v>
          </cell>
          <cell r="E251">
            <v>2.7081665924576201</v>
          </cell>
          <cell r="F251">
            <v>0.83724737783544601</v>
          </cell>
          <cell r="G251">
            <v>3.8395927822271498</v>
          </cell>
          <cell r="I251">
            <v>8.4162250418202706</v>
          </cell>
          <cell r="J251">
            <v>2.27575857190245</v>
          </cell>
          <cell r="K251">
            <v>6.0433587215699296</v>
          </cell>
          <cell r="L251">
            <v>2.7355018197477499</v>
          </cell>
          <cell r="M251">
            <v>5.0669672500938203</v>
          </cell>
          <cell r="N251">
            <v>8.5818933021202994</v>
          </cell>
          <cell r="O251">
            <v>7.3813838764466704</v>
          </cell>
          <cell r="P251">
            <v>8.6610202080092602</v>
          </cell>
          <cell r="R251">
            <v>7.1832204639127299</v>
          </cell>
          <cell r="S251">
            <v>15.131873139745601</v>
          </cell>
          <cell r="T251">
            <v>4.9087742929151101</v>
          </cell>
          <cell r="U251">
            <v>6.0499829259708502</v>
          </cell>
          <cell r="W251">
            <v>8.6921563005674294</v>
          </cell>
          <cell r="X251">
            <v>45.561241515006898</v>
          </cell>
        </row>
        <row r="252">
          <cell r="C252">
            <v>5.9606474296677696</v>
          </cell>
          <cell r="D252">
            <v>3.0238902420473499</v>
          </cell>
          <cell r="E252">
            <v>2.7081665924576201</v>
          </cell>
          <cell r="F252">
            <v>0.83724737783544601</v>
          </cell>
          <cell r="G252">
            <v>3.5590219161120098</v>
          </cell>
          <cell r="I252">
            <v>7.8658466350444103</v>
          </cell>
          <cell r="J252">
            <v>2.27575857190245</v>
          </cell>
          <cell r="K252">
            <v>4.66483639507533</v>
          </cell>
          <cell r="L252">
            <v>2.5956062549313499</v>
          </cell>
          <cell r="M252">
            <v>5.0160599751975798</v>
          </cell>
          <cell r="N252">
            <v>8.5489843316586498</v>
          </cell>
          <cell r="O252">
            <v>6.3216063408249203</v>
          </cell>
          <cell r="P252">
            <v>8.5106530945664094</v>
          </cell>
          <cell r="R252">
            <v>6.8223997128517002</v>
          </cell>
          <cell r="S252">
            <v>16.993074783243099</v>
          </cell>
          <cell r="T252">
            <v>4.9087742929151101</v>
          </cell>
          <cell r="U252">
            <v>6.3671267510582599</v>
          </cell>
          <cell r="W252">
            <v>7.5871591131733904</v>
          </cell>
          <cell r="X252">
            <v>38.165854071266402</v>
          </cell>
        </row>
        <row r="253">
          <cell r="C253">
            <v>6.2954580929368902</v>
          </cell>
          <cell r="D253">
            <v>3.0238902420473601</v>
          </cell>
          <cell r="E253">
            <v>3.7619073496892601</v>
          </cell>
          <cell r="F253">
            <v>0.83724737783544601</v>
          </cell>
          <cell r="G253">
            <v>3.0907276077532599</v>
          </cell>
          <cell r="I253">
            <v>6.9694884582383603</v>
          </cell>
          <cell r="J253">
            <v>1.47326288213106</v>
          </cell>
          <cell r="K253">
            <v>3.4288351118887301</v>
          </cell>
          <cell r="L253">
            <v>2.6</v>
          </cell>
          <cell r="M253">
            <v>5.0086149510677203</v>
          </cell>
          <cell r="N253">
            <v>7.9225554354304499</v>
          </cell>
          <cell r="O253">
            <v>7.1601510675149198</v>
          </cell>
          <cell r="P253">
            <v>7.9394987915095401</v>
          </cell>
          <cell r="R253">
            <v>6.3762486106444598</v>
          </cell>
          <cell r="S253">
            <v>17.019559929292299</v>
          </cell>
          <cell r="T253">
            <v>4.94348551691344</v>
          </cell>
          <cell r="U253">
            <v>5.9323628856897397</v>
          </cell>
          <cell r="W253">
            <v>4.4984423255749997</v>
          </cell>
          <cell r="X253">
            <v>36.000000000005002</v>
          </cell>
        </row>
        <row r="254">
          <cell r="C254">
            <v>5.3023588991163004</v>
          </cell>
          <cell r="D254">
            <v>3.0238902420473601</v>
          </cell>
          <cell r="E254">
            <v>3.2926553279638302</v>
          </cell>
          <cell r="F254">
            <v>0.83724737783544601</v>
          </cell>
          <cell r="G254">
            <v>3.7753644115538498</v>
          </cell>
          <cell r="I254">
            <v>4.1710220913025502</v>
          </cell>
          <cell r="J254">
            <v>1.2775163513169501</v>
          </cell>
          <cell r="K254">
            <v>4.1959000656404699</v>
          </cell>
          <cell r="L254">
            <v>1.95</v>
          </cell>
          <cell r="M254">
            <v>4.9646834679469896</v>
          </cell>
          <cell r="N254">
            <v>5.8343980458695599</v>
          </cell>
          <cell r="O254">
            <v>6.3741003489103996</v>
          </cell>
          <cell r="P254">
            <v>6.4538087562800897</v>
          </cell>
          <cell r="R254">
            <v>6.4806853389492698</v>
          </cell>
          <cell r="S254">
            <v>17.113674476552799</v>
          </cell>
          <cell r="T254">
            <v>4.9434855169134302</v>
          </cell>
          <cell r="U254">
            <v>5.6783542764022901</v>
          </cell>
          <cell r="W254">
            <v>4.3129099907301596</v>
          </cell>
          <cell r="X254">
            <v>34.8109125596851</v>
          </cell>
        </row>
        <row r="255">
          <cell r="C255">
            <v>6.2999999999954701</v>
          </cell>
          <cell r="D255">
            <v>2.8349542675197301</v>
          </cell>
          <cell r="E255">
            <v>2.7156481069209</v>
          </cell>
          <cell r="F255">
            <v>0.87856268865138498</v>
          </cell>
          <cell r="G255">
            <v>3.6999430865666998</v>
          </cell>
          <cell r="I255">
            <v>4.2538389812490296</v>
          </cell>
          <cell r="J255">
            <v>1.2260079251709</v>
          </cell>
          <cell r="K255">
            <v>4.2750783704237998</v>
          </cell>
          <cell r="L255">
            <v>2.1004065327264598</v>
          </cell>
          <cell r="M255">
            <v>4.9000000000000004</v>
          </cell>
          <cell r="N255">
            <v>3.7020259648928602</v>
          </cell>
          <cell r="O255">
            <v>3.7856967323192001</v>
          </cell>
          <cell r="P255">
            <v>3.9750634792713302</v>
          </cell>
          <cell r="R255">
            <v>6.7039032973262804</v>
          </cell>
          <cell r="S255">
            <v>16.9872820426773</v>
          </cell>
          <cell r="T255">
            <v>4.9434855169134302</v>
          </cell>
          <cell r="U255">
            <v>5.52496869761322</v>
          </cell>
          <cell r="W255">
            <v>4.03762993077736</v>
          </cell>
          <cell r="X255">
            <v>34.130233683812698</v>
          </cell>
        </row>
      </sheetData>
      <sheetData sheetId="2"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blw.admin.ch/blw/de/home/markt/marktbeobachtung/bestellformular-fuer-abonnemente.html" TargetMode="External"/><Relationship Id="rId7" Type="http://schemas.openxmlformats.org/officeDocument/2006/relationships/printerSettings" Target="../printerSettings/printerSettings1.bin"/><Relationship Id="rId2" Type="http://schemas.openxmlformats.org/officeDocument/2006/relationships/hyperlink" Target="mailto:marktanalysen@blw.admin.ch" TargetMode="External"/><Relationship Id="rId1" Type="http://schemas.openxmlformats.org/officeDocument/2006/relationships/hyperlink" Target="http://www.disclaimer.admin.ch/" TargetMode="External"/><Relationship Id="rId6" Type="http://schemas.openxmlformats.org/officeDocument/2006/relationships/hyperlink" Target="https://www.blw.admin.ch/blw/de/home/markt/marktbeobachtung.html" TargetMode="Externa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ctrlProp" Target="../ctrlProps/ctrlProp1.xml"/><Relationship Id="rId4" Type="http://schemas.openxmlformats.org/officeDocument/2006/relationships/hyperlink" Target="https://www.blw.admin.ch/blw/fr/home/markt/marktbeobachtung/bestellformular-fuer-abonnemente.html" TargetMode="Externa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7.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3.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4.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5.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6.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FF8585"/>
  </sheetPr>
  <dimension ref="A1:BJ65"/>
  <sheetViews>
    <sheetView zoomScaleNormal="100" workbookViewId="0">
      <pane ySplit="13" topLeftCell="A14" activePane="bottomLeft" state="frozen"/>
      <selection pane="bottomLeft" activeCell="E17" sqref="E17"/>
    </sheetView>
  </sheetViews>
  <sheetFormatPr baseColWidth="10" defaultColWidth="11" defaultRowHeight="14"/>
  <cols>
    <col min="1" max="1" width="11" style="289"/>
    <col min="2" max="2" width="3.33203125" style="289" customWidth="1"/>
    <col min="3" max="3" width="3.08203125" style="289" customWidth="1"/>
    <col min="4" max="4" width="22.75" style="289" customWidth="1"/>
    <col min="5" max="5" width="28.08203125" style="289" customWidth="1"/>
    <col min="6" max="6" width="11" style="289"/>
    <col min="7" max="7" width="2.4140625" style="289" customWidth="1"/>
    <col min="8" max="8" width="2.9140625" style="289" customWidth="1"/>
    <col min="9" max="9" width="18" style="289" customWidth="1"/>
    <col min="10" max="10" width="2.75" style="289" customWidth="1"/>
    <col min="11" max="16384" width="11" style="289"/>
  </cols>
  <sheetData>
    <row r="1" spans="1:62" s="256" customFormat="1" ht="15.5">
      <c r="E1" s="257" t="str">
        <f>Codierung!I201</f>
        <v>Eidgenössisches Departement für  Wirtschaft, Bildung und Forschung WBF</v>
      </c>
    </row>
    <row r="2" spans="1:62" s="256" customFormat="1" ht="15.5">
      <c r="E2" s="258" t="str">
        <f>Codierung!I202</f>
        <v>Bundesamt für Landwirtschaft BLW</v>
      </c>
    </row>
    <row r="3" spans="1:62" s="256" customFormat="1" ht="15.5">
      <c r="E3" s="257" t="str">
        <f>Codierung!I203</f>
        <v>Fachbereich Marktanalysen</v>
      </c>
    </row>
    <row r="4" spans="1:62" s="256" customFormat="1" ht="15.5">
      <c r="H4" s="257"/>
    </row>
    <row r="5" spans="1:62" s="256" customFormat="1" ht="15.5">
      <c r="H5" s="257"/>
    </row>
    <row r="6" spans="1:62" s="256" customFormat="1" ht="15.5">
      <c r="H6" s="257"/>
    </row>
    <row r="7" spans="1:62" s="256" customFormat="1" ht="15.5">
      <c r="H7" s="284"/>
    </row>
    <row r="8" spans="1:62" s="256" customFormat="1" ht="17.5">
      <c r="A8" s="285"/>
      <c r="B8" s="285"/>
      <c r="C8" s="286"/>
      <c r="D8" s="286"/>
      <c r="E8" s="286"/>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7"/>
      <c r="AH8" s="286"/>
      <c r="AI8" s="286"/>
      <c r="AJ8" s="286"/>
      <c r="AK8" s="286"/>
      <c r="AL8" s="286"/>
      <c r="AM8" s="286"/>
      <c r="AN8" s="286"/>
      <c r="AO8" s="286"/>
      <c r="AP8" s="286"/>
      <c r="AQ8" s="286"/>
      <c r="AR8" s="286"/>
      <c r="AS8" s="286"/>
      <c r="AT8" s="286"/>
      <c r="AU8" s="286"/>
      <c r="AV8" s="286"/>
      <c r="AW8" s="286"/>
      <c r="AX8" s="286"/>
      <c r="AY8" s="286"/>
      <c r="AZ8" s="286"/>
      <c r="BA8" s="286"/>
      <c r="BB8" s="286"/>
      <c r="BC8" s="286"/>
      <c r="BD8" s="286"/>
      <c r="BE8" s="286"/>
      <c r="BF8" s="286"/>
      <c r="BG8" s="286"/>
      <c r="BH8" s="286"/>
      <c r="BI8" s="286"/>
      <c r="BJ8" s="286"/>
    </row>
    <row r="9" spans="1:62" s="256" customFormat="1" ht="17.5">
      <c r="A9" s="285"/>
      <c r="B9" s="285"/>
      <c r="C9" s="286"/>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7"/>
      <c r="AH9" s="286"/>
      <c r="AI9" s="286"/>
      <c r="AJ9" s="286"/>
      <c r="AK9" s="286"/>
      <c r="AL9" s="286"/>
      <c r="AM9" s="286"/>
      <c r="AN9" s="286"/>
      <c r="AO9" s="286"/>
      <c r="AP9" s="286"/>
      <c r="AQ9" s="286"/>
      <c r="AR9" s="286"/>
      <c r="AS9" s="286"/>
      <c r="AT9" s="286"/>
      <c r="AU9" s="286"/>
      <c r="AV9" s="286"/>
      <c r="AW9" s="286"/>
      <c r="AX9" s="286"/>
      <c r="AY9" s="286"/>
      <c r="AZ9" s="286"/>
      <c r="BA9" s="286"/>
      <c r="BB9" s="286"/>
      <c r="BC9" s="286"/>
      <c r="BD9" s="286"/>
      <c r="BE9" s="286"/>
      <c r="BF9" s="286"/>
      <c r="BG9" s="286"/>
      <c r="BH9" s="286"/>
      <c r="BI9" s="286"/>
      <c r="BJ9" s="286"/>
    </row>
    <row r="10" spans="1:62" s="256" customFormat="1" ht="17.5">
      <c r="A10" s="285"/>
      <c r="B10" s="285"/>
      <c r="C10" s="286"/>
      <c r="D10" s="286"/>
      <c r="E10" s="286"/>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7"/>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row>
    <row r="11" spans="1:62" s="256" customFormat="1" ht="17.5">
      <c r="A11" s="285"/>
      <c r="B11" s="285"/>
      <c r="C11" s="286"/>
      <c r="D11" s="286"/>
      <c r="E11" s="286"/>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7"/>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row>
    <row r="12" spans="1:62" s="256" customFormat="1" ht="17.5">
      <c r="A12" s="285"/>
      <c r="B12" s="285"/>
      <c r="C12" s="286"/>
      <c r="D12" s="286"/>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7"/>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row>
    <row r="13" spans="1:62" s="256" customFormat="1" ht="15.5">
      <c r="C13" s="286"/>
      <c r="D13" s="286"/>
      <c r="E13" s="286"/>
      <c r="F13" s="286"/>
      <c r="G13" s="288"/>
      <c r="H13" s="266"/>
      <c r="I13" s="266"/>
      <c r="J13" s="26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7"/>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6"/>
      <c r="BG13" s="286"/>
      <c r="BH13" s="286"/>
      <c r="BI13" s="286"/>
      <c r="BJ13" s="286"/>
    </row>
    <row r="14" spans="1:62">
      <c r="C14" s="290"/>
      <c r="G14" s="266"/>
      <c r="H14" s="266"/>
      <c r="I14" s="266"/>
      <c r="J14" s="266"/>
    </row>
    <row r="15" spans="1:62">
      <c r="C15" s="259"/>
      <c r="D15" s="289" t="str">
        <f>Codierung!$I$213</f>
        <v>Inhaltsverzeichnis</v>
      </c>
      <c r="G15" s="266"/>
      <c r="H15" s="266"/>
      <c r="I15" s="266"/>
      <c r="J15" s="266"/>
    </row>
    <row r="16" spans="1:62" ht="14.5">
      <c r="C16" s="260"/>
      <c r="D16" s="291" t="s">
        <v>402</v>
      </c>
      <c r="E16" s="292" t="str">
        <f>Codierung!I226</f>
        <v>Ausgewertete Daten</v>
      </c>
      <c r="G16" s="266"/>
      <c r="H16" s="266"/>
      <c r="I16" s="266"/>
      <c r="J16" s="266"/>
    </row>
    <row r="17" spans="3:10" ht="14.5">
      <c r="C17" s="261"/>
      <c r="D17" s="291" t="s">
        <v>403</v>
      </c>
      <c r="E17" s="292" t="str">
        <f>Codierung!I227</f>
        <v>Preisreihen Produkte Bio</v>
      </c>
      <c r="G17" s="266"/>
      <c r="H17" s="266"/>
      <c r="I17" s="266"/>
      <c r="J17" s="266"/>
    </row>
    <row r="18" spans="3:10" ht="14.5">
      <c r="C18" s="261"/>
      <c r="D18" s="291" t="s">
        <v>404</v>
      </c>
      <c r="E18" s="292" t="str">
        <f>Codierung!I228</f>
        <v>Preisreihen Produkte nicht Bio</v>
      </c>
      <c r="G18" s="266"/>
      <c r="H18" s="266"/>
      <c r="I18" s="266"/>
      <c r="J18" s="266"/>
    </row>
    <row r="19" spans="3:10" ht="14.5">
      <c r="C19" s="261"/>
      <c r="D19" s="291" t="s">
        <v>136</v>
      </c>
      <c r="E19" s="292" t="str">
        <f>Codierung!I229</f>
        <v>Differenz Warenkorb Bio vs nicht-Bio</v>
      </c>
      <c r="G19" s="266"/>
      <c r="H19" s="266"/>
      <c r="I19" s="266"/>
      <c r="J19" s="266"/>
    </row>
    <row r="20" spans="3:10">
      <c r="G20" s="266"/>
      <c r="H20" s="266"/>
      <c r="I20" s="266"/>
      <c r="J20" s="266"/>
    </row>
    <row r="21" spans="3:10">
      <c r="C21" s="426" t="str">
        <f>Codierung!$I$210</f>
        <v>Bestellformular für Abonnemente:</v>
      </c>
      <c r="D21" s="426"/>
      <c r="E21" s="426"/>
      <c r="G21" s="266"/>
      <c r="H21" s="266"/>
      <c r="I21" s="266"/>
      <c r="J21" s="266"/>
    </row>
    <row r="22" spans="3:10">
      <c r="D22" s="291" t="s">
        <v>91</v>
      </c>
      <c r="G22" s="266"/>
      <c r="H22" s="266"/>
      <c r="I22" s="266"/>
      <c r="J22" s="266"/>
    </row>
    <row r="23" spans="3:10">
      <c r="D23" s="291" t="s">
        <v>93</v>
      </c>
      <c r="G23" s="266"/>
      <c r="H23" s="266"/>
      <c r="I23" s="266"/>
      <c r="J23" s="266"/>
    </row>
    <row r="24" spans="3:10">
      <c r="D24" s="291" t="s">
        <v>95</v>
      </c>
      <c r="G24" s="266"/>
      <c r="H24" s="266"/>
      <c r="I24" s="266"/>
      <c r="J24" s="266"/>
    </row>
    <row r="25" spans="3:10">
      <c r="G25" s="266"/>
      <c r="H25" s="266"/>
      <c r="I25" s="266"/>
      <c r="J25" s="266"/>
    </row>
    <row r="26" spans="3:10" ht="30" customHeight="1">
      <c r="C26" s="426" t="str">
        <f>Codierung!$I$211</f>
        <v>Zu Haftung, Datenschutz, Copyright und Weiterem siehe:</v>
      </c>
      <c r="D26" s="426"/>
      <c r="E26" s="426"/>
      <c r="G26" s="266"/>
      <c r="H26" s="266"/>
      <c r="I26" s="266"/>
      <c r="J26" s="266"/>
    </row>
    <row r="27" spans="3:10">
      <c r="C27" s="293" t="s">
        <v>405</v>
      </c>
      <c r="D27" s="294"/>
      <c r="G27" s="266"/>
      <c r="H27" s="266"/>
      <c r="I27" s="266"/>
      <c r="J27" s="266"/>
    </row>
    <row r="28" spans="3:10">
      <c r="G28" s="266"/>
      <c r="H28" s="266"/>
      <c r="I28" s="266"/>
      <c r="J28" s="266"/>
    </row>
    <row r="29" spans="3:10">
      <c r="C29" s="294" t="s">
        <v>406</v>
      </c>
      <c r="G29" s="266"/>
      <c r="H29" s="288"/>
      <c r="I29" s="276"/>
      <c r="J29" s="266"/>
    </row>
    <row r="30" spans="3:10">
      <c r="C30" s="294" t="s">
        <v>407</v>
      </c>
      <c r="G30" s="266"/>
      <c r="H30" s="288"/>
      <c r="I30" s="273"/>
      <c r="J30" s="266"/>
    </row>
    <row r="31" spans="3:10">
      <c r="C31" s="291" t="s">
        <v>525</v>
      </c>
      <c r="G31" s="266"/>
      <c r="H31" s="288"/>
      <c r="I31" s="276"/>
      <c r="J31" s="266"/>
    </row>
    <row r="32" spans="3:10">
      <c r="C32" s="291" t="s">
        <v>408</v>
      </c>
      <c r="G32" s="266"/>
      <c r="H32" s="266"/>
      <c r="I32" s="273"/>
      <c r="J32" s="266"/>
    </row>
    <row r="33" spans="2:10">
      <c r="C33" s="293"/>
      <c r="G33" s="266"/>
      <c r="H33" s="266"/>
      <c r="I33" s="273"/>
      <c r="J33" s="266"/>
    </row>
    <row r="34" spans="2:10" ht="14.5" thickBot="1">
      <c r="G34" s="282"/>
      <c r="H34" s="282"/>
      <c r="I34" s="282"/>
      <c r="J34" s="282"/>
    </row>
    <row r="35" spans="2:10" ht="14.5" thickTop="1">
      <c r="B35" s="262" t="str">
        <f>Codierung!$I$231</f>
        <v>Hinweis zu "Tabelle und Graphen"</v>
      </c>
      <c r="C35" s="263"/>
      <c r="D35" s="263"/>
      <c r="E35" s="263"/>
      <c r="F35" s="263"/>
      <c r="G35" s="263"/>
      <c r="H35" s="263"/>
      <c r="I35" s="263"/>
      <c r="J35" s="264"/>
    </row>
    <row r="36" spans="2:10">
      <c r="B36" s="265"/>
      <c r="C36" s="266"/>
      <c r="D36" s="266"/>
      <c r="E36" s="266"/>
      <c r="F36" s="266"/>
      <c r="G36" s="266"/>
      <c r="H36" s="266"/>
      <c r="I36" s="266"/>
      <c r="J36" s="267"/>
    </row>
    <row r="37" spans="2:10">
      <c r="B37" s="265"/>
      <c r="C37" s="266"/>
      <c r="D37" s="266"/>
      <c r="E37" s="266"/>
      <c r="F37" s="266"/>
      <c r="G37" s="266"/>
      <c r="H37" s="266"/>
      <c r="I37" s="266"/>
      <c r="J37" s="267"/>
    </row>
    <row r="38" spans="2:10">
      <c r="B38" s="265"/>
      <c r="C38" s="266"/>
      <c r="D38" s="266"/>
      <c r="E38" s="266"/>
      <c r="F38" s="266"/>
      <c r="G38" s="266"/>
      <c r="H38" s="266"/>
      <c r="I38" s="266"/>
      <c r="J38" s="267"/>
    </row>
    <row r="39" spans="2:10">
      <c r="B39" s="265"/>
      <c r="C39" s="266"/>
      <c r="D39" s="266"/>
      <c r="E39" s="266"/>
      <c r="F39" s="266"/>
      <c r="G39" s="266"/>
      <c r="H39" s="266"/>
      <c r="I39" s="266"/>
      <c r="J39" s="267"/>
    </row>
    <row r="40" spans="2:10">
      <c r="B40" s="265"/>
      <c r="C40" s="266"/>
      <c r="D40" s="266"/>
      <c r="E40" s="266"/>
      <c r="F40" s="266"/>
      <c r="G40" s="266"/>
      <c r="H40" s="266"/>
      <c r="I40" s="266"/>
      <c r="J40" s="267"/>
    </row>
    <row r="41" spans="2:10">
      <c r="B41" s="265"/>
      <c r="C41" s="266"/>
      <c r="D41" s="266"/>
      <c r="E41" s="266"/>
      <c r="F41" s="266"/>
      <c r="G41" s="266"/>
      <c r="H41" s="266"/>
      <c r="I41" s="266"/>
      <c r="J41" s="267"/>
    </row>
    <row r="42" spans="2:10">
      <c r="B42" s="265"/>
      <c r="C42" s="266"/>
      <c r="D42" s="266"/>
      <c r="E42" s="266"/>
      <c r="F42" s="266"/>
      <c r="G42" s="266"/>
      <c r="H42" s="266"/>
      <c r="I42" s="266"/>
      <c r="J42" s="267"/>
    </row>
    <row r="43" spans="2:10">
      <c r="B43" s="265"/>
      <c r="C43" s="266"/>
      <c r="D43" s="266"/>
      <c r="E43" s="266"/>
      <c r="F43" s="266"/>
      <c r="G43" s="266"/>
      <c r="H43" s="266"/>
      <c r="I43" s="266"/>
      <c r="J43" s="267"/>
    </row>
    <row r="44" spans="2:10">
      <c r="B44" s="265"/>
      <c r="C44" s="266"/>
      <c r="D44" s="266"/>
      <c r="E44" s="266"/>
      <c r="F44" s="266"/>
      <c r="G44" s="266"/>
      <c r="H44" s="266"/>
      <c r="I44" s="266"/>
      <c r="J44" s="267"/>
    </row>
    <row r="45" spans="2:10">
      <c r="B45" s="265"/>
      <c r="C45" s="266"/>
      <c r="D45" s="266"/>
      <c r="E45" s="266"/>
      <c r="F45" s="266"/>
      <c r="G45" s="266"/>
      <c r="H45" s="266"/>
      <c r="I45" s="266"/>
      <c r="J45" s="267"/>
    </row>
    <row r="46" spans="2:10">
      <c r="B46" s="265"/>
      <c r="C46" s="266"/>
      <c r="D46" s="266"/>
      <c r="E46" s="266"/>
      <c r="F46" s="266"/>
      <c r="G46" s="266"/>
      <c r="H46" s="266"/>
      <c r="I46" s="266"/>
      <c r="J46" s="267"/>
    </row>
    <row r="47" spans="2:10">
      <c r="B47" s="265"/>
      <c r="C47" s="266"/>
      <c r="D47" s="266"/>
      <c r="E47" s="266"/>
      <c r="F47" s="266"/>
      <c r="G47" s="266"/>
      <c r="H47" s="266"/>
      <c r="I47" s="266"/>
      <c r="J47" s="267"/>
    </row>
    <row r="48" spans="2:10">
      <c r="B48" s="265"/>
      <c r="C48" s="266"/>
      <c r="D48" s="266"/>
      <c r="E48" s="266"/>
      <c r="F48" s="266"/>
      <c r="G48" s="266"/>
      <c r="H48" s="266"/>
      <c r="I48" s="266"/>
      <c r="J48" s="267"/>
    </row>
    <row r="49" spans="2:10">
      <c r="B49" s="265"/>
      <c r="C49" s="266"/>
      <c r="D49" s="266"/>
      <c r="E49" s="266"/>
      <c r="F49" s="266"/>
      <c r="G49" s="266"/>
      <c r="H49" s="266"/>
      <c r="I49" s="266"/>
      <c r="J49" s="267"/>
    </row>
    <row r="50" spans="2:10">
      <c r="B50" s="265"/>
      <c r="C50" s="266"/>
      <c r="D50" s="266"/>
      <c r="E50" s="266"/>
      <c r="F50" s="266"/>
      <c r="G50" s="266"/>
      <c r="H50" s="266"/>
      <c r="I50" s="266"/>
      <c r="J50" s="267"/>
    </row>
    <row r="51" spans="2:10">
      <c r="B51" s="265"/>
      <c r="C51" s="266"/>
      <c r="D51" s="266"/>
      <c r="E51" s="266"/>
      <c r="F51" s="266"/>
      <c r="G51" s="266"/>
      <c r="H51" s="266"/>
      <c r="I51" s="266"/>
      <c r="J51" s="267"/>
    </row>
    <row r="52" spans="2:10">
      <c r="B52" s="265"/>
      <c r="C52" s="266"/>
      <c r="D52" s="266"/>
      <c r="E52" s="266"/>
      <c r="F52" s="266"/>
      <c r="G52" s="266"/>
      <c r="H52" s="266"/>
      <c r="I52" s="266"/>
      <c r="J52" s="267"/>
    </row>
    <row r="53" spans="2:10">
      <c r="B53" s="265"/>
      <c r="C53" s="266"/>
      <c r="D53" s="266"/>
      <c r="E53" s="266"/>
      <c r="F53" s="266"/>
      <c r="G53" s="266"/>
      <c r="H53" s="266"/>
      <c r="I53" s="266"/>
      <c r="J53" s="267"/>
    </row>
    <row r="54" spans="2:10">
      <c r="B54" s="265"/>
      <c r="C54" s="266"/>
      <c r="D54" s="266"/>
      <c r="E54" s="266"/>
      <c r="F54" s="266"/>
      <c r="G54" s="266"/>
      <c r="H54" s="266"/>
      <c r="I54" s="266"/>
      <c r="J54" s="267"/>
    </row>
    <row r="55" spans="2:10" ht="14.5" thickBot="1">
      <c r="B55" s="265"/>
      <c r="C55" s="266"/>
      <c r="D55" s="266"/>
      <c r="E55" s="266"/>
      <c r="F55" s="266"/>
      <c r="G55" s="266"/>
      <c r="H55" s="266"/>
      <c r="I55" s="266"/>
      <c r="J55" s="267"/>
    </row>
    <row r="56" spans="2:10" ht="14.5" thickTop="1">
      <c r="B56" s="265"/>
      <c r="C56" s="268" t="s">
        <v>415</v>
      </c>
      <c r="D56" s="269" t="str">
        <f>Codierung!$I$218</f>
        <v>Sprachauswahl</v>
      </c>
      <c r="E56" s="270"/>
      <c r="F56" s="270"/>
      <c r="G56" s="270"/>
      <c r="H56" s="270"/>
      <c r="I56" s="271"/>
      <c r="J56" s="267"/>
    </row>
    <row r="57" spans="2:10">
      <c r="B57" s="265"/>
      <c r="C57" s="272"/>
      <c r="D57" s="273" t="str">
        <f>Codierung!$I$219</f>
        <v>Klicken Sie auf das Dreieckssymbol, um die gewünschte Sprache im Dokument zu wählen</v>
      </c>
      <c r="E57" s="266"/>
      <c r="F57" s="266"/>
      <c r="G57" s="266"/>
      <c r="H57" s="266"/>
      <c r="I57" s="274"/>
      <c r="J57" s="267"/>
    </row>
    <row r="58" spans="2:10">
      <c r="B58" s="265"/>
      <c r="C58" s="275" t="s">
        <v>416</v>
      </c>
      <c r="D58" s="276" t="str">
        <f>Codierung!$I$220</f>
        <v xml:space="preserve">Detailanzeige einzeln </v>
      </c>
      <c r="E58" s="266"/>
      <c r="F58" s="266"/>
      <c r="G58" s="266"/>
      <c r="H58" s="266"/>
      <c r="I58" s="274"/>
      <c r="J58" s="267"/>
    </row>
    <row r="59" spans="2:10">
      <c r="B59" s="265"/>
      <c r="C59" s="272"/>
      <c r="D59" s="273" t="str">
        <f>Codierung!$I$221</f>
        <v>Klicken Sie auf ein "+"-Feld, um die einzelnen Produkte einer Kategorie und Detailangaben zu einzublenden.</v>
      </c>
      <c r="E59" s="266"/>
      <c r="F59" s="266"/>
      <c r="G59" s="266"/>
      <c r="H59" s="266"/>
      <c r="I59" s="274"/>
      <c r="J59" s="267"/>
    </row>
    <row r="60" spans="2:10">
      <c r="B60" s="265"/>
      <c r="C60" s="275" t="s">
        <v>421</v>
      </c>
      <c r="D60" s="276" t="str">
        <f>Codierung!$I$222</f>
        <v>Detailanzeige Total</v>
      </c>
      <c r="E60" s="266"/>
      <c r="F60" s="266"/>
      <c r="G60" s="266"/>
      <c r="H60" s="266"/>
      <c r="I60" s="274"/>
      <c r="J60" s="267"/>
    </row>
    <row r="61" spans="2:10">
      <c r="B61" s="265"/>
      <c r="C61" s="272"/>
      <c r="D61" s="273" t="str">
        <f>Codierung!$I$223</f>
        <v>Klicken Sie auf das "2"-Feld, um alle Detailangaben einzublenden (Ausblenden mit dem "1"-Feld).</v>
      </c>
      <c r="E61" s="266"/>
      <c r="F61" s="266"/>
      <c r="G61" s="266"/>
      <c r="H61" s="266"/>
      <c r="I61" s="274"/>
      <c r="J61" s="267"/>
    </row>
    <row r="62" spans="2:10">
      <c r="B62" s="265"/>
      <c r="C62" s="275" t="s">
        <v>422</v>
      </c>
      <c r="D62" s="276" t="str">
        <f>Codierung!$I$224</f>
        <v>Zurück zum Inhaltsverzeichnis</v>
      </c>
      <c r="E62" s="266"/>
      <c r="F62" s="266"/>
      <c r="G62" s="266"/>
      <c r="H62" s="266"/>
      <c r="I62" s="274"/>
      <c r="J62" s="267"/>
    </row>
    <row r="63" spans="2:10" ht="14.5" thickBot="1">
      <c r="B63" s="265"/>
      <c r="C63" s="277"/>
      <c r="D63" s="278" t="str">
        <f>Codierung!$I$225</f>
        <v>Klicken Sie auf das Feld, um zurück zum Inhaltsverzeichnis und zur Anleitung zu gelangen</v>
      </c>
      <c r="E63" s="279"/>
      <c r="F63" s="279"/>
      <c r="G63" s="279"/>
      <c r="H63" s="279"/>
      <c r="I63" s="280"/>
      <c r="J63" s="267"/>
    </row>
    <row r="64" spans="2:10" ht="15" thickTop="1" thickBot="1">
      <c r="B64" s="281"/>
      <c r="C64" s="282"/>
      <c r="D64" s="282"/>
      <c r="E64" s="282"/>
      <c r="F64" s="282"/>
      <c r="G64" s="282"/>
      <c r="H64" s="282"/>
      <c r="I64" s="282"/>
      <c r="J64" s="283"/>
    </row>
    <row r="65" ht="14.5" thickTop="1"/>
  </sheetData>
  <mergeCells count="2">
    <mergeCell ref="C26:E26"/>
    <mergeCell ref="C21:E21"/>
  </mergeCells>
  <hyperlinks>
    <hyperlink ref="D16" location="'Tabelle und Graphen'!A1" display="'Tabelle und Graphen'!A1"/>
    <hyperlink ref="D17" location="'Bio - Rohdaten'!A1" display="'Bio - Rohdaten'!A1"/>
    <hyperlink ref="D18" location="'nicht Bio - Rohdaten'!A1" display="'nicht Bio - Rohdaten'!A1"/>
    <hyperlink ref="D19" location="Differenz!A1" display="Differenz!A1"/>
    <hyperlink ref="C27" r:id="rId1" display="http://www.disclaimer.admin.ch/"/>
    <hyperlink ref="C31" r:id="rId2"/>
    <hyperlink ref="D22" r:id="rId3"/>
    <hyperlink ref="D23" r:id="rId4"/>
    <hyperlink ref="D24" r:id="rId5"/>
    <hyperlink ref="C32" r:id="rId6"/>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14337" r:id="rId10" name="Drop Down 1">
              <controlPr defaultSize="0" autoLine="0" autoPict="0">
                <anchor moveWithCells="1">
                  <from>
                    <xdr:col>0</xdr:col>
                    <xdr:colOff>184150</xdr:colOff>
                    <xdr:row>4</xdr:row>
                    <xdr:rowOff>152400</xdr:rowOff>
                  </from>
                  <to>
                    <xdr:col>3</xdr:col>
                    <xdr:colOff>571500</xdr:colOff>
                    <xdr:row>5</xdr:row>
                    <xdr:rowOff>190500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92D050"/>
  </sheetPr>
  <dimension ref="A1:BJ123"/>
  <sheetViews>
    <sheetView tabSelected="1" zoomScale="70" zoomScaleNormal="70" workbookViewId="0">
      <pane xSplit="3" ySplit="20" topLeftCell="D21" activePane="bottomRight" state="frozen"/>
      <selection pane="topRight" activeCell="D1" sqref="D1"/>
      <selection pane="bottomLeft" activeCell="A6" sqref="A6"/>
      <selection pane="bottomRight" activeCell="I97" sqref="I97"/>
    </sheetView>
  </sheetViews>
  <sheetFormatPr baseColWidth="10" defaultColWidth="11" defaultRowHeight="14" outlineLevelRow="1"/>
  <cols>
    <col min="1" max="1" width="31.75" style="255" customWidth="1"/>
    <col min="2" max="2" width="13" style="255" customWidth="1"/>
    <col min="3" max="3" width="11.08203125" style="255" customWidth="1"/>
    <col min="4" max="4" width="11" style="255"/>
    <col min="5" max="5" width="11" style="255" customWidth="1"/>
    <col min="6" max="6" width="11" style="304"/>
    <col min="7" max="7" width="13.33203125" style="255" customWidth="1"/>
    <col min="8" max="8" width="12.4140625" style="255" customWidth="1"/>
    <col min="9" max="11" width="11" style="255"/>
    <col min="12" max="12" width="11" style="304"/>
    <col min="13" max="17" width="11" style="255"/>
    <col min="18" max="18" width="11" style="304"/>
    <col min="19" max="23" width="11" style="255"/>
    <col min="24" max="24" width="11" style="304"/>
    <col min="25" max="16384" width="11" style="255"/>
  </cols>
  <sheetData>
    <row r="1" spans="1:62" s="295" customFormat="1" ht="15.5">
      <c r="E1" s="296" t="str">
        <f>Codierung!I201</f>
        <v>Eidgenössisches Departement für  Wirtschaft, Bildung und Forschung WBF</v>
      </c>
    </row>
    <row r="2" spans="1:62" s="295" customFormat="1" ht="15.5">
      <c r="E2" s="297" t="str">
        <f>Codierung!I202</f>
        <v>Bundesamt für Landwirtschaft BLW</v>
      </c>
    </row>
    <row r="3" spans="1:62" s="295" customFormat="1" ht="15.5">
      <c r="E3" s="296" t="str">
        <f>Codierung!I203</f>
        <v>Fachbereich Marktanalysen</v>
      </c>
    </row>
    <row r="4" spans="1:62" s="295" customFormat="1" ht="15.5">
      <c r="H4" s="296"/>
    </row>
    <row r="5" spans="1:62" s="295" customFormat="1" ht="15.5">
      <c r="H5" s="296"/>
    </row>
    <row r="6" spans="1:62" s="295" customFormat="1" ht="15.5">
      <c r="H6" s="296"/>
    </row>
    <row r="7" spans="1:62" s="295" customFormat="1" ht="15.5">
      <c r="A7" s="372" t="str">
        <f>Codierung!$I$209</f>
        <v>Zurück zum Inhaltsverzeichnis</v>
      </c>
      <c r="H7" s="298"/>
    </row>
    <row r="8" spans="1:62" s="295" customFormat="1" ht="17.5">
      <c r="A8" s="299"/>
      <c r="B8" s="299"/>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1"/>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0"/>
      <c r="BG8" s="300"/>
      <c r="BH8" s="300"/>
      <c r="BI8" s="300"/>
      <c r="BJ8" s="300"/>
    </row>
    <row r="9" spans="1:62" s="295" customFormat="1" ht="17.5">
      <c r="A9" s="299"/>
      <c r="B9" s="299"/>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1"/>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0"/>
      <c r="BG9" s="300"/>
      <c r="BH9" s="300"/>
      <c r="BI9" s="300"/>
      <c r="BJ9" s="300"/>
    </row>
    <row r="10" spans="1:62" s="295" customFormat="1" ht="17.5">
      <c r="A10" s="299"/>
      <c r="B10" s="299"/>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1"/>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0"/>
      <c r="BG10" s="300"/>
      <c r="BH10" s="300"/>
      <c r="BI10" s="300"/>
      <c r="BJ10" s="300"/>
    </row>
    <row r="11" spans="1:62" s="295" customFormat="1" ht="17.5">
      <c r="A11" s="299"/>
      <c r="B11" s="299"/>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1"/>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c r="BH11" s="300"/>
      <c r="BI11" s="300"/>
      <c r="BJ11" s="300"/>
    </row>
    <row r="12" spans="1:62" s="295" customFormat="1" ht="17.5">
      <c r="A12" s="299"/>
      <c r="B12" s="299"/>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1"/>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row>
    <row r="13" spans="1:62" s="295" customFormat="1" ht="15.5">
      <c r="C13" s="300"/>
      <c r="D13" s="300"/>
      <c r="E13" s="300"/>
      <c r="F13" s="300"/>
      <c r="G13" s="288"/>
      <c r="H13" s="266"/>
      <c r="I13" s="266"/>
      <c r="J13" s="266"/>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1"/>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row>
    <row r="14" spans="1:62" s="302" customFormat="1" ht="17.5" customHeight="1">
      <c r="C14" s="303"/>
    </row>
    <row r="16" spans="1:62" ht="18">
      <c r="A16" s="305"/>
      <c r="B16" s="305"/>
      <c r="D16" s="312">
        <v>272</v>
      </c>
      <c r="E16" s="312">
        <v>283</v>
      </c>
      <c r="F16" s="344">
        <v>284</v>
      </c>
      <c r="G16" s="312"/>
      <c r="H16" s="312"/>
      <c r="I16" s="312"/>
      <c r="J16" s="312">
        <v>272</v>
      </c>
      <c r="K16" s="312">
        <v>283</v>
      </c>
      <c r="L16" s="344">
        <v>284</v>
      </c>
      <c r="M16" s="266"/>
      <c r="N16" s="266"/>
    </row>
    <row r="17" spans="1:26" s="311" customFormat="1" ht="15.5">
      <c r="C17" s="312"/>
      <c r="D17" s="427" t="str">
        <f>Codierung!$I$6</f>
        <v>Warenkorb Bio</v>
      </c>
      <c r="E17" s="427"/>
      <c r="F17" s="427"/>
      <c r="G17" s="427"/>
      <c r="H17" s="427"/>
      <c r="I17" s="313"/>
      <c r="J17" s="427" t="str">
        <f>Codierung!$I$7</f>
        <v>Warenkorb nicht-Bio</v>
      </c>
      <c r="K17" s="427"/>
      <c r="L17" s="427"/>
      <c r="M17" s="427"/>
      <c r="N17" s="427"/>
      <c r="P17" s="427" t="str">
        <f>Codierung!$I$8</f>
        <v>∆ Bio / nicht-Bio absolut</v>
      </c>
      <c r="Q17" s="427"/>
      <c r="R17" s="427"/>
      <c r="S17" s="427"/>
      <c r="T17" s="427"/>
      <c r="V17" s="427" t="str">
        <f>Codierung!$I$9</f>
        <v>%-∆ Bio / Nicht-Bio</v>
      </c>
      <c r="W17" s="427"/>
      <c r="X17" s="427"/>
    </row>
    <row r="18" spans="1:26" s="266" customFormat="1" ht="15.5" hidden="1" outlineLevel="1">
      <c r="A18" s="314"/>
      <c r="B18" s="266" t="str">
        <f>Codierung!$I$108</f>
        <v>Einheit</v>
      </c>
      <c r="C18" s="266" t="str">
        <f>Codierung!$I$109</f>
        <v>Gewichtung</v>
      </c>
      <c r="F18" s="288"/>
      <c r="L18" s="288"/>
      <c r="R18" s="288"/>
      <c r="X18" s="288"/>
    </row>
    <row r="19" spans="1:26" s="316" customFormat="1" ht="15.5" collapsed="1">
      <c r="A19" s="315" t="str">
        <f>Codierung!$I$35</f>
        <v>Zusammensetzung des Warenkorbs*</v>
      </c>
      <c r="D19" s="317">
        <f>'Bio - Rohdaten'!$A$272</f>
        <v>44166</v>
      </c>
      <c r="E19" s="317">
        <f>'Bio - Rohdaten'!$A$283</f>
        <v>44501</v>
      </c>
      <c r="F19" s="318">
        <f>'Bio - Rohdaten'!$A$284</f>
        <v>44531</v>
      </c>
      <c r="G19" s="319" t="str">
        <f>Codierung!$I$189</f>
        <v>%-∆ Vorjahr</v>
      </c>
      <c r="H19" s="320" t="str">
        <f>Codierung!$I$190</f>
        <v>%-∆ VM</v>
      </c>
      <c r="I19" s="320"/>
      <c r="J19" s="317">
        <f>'nicht Bio - Rohdaten'!$A$272</f>
        <v>44166</v>
      </c>
      <c r="K19" s="317">
        <f>'nicht Bio - Rohdaten'!$A$283</f>
        <v>44501</v>
      </c>
      <c r="L19" s="318">
        <f>'nicht Bio - Rohdaten'!$A$284</f>
        <v>44531</v>
      </c>
      <c r="M19" s="319" t="str">
        <f>Codierung!$I$189</f>
        <v>%-∆ Vorjahr</v>
      </c>
      <c r="N19" s="320" t="str">
        <f>Codierung!$I$190</f>
        <v>%-∆ VM</v>
      </c>
      <c r="O19" s="321"/>
      <c r="P19" s="317">
        <f>J19</f>
        <v>44166</v>
      </c>
      <c r="Q19" s="317">
        <f t="shared" ref="Q19:R19" si="0">K19</f>
        <v>44501</v>
      </c>
      <c r="R19" s="318">
        <f t="shared" si="0"/>
        <v>44531</v>
      </c>
      <c r="S19" s="319" t="str">
        <f>Codierung!$I$189</f>
        <v>%-∆ Vorjahr</v>
      </c>
      <c r="T19" s="320" t="str">
        <f>Codierung!$I$190</f>
        <v>%-∆ VM</v>
      </c>
      <c r="U19" s="321"/>
      <c r="V19" s="317">
        <f>J19</f>
        <v>44166</v>
      </c>
      <c r="W19" s="317">
        <f t="shared" ref="W19:X19" si="1">K19</f>
        <v>44501</v>
      </c>
      <c r="X19" s="318">
        <f t="shared" si="1"/>
        <v>44531</v>
      </c>
    </row>
    <row r="20" spans="1:26" s="322" customFormat="1" ht="2.25" customHeight="1">
      <c r="A20" s="413"/>
      <c r="B20" s="413"/>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3"/>
    </row>
    <row r="21" spans="1:26" s="330" customFormat="1">
      <c r="A21" s="323" t="str">
        <f>Codierung!I43</f>
        <v>Milch</v>
      </c>
      <c r="B21" s="323" t="str">
        <f>Codierung!$I$110</f>
        <v>In CHF</v>
      </c>
      <c r="C21" s="323"/>
      <c r="D21" s="324">
        <f>'Bio - Rohdaten'!$J$272</f>
        <v>38.132324368730991</v>
      </c>
      <c r="E21" s="324">
        <f>'Bio - Rohdaten'!$J$283</f>
        <v>37.901663856083815</v>
      </c>
      <c r="F21" s="325">
        <f>'Bio - Rohdaten'!$J$284</f>
        <v>38.383281893219092</v>
      </c>
      <c r="G21" s="326">
        <f t="shared" ref="G21:G47" si="2">IFERROR((F21-D21)/D21*100,"-")</f>
        <v>0.65812280956544333</v>
      </c>
      <c r="H21" s="326">
        <f t="shared" ref="H21:H47" si="3">IFERROR((F21-E21)/E21*100,"-")</f>
        <v>1.2707042069815884</v>
      </c>
      <c r="I21" s="327"/>
      <c r="J21" s="324">
        <f>'nicht Bio - Rohdaten'!$J$272</f>
        <v>27.526116147080735</v>
      </c>
      <c r="K21" s="324">
        <f>'nicht Bio - Rohdaten'!$J$283</f>
        <v>27.928844389991028</v>
      </c>
      <c r="L21" s="325">
        <f>'nicht Bio - Rohdaten'!$J$284</f>
        <v>28.1505393370077</v>
      </c>
      <c r="M21" s="326">
        <f t="shared" ref="M21:M47" si="4">IFERROR((L21-J21)/J21*100,"-")</f>
        <v>2.2684754601429225</v>
      </c>
      <c r="N21" s="326">
        <f t="shared" ref="N21:N47" si="5">IFERROR((L21-K21)/K21*100,"-")</f>
        <v>0.79378489106453032</v>
      </c>
      <c r="O21" s="328"/>
      <c r="P21" s="324">
        <f>D21-J21</f>
        <v>10.606208221650256</v>
      </c>
      <c r="Q21" s="324">
        <f>E21-K21</f>
        <v>9.9728194660927869</v>
      </c>
      <c r="R21" s="325">
        <f>F21-L21</f>
        <v>10.232742556211392</v>
      </c>
      <c r="S21" s="326">
        <f t="shared" ref="S21:S47" si="6">IFERROR((R21-P21)/P21*100,"-")</f>
        <v>-3.5211986945204021</v>
      </c>
      <c r="T21" s="326">
        <f t="shared" ref="T21:T47" si="7">IFERROR((R21-Q21)/Q21*100,"-")</f>
        <v>2.6063150045213743</v>
      </c>
      <c r="U21" s="328"/>
      <c r="V21" s="326">
        <f>(D21/J21-1)*100</f>
        <v>38.531437435553698</v>
      </c>
      <c r="W21" s="326">
        <f>(E21/K21-1)*100</f>
        <v>35.707956000022634</v>
      </c>
      <c r="X21" s="329">
        <f>(F21/L21-1)*100</f>
        <v>36.35007640069994</v>
      </c>
    </row>
    <row r="22" spans="1:26" s="322" customFormat="1" hidden="1" outlineLevel="1">
      <c r="A22" s="316" t="str">
        <f>Codierung!I44</f>
        <v xml:space="preserve">Vollmilch </v>
      </c>
      <c r="B22" s="316" t="str">
        <f>Codierung!$I$112</f>
        <v>In CHF / Liter</v>
      </c>
      <c r="C22" s="331" t="str">
        <f>Codierung!I119</f>
        <v>8.6 l</v>
      </c>
      <c r="D22" s="327">
        <f>'Bio - Rohdaten'!$B$272</f>
        <v>1.7931882362382847</v>
      </c>
      <c r="E22" s="327">
        <f>'Bio - Rohdaten'!$B$283</f>
        <v>1.7931882362382847</v>
      </c>
      <c r="F22" s="332">
        <f>'Bio - Rohdaten'!$B$284</f>
        <v>1.7931882362382847</v>
      </c>
      <c r="G22" s="333">
        <f t="shared" si="2"/>
        <v>0</v>
      </c>
      <c r="H22" s="333">
        <f t="shared" si="3"/>
        <v>0</v>
      </c>
      <c r="I22" s="328"/>
      <c r="J22" s="327">
        <f>'nicht Bio - Rohdaten'!$B$272</f>
        <v>1.3884784316924694</v>
      </c>
      <c r="K22" s="327">
        <f>'nicht Bio - Rohdaten'!$B$283</f>
        <v>1.4503538739294213</v>
      </c>
      <c r="L22" s="332">
        <f>'nicht Bio - Rohdaten'!$B$284</f>
        <v>1.472792905328228</v>
      </c>
      <c r="M22" s="333">
        <f t="shared" si="4"/>
        <v>6.0724366840170845</v>
      </c>
      <c r="N22" s="333">
        <f t="shared" si="5"/>
        <v>1.547141825326604</v>
      </c>
      <c r="O22" s="328"/>
      <c r="P22" s="327">
        <f>D22-J22</f>
        <v>0.40470980454581529</v>
      </c>
      <c r="Q22" s="327">
        <f t="shared" ref="Q22:R35" si="8">E22-K22</f>
        <v>0.34283436230886344</v>
      </c>
      <c r="R22" s="332">
        <f t="shared" si="8"/>
        <v>0.32039533091005667</v>
      </c>
      <c r="S22" s="333">
        <f t="shared" si="6"/>
        <v>-20.833316289527591</v>
      </c>
      <c r="T22" s="333">
        <f t="shared" si="7"/>
        <v>-6.5451523726175322</v>
      </c>
      <c r="U22" s="328"/>
      <c r="V22" s="333">
        <f t="shared" ref="V22:X69" si="9">(D22/J22-1)*100</f>
        <v>29.147719929109673</v>
      </c>
      <c r="W22" s="333">
        <f t="shared" si="9"/>
        <v>23.637980252366098</v>
      </c>
      <c r="X22" s="334">
        <f t="shared" si="9"/>
        <v>21.754269032050576</v>
      </c>
    </row>
    <row r="23" spans="1:26" s="322" customFormat="1" hidden="1" outlineLevel="1">
      <c r="A23" s="316" t="str">
        <f>Codierung!I45</f>
        <v>Gruyère</v>
      </c>
      <c r="B23" s="316" t="str">
        <f>Codierung!$I$113</f>
        <v>In CHF / kg</v>
      </c>
      <c r="C23" s="331" t="str">
        <f>Codierung!I120</f>
        <v>200 g</v>
      </c>
      <c r="D23" s="327">
        <f>'Bio - Rohdaten'!$C$272</f>
        <v>23.075066312997343</v>
      </c>
      <c r="E23" s="327">
        <f>'Bio - Rohdaten'!$C$283</f>
        <v>22.274801061007956</v>
      </c>
      <c r="F23" s="332">
        <f>'Bio - Rohdaten'!$C$284</f>
        <v>23.712466843501325</v>
      </c>
      <c r="G23" s="333">
        <f t="shared" si="2"/>
        <v>2.7622912188337119</v>
      </c>
      <c r="H23" s="333">
        <f t="shared" si="3"/>
        <v>6.4542250166714306</v>
      </c>
      <c r="I23" s="328"/>
      <c r="J23" s="327">
        <f>'nicht Bio - Rohdaten'!$C$272</f>
        <v>19.549292082271137</v>
      </c>
      <c r="K23" s="327">
        <f>'nicht Bio - Rohdaten'!$C$283</f>
        <v>18.306159912760251</v>
      </c>
      <c r="L23" s="332">
        <f>'nicht Bio - Rohdaten'!$C$284</f>
        <v>18.752290343773602</v>
      </c>
      <c r="M23" s="333">
        <f t="shared" si="4"/>
        <v>-4.0768828617600938</v>
      </c>
      <c r="N23" s="333">
        <f t="shared" si="5"/>
        <v>2.4370508787174834</v>
      </c>
      <c r="O23" s="328"/>
      <c r="P23" s="327">
        <f t="shared" ref="P23:R68" si="10">D23-J23</f>
        <v>3.5257742307262063</v>
      </c>
      <c r="Q23" s="327">
        <f t="shared" si="8"/>
        <v>3.9686411482477055</v>
      </c>
      <c r="R23" s="332">
        <f t="shared" si="8"/>
        <v>4.9601764997277229</v>
      </c>
      <c r="S23" s="333">
        <f t="shared" si="6"/>
        <v>40.683327267556542</v>
      </c>
      <c r="T23" s="333">
        <f t="shared" si="7"/>
        <v>24.984253159744991</v>
      </c>
      <c r="U23" s="328"/>
      <c r="V23" s="333">
        <f t="shared" si="9"/>
        <v>18.035303866187881</v>
      </c>
      <c r="W23" s="333">
        <f t="shared" si="9"/>
        <v>21.679266253330255</v>
      </c>
      <c r="X23" s="334">
        <f t="shared" si="9"/>
        <v>26.451043626117233</v>
      </c>
    </row>
    <row r="24" spans="1:26" s="322" customFormat="1" hidden="1" outlineLevel="1">
      <c r="A24" s="316" t="str">
        <f>Codierung!I46</f>
        <v>Mozzarella</v>
      </c>
      <c r="B24" s="316" t="str">
        <f>Codierung!$I$113</f>
        <v>In CHF / kg</v>
      </c>
      <c r="C24" s="331" t="str">
        <f>Codierung!I121</f>
        <v>210 g</v>
      </c>
      <c r="D24" s="327">
        <f>'Bio - Rohdaten'!$D$272</f>
        <v>14.578842133963462</v>
      </c>
      <c r="E24" s="327">
        <f>'Bio - Rohdaten'!$D$283</f>
        <v>14.578842133963462</v>
      </c>
      <c r="F24" s="332">
        <f>'Bio - Rohdaten'!$D$284</f>
        <v>14.578842133963462</v>
      </c>
      <c r="G24" s="333">
        <f t="shared" si="2"/>
        <v>0</v>
      </c>
      <c r="H24" s="333">
        <f t="shared" si="3"/>
        <v>0</v>
      </c>
      <c r="I24" s="328"/>
      <c r="J24" s="327">
        <f>'nicht Bio - Rohdaten'!$D$272</f>
        <v>9.9054845468830308</v>
      </c>
      <c r="K24" s="327">
        <f>'nicht Bio - Rohdaten'!$D$283</f>
        <v>10.191009336179613</v>
      </c>
      <c r="L24" s="332">
        <f>'nicht Bio - Rohdaten'!$D$284</f>
        <v>10.191009336179613</v>
      </c>
      <c r="M24" s="333">
        <f t="shared" si="4"/>
        <v>2.8824918957289052</v>
      </c>
      <c r="N24" s="333">
        <f t="shared" si="5"/>
        <v>0</v>
      </c>
      <c r="O24" s="328"/>
      <c r="P24" s="327">
        <f t="shared" si="10"/>
        <v>4.6733575870804316</v>
      </c>
      <c r="Q24" s="327">
        <f t="shared" si="8"/>
        <v>4.3878327977838492</v>
      </c>
      <c r="R24" s="332">
        <f t="shared" si="8"/>
        <v>4.3878327977838492</v>
      </c>
      <c r="S24" s="333">
        <f t="shared" si="6"/>
        <v>-6.1096285481325046</v>
      </c>
      <c r="T24" s="333">
        <f t="shared" si="7"/>
        <v>0</v>
      </c>
      <c r="U24" s="328"/>
      <c r="V24" s="333">
        <f t="shared" si="9"/>
        <v>47.179495005633029</v>
      </c>
      <c r="W24" s="333">
        <f t="shared" si="9"/>
        <v>43.055919713530088</v>
      </c>
      <c r="X24" s="334">
        <f t="shared" si="9"/>
        <v>43.055919713530088</v>
      </c>
    </row>
    <row r="25" spans="1:26" s="322" customFormat="1" hidden="1" outlineLevel="1">
      <c r="A25" s="316" t="str">
        <f>Codierung!I47</f>
        <v>Emmentaler</v>
      </c>
      <c r="B25" s="316" t="str">
        <f>Codierung!$I$113</f>
        <v>In CHF / kg</v>
      </c>
      <c r="C25" s="331" t="str">
        <f>Codierung!I122</f>
        <v>150 g</v>
      </c>
      <c r="D25" s="327">
        <f>'Bio - Rohdaten'!$E$272</f>
        <v>21.287533156498668</v>
      </c>
      <c r="E25" s="327">
        <f>'Bio - Rohdaten'!$E$283</f>
        <v>20.206100795755965</v>
      </c>
      <c r="F25" s="332">
        <f>'Bio - Rohdaten'!$E$284</f>
        <v>21.499999999999996</v>
      </c>
      <c r="G25" s="333">
        <f t="shared" si="2"/>
        <v>0.99808109253122357</v>
      </c>
      <c r="H25" s="333">
        <f t="shared" si="3"/>
        <v>6.403507620410358</v>
      </c>
      <c r="I25" s="328"/>
      <c r="J25" s="327">
        <f>'nicht Bio - Rohdaten'!$E$272</f>
        <v>17.273903101657961</v>
      </c>
      <c r="K25" s="327">
        <f>'nicht Bio - Rohdaten'!$E$283</f>
        <v>17.598647298245908</v>
      </c>
      <c r="L25" s="332">
        <f>'nicht Bio - Rohdaten'!$E$284</f>
        <v>17.598647298245908</v>
      </c>
      <c r="M25" s="333">
        <f t="shared" si="4"/>
        <v>1.8799700025918149</v>
      </c>
      <c r="N25" s="333">
        <f t="shared" si="5"/>
        <v>0</v>
      </c>
      <c r="O25" s="328"/>
      <c r="P25" s="327">
        <f t="shared" si="10"/>
        <v>4.0136300548407071</v>
      </c>
      <c r="Q25" s="327">
        <f t="shared" si="8"/>
        <v>2.6074534975100576</v>
      </c>
      <c r="R25" s="332">
        <f t="shared" si="8"/>
        <v>3.9013527017540888</v>
      </c>
      <c r="S25" s="333">
        <f t="shared" si="6"/>
        <v>-2.7974016427150361</v>
      </c>
      <c r="T25" s="333">
        <f t="shared" si="7"/>
        <v>49.623097995021496</v>
      </c>
      <c r="U25" s="328"/>
      <c r="V25" s="333">
        <f t="shared" si="9"/>
        <v>23.23522385890584</v>
      </c>
      <c r="W25" s="333">
        <f t="shared" si="9"/>
        <v>14.816215435887203</v>
      </c>
      <c r="X25" s="334">
        <f t="shared" si="9"/>
        <v>22.168480540791013</v>
      </c>
    </row>
    <row r="26" spans="1:26" s="322" customFormat="1" hidden="1" outlineLevel="1">
      <c r="A26" s="316" t="str">
        <f>Codierung!I48</f>
        <v xml:space="preserve">Vorzugsbutter </v>
      </c>
      <c r="B26" s="316" t="str">
        <f>Codierung!$I$113</f>
        <v>In CHF / kg</v>
      </c>
      <c r="C26" s="331" t="str">
        <f>Codierung!I123</f>
        <v>110 g</v>
      </c>
      <c r="D26" s="327">
        <f>'Bio - Rohdaten'!$F$272</f>
        <v>19.836907547006327</v>
      </c>
      <c r="E26" s="327">
        <f>'Bio - Rohdaten'!$F$283</f>
        <v>20.15611732085608</v>
      </c>
      <c r="F26" s="332">
        <f>'Bio - Rohdaten'!$F$284</f>
        <v>20.15611732085608</v>
      </c>
      <c r="G26" s="333">
        <f t="shared" si="2"/>
        <v>1.6091710519562632</v>
      </c>
      <c r="H26" s="333">
        <f t="shared" si="3"/>
        <v>0</v>
      </c>
      <c r="I26" s="328"/>
      <c r="J26" s="327">
        <f>'nicht Bio - Rohdaten'!$F$272</f>
        <v>16.140016065003024</v>
      </c>
      <c r="K26" s="327">
        <f>'nicht Bio - Rohdaten'!$F$283</f>
        <v>16.319383111132243</v>
      </c>
      <c r="L26" s="332">
        <f>'nicht Bio - Rohdaten'!$F$284</f>
        <v>16.383041504482613</v>
      </c>
      <c r="M26" s="333">
        <f t="shared" si="4"/>
        <v>1.5057323270362095</v>
      </c>
      <c r="N26" s="333">
        <f t="shared" si="5"/>
        <v>0.39007842953907312</v>
      </c>
      <c r="O26" s="328"/>
      <c r="P26" s="327">
        <f t="shared" si="10"/>
        <v>3.6968914820033021</v>
      </c>
      <c r="Q26" s="327">
        <f t="shared" si="8"/>
        <v>3.8367342097238364</v>
      </c>
      <c r="R26" s="332">
        <f t="shared" si="8"/>
        <v>3.773075816373467</v>
      </c>
      <c r="S26" s="333">
        <f t="shared" si="6"/>
        <v>2.0607673971777372</v>
      </c>
      <c r="T26" s="333">
        <f t="shared" si="7"/>
        <v>-1.6591817381833036</v>
      </c>
      <c r="U26" s="328"/>
      <c r="V26" s="333">
        <f t="shared" si="9"/>
        <v>22.905128886577785</v>
      </c>
      <c r="W26" s="333">
        <f t="shared" si="9"/>
        <v>23.510289473543967</v>
      </c>
      <c r="X26" s="334">
        <f t="shared" si="9"/>
        <v>23.030374520757356</v>
      </c>
    </row>
    <row r="27" spans="1:26" s="322" customFormat="1" hidden="1" outlineLevel="1">
      <c r="A27" s="316" t="str">
        <f>Codierung!I49</f>
        <v>Vollrahm</v>
      </c>
      <c r="B27" s="316" t="str">
        <f>Codierung!$I$112</f>
        <v>In CHF / Liter</v>
      </c>
      <c r="C27" s="331" t="str">
        <f>Codierung!I124</f>
        <v>4.5 dl</v>
      </c>
      <c r="D27" s="327">
        <f>'Bio - Rohdaten'!$G$272</f>
        <v>13.465018005449892</v>
      </c>
      <c r="E27" s="327">
        <f>'Bio - Rohdaten'!$G$283</f>
        <v>13.590560931535743</v>
      </c>
      <c r="F27" s="332">
        <f>'Bio - Rohdaten'!$G$284</f>
        <v>13.590560931535743</v>
      </c>
      <c r="G27" s="333">
        <f t="shared" si="2"/>
        <v>0.93236359606083064</v>
      </c>
      <c r="H27" s="333">
        <f t="shared" si="3"/>
        <v>0</v>
      </c>
      <c r="I27" s="327"/>
      <c r="J27" s="327">
        <f>'nicht Bio - Rohdaten'!$G$272</f>
        <v>6.2924825082441336</v>
      </c>
      <c r="K27" s="327">
        <f>'nicht Bio - Rohdaten'!$G$283</f>
        <v>6.2720906488219033</v>
      </c>
      <c r="L27" s="332">
        <f>'nicht Bio - Rohdaten'!$G$284</f>
        <v>6.2897320736444655</v>
      </c>
      <c r="M27" s="333">
        <f t="shared" si="4"/>
        <v>-4.3709848951738246E-2</v>
      </c>
      <c r="N27" s="333">
        <f t="shared" si="5"/>
        <v>0.28126865203830997</v>
      </c>
      <c r="O27" s="328"/>
      <c r="P27" s="327">
        <f t="shared" si="10"/>
        <v>7.1725354972057582</v>
      </c>
      <c r="Q27" s="327">
        <f t="shared" si="8"/>
        <v>7.3184702827138395</v>
      </c>
      <c r="R27" s="332">
        <f t="shared" si="8"/>
        <v>7.3008288578912772</v>
      </c>
      <c r="S27" s="333">
        <f t="shared" si="6"/>
        <v>1.7886751586729532</v>
      </c>
      <c r="T27" s="333">
        <f t="shared" si="7"/>
        <v>-0.24105344615842936</v>
      </c>
      <c r="U27" s="328"/>
      <c r="V27" s="333">
        <f t="shared" si="9"/>
        <v>113.98578363640452</v>
      </c>
      <c r="W27" s="333">
        <f t="shared" si="9"/>
        <v>116.68310763474823</v>
      </c>
      <c r="X27" s="334">
        <f t="shared" si="9"/>
        <v>116.07535539524103</v>
      </c>
    </row>
    <row r="28" spans="1:26" s="322" customFormat="1" hidden="1" outlineLevel="1">
      <c r="A28" s="316" t="str">
        <f>Codierung!I50</f>
        <v>Fruchtjoghurt, Beeren</v>
      </c>
      <c r="B28" s="316" t="str">
        <f>Codierung!$I$113</f>
        <v>In CHF / kg</v>
      </c>
      <c r="C28" s="331" t="str">
        <f>Codierung!I125</f>
        <v>500 g</v>
      </c>
      <c r="D28" s="327">
        <f>'Bio - Rohdaten'!$H$272</f>
        <v>4.5548056905688874</v>
      </c>
      <c r="E28" s="327">
        <f>'Bio - Rohdaten'!$H$283</f>
        <v>4.5548056905688874</v>
      </c>
      <c r="F28" s="332">
        <f>'Bio - Rohdaten'!$H$284</f>
        <v>4.5548056905688874</v>
      </c>
      <c r="G28" s="333">
        <f t="shared" si="2"/>
        <v>0</v>
      </c>
      <c r="H28" s="333">
        <f t="shared" si="3"/>
        <v>0</v>
      </c>
      <c r="I28" s="327"/>
      <c r="J28" s="327">
        <f>'nicht Bio - Rohdaten'!$H$272</f>
        <v>3.0830002149578086</v>
      </c>
      <c r="K28" s="327">
        <f>'nicht Bio - Rohdaten'!$H$283</f>
        <v>3.0830002149578086</v>
      </c>
      <c r="L28" s="332">
        <f>'nicht Bio - Rohdaten'!$H$284</f>
        <v>2.9321044676489456</v>
      </c>
      <c r="M28" s="333">
        <f t="shared" si="4"/>
        <v>-4.8944449168949555</v>
      </c>
      <c r="N28" s="333">
        <f t="shared" si="5"/>
        <v>-4.8944449168949555</v>
      </c>
      <c r="O28" s="328"/>
      <c r="P28" s="327">
        <f t="shared" si="10"/>
        <v>1.4718054756110788</v>
      </c>
      <c r="Q28" s="327">
        <f t="shared" si="8"/>
        <v>1.4718054756110788</v>
      </c>
      <c r="R28" s="332">
        <f t="shared" si="8"/>
        <v>1.6227012229199418</v>
      </c>
      <c r="S28" s="333">
        <f t="shared" si="6"/>
        <v>10.252424645057976</v>
      </c>
      <c r="T28" s="333">
        <f t="shared" si="7"/>
        <v>10.252424645057976</v>
      </c>
      <c r="U28" s="328"/>
      <c r="V28" s="333">
        <f t="shared" si="9"/>
        <v>47.739389328301442</v>
      </c>
      <c r="W28" s="333">
        <f t="shared" si="9"/>
        <v>47.739389328301442</v>
      </c>
      <c r="X28" s="334">
        <f t="shared" si="9"/>
        <v>55.342544606573149</v>
      </c>
    </row>
    <row r="29" spans="1:26" s="322" customFormat="1" hidden="1" outlineLevel="1">
      <c r="A29" s="316" t="str">
        <f>Codierung!I51</f>
        <v>Joghurt nature</v>
      </c>
      <c r="B29" s="316" t="str">
        <f>Codierung!$I$113</f>
        <v>In CHF / kg</v>
      </c>
      <c r="C29" s="331" t="str">
        <f>Codierung!I126</f>
        <v>350 g</v>
      </c>
      <c r="D29" s="327">
        <f>'Bio - Rohdaten'!$I$272</f>
        <v>3.7785276427644461</v>
      </c>
      <c r="E29" s="327">
        <f>'Bio - Rohdaten'!$I$283</f>
        <v>3.7785276427644461</v>
      </c>
      <c r="F29" s="332">
        <f>'Bio - Rohdaten'!$I$284</f>
        <v>3.7785276427644461</v>
      </c>
      <c r="G29" s="333">
        <f t="shared" si="2"/>
        <v>0</v>
      </c>
      <c r="H29" s="333">
        <f t="shared" si="3"/>
        <v>0</v>
      </c>
      <c r="I29" s="327"/>
      <c r="J29" s="327">
        <f>'nicht Bio - Rohdaten'!$I$272</f>
        <v>2.4445342703944202</v>
      </c>
      <c r="K29" s="327">
        <f>'nicht Bio - Rohdaten'!$I$283</f>
        <v>2.4445342703944202</v>
      </c>
      <c r="L29" s="332">
        <f>'nicht Bio - Rohdaten'!$I$284</f>
        <v>2.4445342703944202</v>
      </c>
      <c r="M29" s="333">
        <f t="shared" si="4"/>
        <v>0</v>
      </c>
      <c r="N29" s="333">
        <f t="shared" si="5"/>
        <v>0</v>
      </c>
      <c r="O29" s="328"/>
      <c r="P29" s="327">
        <f t="shared" si="10"/>
        <v>1.3339933723700259</v>
      </c>
      <c r="Q29" s="327">
        <f t="shared" si="8"/>
        <v>1.3339933723700259</v>
      </c>
      <c r="R29" s="332">
        <f t="shared" si="8"/>
        <v>1.3339933723700259</v>
      </c>
      <c r="S29" s="333">
        <f t="shared" si="6"/>
        <v>0</v>
      </c>
      <c r="T29" s="333">
        <f t="shared" si="7"/>
        <v>0</v>
      </c>
      <c r="U29" s="328"/>
      <c r="V29" s="333">
        <f t="shared" si="9"/>
        <v>54.57045084316978</v>
      </c>
      <c r="W29" s="333">
        <f t="shared" si="9"/>
        <v>54.57045084316978</v>
      </c>
      <c r="X29" s="334">
        <f t="shared" si="9"/>
        <v>54.57045084316978</v>
      </c>
    </row>
    <row r="30" spans="1:26" s="330" customFormat="1" collapsed="1">
      <c r="A30" s="323" t="str">
        <f>Codierung!I52</f>
        <v>Fleisch</v>
      </c>
      <c r="B30" s="323" t="str">
        <f>Codierung!$I$110</f>
        <v>In CHF</v>
      </c>
      <c r="C30" s="323"/>
      <c r="D30" s="324">
        <f>'Bio - Rohdaten'!$U$272</f>
        <v>62.295495986939891</v>
      </c>
      <c r="E30" s="324">
        <f>'Bio - Rohdaten'!$U$283</f>
        <v>63.216062237762237</v>
      </c>
      <c r="F30" s="325">
        <f>'Bio - Rohdaten'!$U$284</f>
        <v>63.186062237762243</v>
      </c>
      <c r="G30" s="326">
        <f t="shared" si="2"/>
        <v>1.4295836909446198</v>
      </c>
      <c r="H30" s="326">
        <f t="shared" si="3"/>
        <v>-4.7456293445107177E-2</v>
      </c>
      <c r="I30" s="327"/>
      <c r="J30" s="324">
        <f>'nicht Bio - Rohdaten'!$U$272</f>
        <v>42.687675999964405</v>
      </c>
      <c r="K30" s="324">
        <f>'nicht Bio - Rohdaten'!$U$283</f>
        <v>40.614664257723405</v>
      </c>
      <c r="L30" s="325">
        <f>'nicht Bio - Rohdaten'!$U$284</f>
        <v>41.998105211988296</v>
      </c>
      <c r="M30" s="326">
        <f t="shared" si="4"/>
        <v>-1.6153861081045593</v>
      </c>
      <c r="N30" s="326">
        <f t="shared" si="5"/>
        <v>3.4062597329037678</v>
      </c>
      <c r="O30" s="328"/>
      <c r="P30" s="324">
        <f>D30-J30</f>
        <v>19.607819986975485</v>
      </c>
      <c r="Q30" s="324">
        <f>E30-K30</f>
        <v>22.601397980038833</v>
      </c>
      <c r="R30" s="325">
        <f>F30-L30</f>
        <v>21.187957025773947</v>
      </c>
      <c r="S30" s="326">
        <f t="shared" si="6"/>
        <v>8.0587084125010815</v>
      </c>
      <c r="T30" s="326">
        <f t="shared" si="7"/>
        <v>-6.2537766713068459</v>
      </c>
      <c r="U30" s="328"/>
      <c r="V30" s="326">
        <f t="shared" si="9"/>
        <v>45.93321029468045</v>
      </c>
      <c r="W30" s="326">
        <f t="shared" si="9"/>
        <v>55.64836837409257</v>
      </c>
      <c r="X30" s="329">
        <f t="shared" si="9"/>
        <v>50.449792719996033</v>
      </c>
    </row>
    <row r="31" spans="1:26" s="322" customFormat="1" hidden="1" outlineLevel="1">
      <c r="A31" s="316" t="str">
        <f>Codierung!I53</f>
        <v>Rindsentrecôte</v>
      </c>
      <c r="B31" s="316" t="str">
        <f>Codierung!$I$113</f>
        <v>In CHF / kg</v>
      </c>
      <c r="C31" s="335" t="str">
        <f>Codierung!I128</f>
        <v>120 g</v>
      </c>
      <c r="D31" s="327">
        <f>'Bio - Rohdaten'!$K$272</f>
        <v>95.35</v>
      </c>
      <c r="E31" s="327">
        <f>'Bio - Rohdaten'!$K$283</f>
        <v>97.65</v>
      </c>
      <c r="F31" s="332">
        <f>'Bio - Rohdaten'!$K$284</f>
        <v>97.65</v>
      </c>
      <c r="G31" s="333">
        <f t="shared" si="2"/>
        <v>2.4121657052962888</v>
      </c>
      <c r="H31" s="333">
        <f t="shared" si="3"/>
        <v>0</v>
      </c>
      <c r="I31" s="327"/>
      <c r="J31" s="327">
        <f>'nicht Bio - Rohdaten'!$K$272</f>
        <v>68.034648763402373</v>
      </c>
      <c r="K31" s="327">
        <f>'nicht Bio - Rohdaten'!$K$283</f>
        <v>68.038772330680658</v>
      </c>
      <c r="L31" s="332">
        <f>'nicht Bio - Rohdaten'!$K$284</f>
        <v>77.804648960318431</v>
      </c>
      <c r="M31" s="333">
        <f t="shared" si="4"/>
        <v>14.360330176602012</v>
      </c>
      <c r="N31" s="333">
        <f t="shared" si="5"/>
        <v>14.353399238560419</v>
      </c>
      <c r="O31" s="328"/>
      <c r="P31" s="327">
        <f t="shared" si="10"/>
        <v>27.315351236597621</v>
      </c>
      <c r="Q31" s="327">
        <f t="shared" si="8"/>
        <v>29.611227669319348</v>
      </c>
      <c r="R31" s="332">
        <f t="shared" si="8"/>
        <v>19.845351039681574</v>
      </c>
      <c r="S31" s="333">
        <f t="shared" si="6"/>
        <v>-27.347260272119804</v>
      </c>
      <c r="T31" s="333">
        <f t="shared" si="7"/>
        <v>-32.980316583619221</v>
      </c>
      <c r="U31" s="328"/>
      <c r="V31" s="333">
        <f t="shared" si="9"/>
        <v>40.149176534429706</v>
      </c>
      <c r="W31" s="333">
        <f t="shared" si="9"/>
        <v>43.521108119651927</v>
      </c>
      <c r="X31" s="334">
        <f t="shared" si="9"/>
        <v>25.506639133868482</v>
      </c>
    </row>
    <row r="32" spans="1:26" s="322" customFormat="1" hidden="1" outlineLevel="1">
      <c r="A32" s="316" t="str">
        <f>Codierung!I54</f>
        <v>Rindsplätzli à la minute</v>
      </c>
      <c r="B32" s="316" t="str">
        <f>Codierung!$I$113</f>
        <v>In CHF / kg</v>
      </c>
      <c r="C32" s="335" t="str">
        <f>Codierung!I129</f>
        <v>100 g</v>
      </c>
      <c r="D32" s="327">
        <f>'Bio - Rohdaten'!$L$272</f>
        <v>59.5625</v>
      </c>
      <c r="E32" s="327">
        <f>'Bio - Rohdaten'!$L$283</f>
        <v>60.2</v>
      </c>
      <c r="F32" s="332">
        <f>'Bio - Rohdaten'!$L$284</f>
        <v>60.2</v>
      </c>
      <c r="G32" s="333">
        <f t="shared" si="2"/>
        <v>1.0703043022035725</v>
      </c>
      <c r="H32" s="333">
        <f t="shared" si="3"/>
        <v>0</v>
      </c>
      <c r="I32" s="327"/>
      <c r="J32" s="327">
        <f>'nicht Bio - Rohdaten'!$L$272</f>
        <v>53.114233869860762</v>
      </c>
      <c r="K32" s="327">
        <f>'nicht Bio - Rohdaten'!$L$283</f>
        <v>51.280913751332385</v>
      </c>
      <c r="L32" s="332">
        <f>'nicht Bio - Rohdaten'!$L$284</f>
        <v>50.059744971154217</v>
      </c>
      <c r="M32" s="333">
        <f t="shared" si="4"/>
        <v>-5.7507915979557973</v>
      </c>
      <c r="N32" s="333">
        <f t="shared" si="5"/>
        <v>-2.3813319436930653</v>
      </c>
      <c r="O32" s="328"/>
      <c r="P32" s="327">
        <f t="shared" si="10"/>
        <v>6.4482661301392383</v>
      </c>
      <c r="Q32" s="327">
        <f t="shared" si="8"/>
        <v>8.9190862486676181</v>
      </c>
      <c r="R32" s="332">
        <f t="shared" si="8"/>
        <v>10.140255028845786</v>
      </c>
      <c r="S32" s="333">
        <f t="shared" si="6"/>
        <v>57.255529225913413</v>
      </c>
      <c r="T32" s="333">
        <f t="shared" si="7"/>
        <v>13.691635512108572</v>
      </c>
      <c r="U32" s="328"/>
      <c r="V32" s="333">
        <f t="shared" si="9"/>
        <v>12.140373041882956</v>
      </c>
      <c r="W32" s="333">
        <f t="shared" si="9"/>
        <v>17.392603985017494</v>
      </c>
      <c r="X32" s="334">
        <f t="shared" si="9"/>
        <v>20.256305809565902</v>
      </c>
    </row>
    <row r="33" spans="1:24" s="322" customFormat="1" hidden="1" outlineLevel="1">
      <c r="A33" s="316" t="str">
        <f>Codierung!I57</f>
        <v>Schweinsnierstücksteak</v>
      </c>
      <c r="B33" s="316" t="str">
        <f>Codierung!$I$113</f>
        <v>In CHF / kg</v>
      </c>
      <c r="C33" s="335" t="str">
        <f>Codierung!I130</f>
        <v>170 g</v>
      </c>
      <c r="D33" s="327">
        <f>'Bio - Rohdaten'!$M$272</f>
        <v>46.7</v>
      </c>
      <c r="E33" s="327">
        <f>'Bio - Rohdaten'!$M$283</f>
        <v>46.35</v>
      </c>
      <c r="F33" s="332">
        <f>'Bio - Rohdaten'!$M$284</f>
        <v>46.35</v>
      </c>
      <c r="G33" s="333">
        <f t="shared" si="2"/>
        <v>-0.74946466809422141</v>
      </c>
      <c r="H33" s="333">
        <f t="shared" si="3"/>
        <v>0</v>
      </c>
      <c r="I33" s="327"/>
      <c r="J33" s="327">
        <f>'nicht Bio - Rohdaten'!$M$272</f>
        <v>38.238313185060271</v>
      </c>
      <c r="K33" s="327">
        <f>'nicht Bio - Rohdaten'!$M$283</f>
        <v>31.227515215684686</v>
      </c>
      <c r="L33" s="332">
        <f>'nicht Bio - Rohdaten'!$M$284</f>
        <v>31.615240884285782</v>
      </c>
      <c r="M33" s="333">
        <f t="shared" si="4"/>
        <v>-17.320513770367167</v>
      </c>
      <c r="N33" s="333">
        <f t="shared" si="5"/>
        <v>1.2416154981372083</v>
      </c>
      <c r="O33" s="328"/>
      <c r="P33" s="327">
        <f t="shared" si="10"/>
        <v>8.461686814939732</v>
      </c>
      <c r="Q33" s="327">
        <f t="shared" si="8"/>
        <v>15.122484784315315</v>
      </c>
      <c r="R33" s="332">
        <f t="shared" si="8"/>
        <v>14.734759115714219</v>
      </c>
      <c r="S33" s="333">
        <f t="shared" si="6"/>
        <v>74.135009224152753</v>
      </c>
      <c r="T33" s="333">
        <f t="shared" si="7"/>
        <v>-2.5639018595888148</v>
      </c>
      <c r="U33" s="328"/>
      <c r="V33" s="333">
        <f t="shared" si="9"/>
        <v>22.128818219538292</v>
      </c>
      <c r="W33" s="333">
        <f t="shared" si="9"/>
        <v>48.426795023126679</v>
      </c>
      <c r="X33" s="334">
        <f t="shared" si="9"/>
        <v>46.606505924293209</v>
      </c>
    </row>
    <row r="34" spans="1:24" s="322" customFormat="1" hidden="1" outlineLevel="1">
      <c r="A34" s="316" t="str">
        <f>Codierung!I58</f>
        <v>Schweinskoteletten</v>
      </c>
      <c r="B34" s="316" t="str">
        <f>Codierung!$I$113</f>
        <v>In CHF / kg</v>
      </c>
      <c r="C34" s="335" t="str">
        <f>Codierung!I131</f>
        <v>210 g</v>
      </c>
      <c r="D34" s="327">
        <f>'Bio - Rohdaten'!$N$272</f>
        <v>27.4</v>
      </c>
      <c r="E34" s="327">
        <f>'Bio - Rohdaten'!$N$283</f>
        <v>30.454545454545453</v>
      </c>
      <c r="F34" s="332">
        <f>'Bio - Rohdaten'!$N$284</f>
        <v>30.454545454545453</v>
      </c>
      <c r="G34" s="333">
        <f t="shared" si="2"/>
        <v>11.147976111479762</v>
      </c>
      <c r="H34" s="333">
        <f t="shared" si="3"/>
        <v>0</v>
      </c>
      <c r="I34" s="327"/>
      <c r="J34" s="327">
        <f>'nicht Bio - Rohdaten'!$N$272</f>
        <v>22.26632021844652</v>
      </c>
      <c r="K34" s="327">
        <f>'nicht Bio - Rohdaten'!$N$283</f>
        <v>20.891710574632221</v>
      </c>
      <c r="L34" s="332">
        <f>'nicht Bio - Rohdaten'!$N$284</f>
        <v>20.089053113540505</v>
      </c>
      <c r="M34" s="333">
        <f t="shared" si="4"/>
        <v>-9.7782978217579899</v>
      </c>
      <c r="N34" s="333">
        <f t="shared" si="5"/>
        <v>-3.8419901435277564</v>
      </c>
      <c r="O34" s="328"/>
      <c r="P34" s="327">
        <f t="shared" si="10"/>
        <v>5.1336797815534787</v>
      </c>
      <c r="Q34" s="327">
        <f t="shared" si="8"/>
        <v>9.5628348799132326</v>
      </c>
      <c r="R34" s="332">
        <f t="shared" si="8"/>
        <v>10.365492341004948</v>
      </c>
      <c r="S34" s="333">
        <f t="shared" si="6"/>
        <v>101.91154848127857</v>
      </c>
      <c r="T34" s="333">
        <f t="shared" si="7"/>
        <v>8.3935095729583349</v>
      </c>
      <c r="U34" s="328"/>
      <c r="V34" s="333">
        <f t="shared" si="9"/>
        <v>23.055806847242245</v>
      </c>
      <c r="W34" s="333">
        <f t="shared" si="9"/>
        <v>45.773345584850844</v>
      </c>
      <c r="X34" s="334">
        <f t="shared" si="9"/>
        <v>51.597714847089328</v>
      </c>
    </row>
    <row r="35" spans="1:24" s="322" customFormat="1" hidden="1" outlineLevel="1">
      <c r="A35" s="316" t="str">
        <f>Codierung!I59</f>
        <v>Schweinsstotzenplätzli</v>
      </c>
      <c r="B35" s="316" t="str">
        <f>Codierung!$I$113</f>
        <v>In CHF / kg</v>
      </c>
      <c r="C35" s="335" t="str">
        <f>Codierung!I132</f>
        <v>180 g</v>
      </c>
      <c r="D35" s="327">
        <f>'Bio - Rohdaten'!$O$272</f>
        <v>32</v>
      </c>
      <c r="E35" s="327">
        <f>'Bio - Rohdaten'!$O$283</f>
        <v>32</v>
      </c>
      <c r="F35" s="332">
        <f>'Bio - Rohdaten'!$O$284</f>
        <v>32</v>
      </c>
      <c r="G35" s="333">
        <f t="shared" si="2"/>
        <v>0</v>
      </c>
      <c r="H35" s="333">
        <f t="shared" si="3"/>
        <v>0</v>
      </c>
      <c r="I35" s="327"/>
      <c r="J35" s="327">
        <f>'nicht Bio - Rohdaten'!$O$272</f>
        <v>27.30360665851493</v>
      </c>
      <c r="K35" s="327">
        <f>'nicht Bio - Rohdaten'!$O$283</f>
        <v>26.539587608421602</v>
      </c>
      <c r="L35" s="332">
        <f>'nicht Bio - Rohdaten'!$O$284</f>
        <v>26.27002361940621</v>
      </c>
      <c r="M35" s="333">
        <f t="shared" si="4"/>
        <v>-3.7855183457471386</v>
      </c>
      <c r="N35" s="333">
        <f t="shared" si="5"/>
        <v>-1.0157052663842199</v>
      </c>
      <c r="O35" s="328"/>
      <c r="P35" s="327">
        <f t="shared" si="10"/>
        <v>4.69639334148507</v>
      </c>
      <c r="Q35" s="327">
        <f t="shared" si="8"/>
        <v>5.460412391578398</v>
      </c>
      <c r="R35" s="332">
        <f t="shared" si="8"/>
        <v>5.72997638059379</v>
      </c>
      <c r="S35" s="333">
        <f t="shared" si="6"/>
        <v>22.008016874963999</v>
      </c>
      <c r="T35" s="333">
        <f t="shared" si="7"/>
        <v>4.9366965292061264</v>
      </c>
      <c r="U35" s="328"/>
      <c r="V35" s="333">
        <f t="shared" si="9"/>
        <v>17.200633602082927</v>
      </c>
      <c r="W35" s="333">
        <f t="shared" si="9"/>
        <v>20.57459396937158</v>
      </c>
      <c r="X35" s="334">
        <f t="shared" si="9"/>
        <v>21.81184327661181</v>
      </c>
    </row>
    <row r="36" spans="1:24" s="322" customFormat="1" hidden="1" outlineLevel="1">
      <c r="A36" s="316" t="str">
        <f>Codierung!I60</f>
        <v>Salami CH</v>
      </c>
      <c r="B36" s="316" t="str">
        <f>Codierung!$I$114</f>
        <v>In CHF / 100g</v>
      </c>
      <c r="C36" s="335" t="str">
        <f>Codierung!I133</f>
        <v>80 g</v>
      </c>
      <c r="D36" s="327">
        <f>'Bio - Rohdaten'!$P$272</f>
        <v>5.6545454545454534</v>
      </c>
      <c r="E36" s="327">
        <f>'Bio - Rohdaten'!$P$283</f>
        <v>5.6545454545454534</v>
      </c>
      <c r="F36" s="332">
        <f>'Bio - Rohdaten'!$P$284</f>
        <v>5.6545454545454534</v>
      </c>
      <c r="G36" s="333">
        <f t="shared" si="2"/>
        <v>0</v>
      </c>
      <c r="H36" s="333">
        <f t="shared" si="3"/>
        <v>0</v>
      </c>
      <c r="I36" s="327"/>
      <c r="J36" s="327">
        <f>'nicht Bio - Rohdaten'!$P$272</f>
        <v>5.153822243021426</v>
      </c>
      <c r="K36" s="327">
        <f>'nicht Bio - Rohdaten'!$P$283</f>
        <v>4.8488584665750984</v>
      </c>
      <c r="L36" s="332">
        <f>'nicht Bio - Rohdaten'!$P$284</f>
        <v>6.9702915867221291</v>
      </c>
      <c r="M36" s="333">
        <f t="shared" si="4"/>
        <v>35.245091080902291</v>
      </c>
      <c r="N36" s="333">
        <f t="shared" si="5"/>
        <v>43.751186692101278</v>
      </c>
      <c r="O36" s="328"/>
      <c r="P36" s="327">
        <f t="shared" si="10"/>
        <v>0.50072321152402743</v>
      </c>
      <c r="Q36" s="327">
        <f t="shared" si="10"/>
        <v>0.80568698797035498</v>
      </c>
      <c r="R36" s="332">
        <f t="shared" si="10"/>
        <v>-1.3157461321766757</v>
      </c>
      <c r="S36" s="333">
        <f t="shared" si="6"/>
        <v>-362.76915107889681</v>
      </c>
      <c r="T36" s="333">
        <f t="shared" si="7"/>
        <v>-263.30735779799983</v>
      </c>
      <c r="U36" s="328"/>
      <c r="V36" s="333">
        <f t="shared" si="9"/>
        <v>9.7155700742693529</v>
      </c>
      <c r="W36" s="333">
        <f t="shared" si="9"/>
        <v>16.61601371795529</v>
      </c>
      <c r="X36" s="334">
        <f t="shared" si="9"/>
        <v>-18.876486238869418</v>
      </c>
    </row>
    <row r="37" spans="1:24" s="322" customFormat="1" hidden="1" outlineLevel="1">
      <c r="A37" s="316" t="str">
        <f>Codierung!I61</f>
        <v>Wienerli</v>
      </c>
      <c r="B37" s="316" t="str">
        <f>Codierung!$I$114</f>
        <v>In CHF / 100g</v>
      </c>
      <c r="C37" s="335" t="str">
        <f>Codierung!I134</f>
        <v>310 g</v>
      </c>
      <c r="D37" s="327">
        <f>'Bio - Rohdaten'!$Q$272</f>
        <v>2.2269230769230766</v>
      </c>
      <c r="E37" s="327">
        <f>'Bio - Rohdaten'!$Q$283</f>
        <v>2.1961538461538455</v>
      </c>
      <c r="F37" s="332">
        <f>'Bio - Rohdaten'!$Q$284</f>
        <v>2.1961538461538455</v>
      </c>
      <c r="G37" s="333">
        <f t="shared" si="2"/>
        <v>-1.3816925734024332</v>
      </c>
      <c r="H37" s="333">
        <f t="shared" si="3"/>
        <v>0</v>
      </c>
      <c r="I37" s="327"/>
      <c r="J37" s="327">
        <f>'nicht Bio - Rohdaten'!$Q$272</f>
        <v>1.3559693465812563</v>
      </c>
      <c r="K37" s="327">
        <f>'nicht Bio - Rohdaten'!$Q$283</f>
        <v>1.359314049098127</v>
      </c>
      <c r="L37" s="332">
        <f>'nicht Bio - Rohdaten'!$Q$284</f>
        <v>1.3370870917700455</v>
      </c>
      <c r="M37" s="333">
        <f t="shared" si="4"/>
        <v>-1.3925281466589072</v>
      </c>
      <c r="N37" s="333">
        <f t="shared" si="5"/>
        <v>-1.6351598324779046</v>
      </c>
      <c r="O37" s="328"/>
      <c r="P37" s="327">
        <f t="shared" si="10"/>
        <v>0.87095373034182022</v>
      </c>
      <c r="Q37" s="327">
        <f t="shared" si="10"/>
        <v>0.83683979705571843</v>
      </c>
      <c r="R37" s="332">
        <f t="shared" si="10"/>
        <v>0.85906675438379998</v>
      </c>
      <c r="S37" s="333">
        <f t="shared" si="6"/>
        <v>-1.3648228997601284</v>
      </c>
      <c r="T37" s="333">
        <f t="shared" si="7"/>
        <v>2.6560588306487576</v>
      </c>
      <c r="U37" s="328"/>
      <c r="V37" s="333">
        <f t="shared" si="9"/>
        <v>64.231078124126938</v>
      </c>
      <c r="W37" s="333">
        <f t="shared" si="9"/>
        <v>61.563389094002389</v>
      </c>
      <c r="X37" s="334">
        <f t="shared" si="9"/>
        <v>64.249124808060287</v>
      </c>
    </row>
    <row r="38" spans="1:24" s="322" customFormat="1" hidden="1" outlineLevel="1">
      <c r="A38" s="316" t="str">
        <f>Codierung!I62</f>
        <v>Kalbsbratwurst</v>
      </c>
      <c r="B38" s="316" t="str">
        <f>Codierung!$I$114</f>
        <v>In CHF / 100g</v>
      </c>
      <c r="C38" s="335" t="str">
        <f>Codierung!I135</f>
        <v>470 g</v>
      </c>
      <c r="D38" s="327">
        <f>'Bio - Rohdaten'!$R$272</f>
        <v>2.3270879120879115</v>
      </c>
      <c r="E38" s="327">
        <f>'Bio - Rohdaten'!$R$283</f>
        <v>2.562727272727273</v>
      </c>
      <c r="F38" s="332">
        <f>'Bio - Rohdaten'!$R$284</f>
        <v>2.562727272727273</v>
      </c>
      <c r="G38" s="333">
        <f t="shared" si="2"/>
        <v>10.125932905901303</v>
      </c>
      <c r="H38" s="333">
        <f t="shared" si="3"/>
        <v>0</v>
      </c>
      <c r="I38" s="327"/>
      <c r="J38" s="327">
        <f>'nicht Bio - Rohdaten'!$R$272</f>
        <v>2.0267325177557884</v>
      </c>
      <c r="K38" s="327">
        <f>'nicht Bio - Rohdaten'!$R$283</f>
        <v>1.7444978616858828</v>
      </c>
      <c r="L38" s="332">
        <f>'nicht Bio - Rohdaten'!$R$284</f>
        <v>1.798937658782183</v>
      </c>
      <c r="M38" s="333">
        <f t="shared" si="4"/>
        <v>-11.239512712108841</v>
      </c>
      <c r="N38" s="333">
        <f t="shared" si="5"/>
        <v>3.1206571410577468</v>
      </c>
      <c r="O38" s="328"/>
      <c r="P38" s="327">
        <f t="shared" si="10"/>
        <v>0.3003553943321231</v>
      </c>
      <c r="Q38" s="327">
        <f t="shared" si="10"/>
        <v>0.81822941104139013</v>
      </c>
      <c r="R38" s="332">
        <f t="shared" si="10"/>
        <v>0.76378961394508993</v>
      </c>
      <c r="S38" s="333">
        <f t="shared" si="6"/>
        <v>154.29528763532593</v>
      </c>
      <c r="T38" s="333">
        <f t="shared" si="7"/>
        <v>-6.6533659584556748</v>
      </c>
      <c r="U38" s="328"/>
      <c r="V38" s="333">
        <f t="shared" si="9"/>
        <v>14.819685957607675</v>
      </c>
      <c r="W38" s="333">
        <f t="shared" si="9"/>
        <v>46.903434450223578</v>
      </c>
      <c r="X38" s="334">
        <f t="shared" si="9"/>
        <v>42.457814489366363</v>
      </c>
    </row>
    <row r="39" spans="1:24" s="322" customFormat="1" hidden="1" outlineLevel="1">
      <c r="A39" s="316" t="str">
        <f>Codierung!I63</f>
        <v>Poulet ganz</v>
      </c>
      <c r="B39" s="316" t="str">
        <f>Codierung!$I$113</f>
        <v>In CHF / kg</v>
      </c>
      <c r="C39" s="335" t="str">
        <f>Codierung!I136</f>
        <v>720 g</v>
      </c>
      <c r="D39" s="327">
        <f>'Bio - Rohdaten'!$S$272</f>
        <v>19.333333333333332</v>
      </c>
      <c r="E39" s="327">
        <f>'Bio - Rohdaten'!$S$283</f>
        <v>19.222222222222221</v>
      </c>
      <c r="F39" s="332">
        <f>'Bio - Rohdaten'!$S$284</f>
        <v>19.180555555555557</v>
      </c>
      <c r="G39" s="333">
        <f t="shared" si="2"/>
        <v>-0.79022988505745695</v>
      </c>
      <c r="H39" s="333">
        <f t="shared" si="3"/>
        <v>-0.21676300578033453</v>
      </c>
      <c r="I39" s="327"/>
      <c r="J39" s="327">
        <f>'nicht Bio - Rohdaten'!$S$272</f>
        <v>8.807025051162686</v>
      </c>
      <c r="K39" s="327">
        <f>'nicht Bio - Rohdaten'!$S$283</f>
        <v>8.5951362052167113</v>
      </c>
      <c r="L39" s="332">
        <f>'nicht Bio - Rohdaten'!$S$284</f>
        <v>9.1292880605808744</v>
      </c>
      <c r="M39" s="333">
        <f t="shared" si="4"/>
        <v>3.6591585415740799</v>
      </c>
      <c r="N39" s="333">
        <f t="shared" si="5"/>
        <v>6.2145827897406241</v>
      </c>
      <c r="O39" s="328"/>
      <c r="P39" s="327">
        <f t="shared" si="10"/>
        <v>10.526308282170646</v>
      </c>
      <c r="Q39" s="327">
        <f t="shared" si="10"/>
        <v>10.62708601700551</v>
      </c>
      <c r="R39" s="332">
        <f t="shared" si="10"/>
        <v>10.051267494974683</v>
      </c>
      <c r="S39" s="333">
        <f t="shared" si="6"/>
        <v>-4.5128906969272666</v>
      </c>
      <c r="T39" s="333">
        <f t="shared" si="7"/>
        <v>-5.4184046417748011</v>
      </c>
      <c r="U39" s="328"/>
      <c r="V39" s="333">
        <f t="shared" si="9"/>
        <v>119.52172522526187</v>
      </c>
      <c r="W39" s="333">
        <f t="shared" si="9"/>
        <v>123.64069356522278</v>
      </c>
      <c r="X39" s="334">
        <f t="shared" si="9"/>
        <v>110.09913838051402</v>
      </c>
    </row>
    <row r="40" spans="1:24" s="322" customFormat="1" hidden="1" outlineLevel="1">
      <c r="A40" s="316" t="str">
        <f>Codierung!I64</f>
        <v>Pouletbrust</v>
      </c>
      <c r="B40" s="316" t="str">
        <f>Codierung!$I$113</f>
        <v>In CHF / kg</v>
      </c>
      <c r="C40" s="335" t="str">
        <f>Codierung!I137</f>
        <v>160 g</v>
      </c>
      <c r="D40" s="327">
        <f>'Bio - Rohdaten'!$T$272</f>
        <v>58.048780487804876</v>
      </c>
      <c r="E40" s="327">
        <f>'Bio - Rohdaten'!$T$283</f>
        <v>57.909090909090907</v>
      </c>
      <c r="F40" s="332">
        <f>'Bio - Rohdaten'!$T$284</f>
        <v>57.909090909090907</v>
      </c>
      <c r="G40" s="333">
        <f t="shared" si="2"/>
        <v>-0.24064171122994801</v>
      </c>
      <c r="H40" s="333">
        <f t="shared" si="3"/>
        <v>0</v>
      </c>
      <c r="I40" s="327"/>
      <c r="J40" s="327">
        <f>'nicht Bio - Rohdaten'!$T$272</f>
        <v>31.217040490244269</v>
      </c>
      <c r="K40" s="327">
        <f>'nicht Bio - Rohdaten'!$T$283</f>
        <v>31.444684567241339</v>
      </c>
      <c r="L40" s="332">
        <f>'nicht Bio - Rohdaten'!$T$284</f>
        <v>30.893550345856973</v>
      </c>
      <c r="M40" s="333">
        <f t="shared" si="4"/>
        <v>-1.0362614114185209</v>
      </c>
      <c r="N40" s="333">
        <f t="shared" si="5"/>
        <v>-1.7527102878256589</v>
      </c>
      <c r="O40" s="328"/>
      <c r="P40" s="327">
        <f t="shared" si="10"/>
        <v>26.831739997560607</v>
      </c>
      <c r="Q40" s="327">
        <f t="shared" si="10"/>
        <v>26.464406341849568</v>
      </c>
      <c r="R40" s="332">
        <f t="shared" si="10"/>
        <v>27.015540563233934</v>
      </c>
      <c r="S40" s="333">
        <f t="shared" si="6"/>
        <v>0.68501172749153316</v>
      </c>
      <c r="T40" s="333">
        <f t="shared" si="7"/>
        <v>2.0825489688496375</v>
      </c>
      <c r="U40" s="328"/>
      <c r="V40" s="333">
        <f t="shared" si="9"/>
        <v>85.952222171560024</v>
      </c>
      <c r="W40" s="333">
        <f t="shared" si="9"/>
        <v>84.161780301080967</v>
      </c>
      <c r="X40" s="334">
        <f t="shared" si="9"/>
        <v>87.447186421734457</v>
      </c>
    </row>
    <row r="41" spans="1:24" s="330" customFormat="1" collapsed="1">
      <c r="A41" s="323" t="str">
        <f>Codierung!I65</f>
        <v>Eier Freiland, frisch</v>
      </c>
      <c r="B41" s="323" t="str">
        <f>Codierung!$I$110</f>
        <v>In CHF</v>
      </c>
      <c r="C41" s="323"/>
      <c r="D41" s="324">
        <f>'Bio - Rohdaten'!$W$272</f>
        <v>23.192985909232149</v>
      </c>
      <c r="E41" s="324">
        <f>'Bio - Rohdaten'!$W$283</f>
        <v>23.10491704827939</v>
      </c>
      <c r="F41" s="325">
        <f>'Bio - Rohdaten'!$W$284</f>
        <v>23.10491704827939</v>
      </c>
      <c r="G41" s="326">
        <f t="shared" si="2"/>
        <v>-0.37972196118871898</v>
      </c>
      <c r="H41" s="326">
        <f t="shared" si="3"/>
        <v>0</v>
      </c>
      <c r="I41" s="327"/>
      <c r="J41" s="324">
        <f>'nicht Bio - Rohdaten'!$W$272</f>
        <v>16.176142475993558</v>
      </c>
      <c r="K41" s="324">
        <f>'nicht Bio - Rohdaten'!$W$283</f>
        <v>16.197680293154221</v>
      </c>
      <c r="L41" s="325">
        <f>'nicht Bio - Rohdaten'!$W$284</f>
        <v>16.197680293154221</v>
      </c>
      <c r="M41" s="326">
        <f t="shared" si="4"/>
        <v>0.13314557035230473</v>
      </c>
      <c r="N41" s="326">
        <f t="shared" si="5"/>
        <v>0</v>
      </c>
      <c r="O41" s="328"/>
      <c r="P41" s="324">
        <f>D41-J41</f>
        <v>7.0168434332385914</v>
      </c>
      <c r="Q41" s="324">
        <f>E41-K41</f>
        <v>6.9072367551251688</v>
      </c>
      <c r="R41" s="325">
        <f>F41-L41</f>
        <v>6.9072367551251688</v>
      </c>
      <c r="S41" s="326">
        <f t="shared" si="6"/>
        <v>-1.5620510726264583</v>
      </c>
      <c r="T41" s="326">
        <f t="shared" si="7"/>
        <v>0</v>
      </c>
      <c r="U41" s="328"/>
      <c r="V41" s="326">
        <f t="shared" si="9"/>
        <v>43.377730158176099</v>
      </c>
      <c r="W41" s="326">
        <f t="shared" si="9"/>
        <v>42.643370100621382</v>
      </c>
      <c r="X41" s="329">
        <f t="shared" si="9"/>
        <v>42.643370100621382</v>
      </c>
    </row>
    <row r="42" spans="1:24" s="322" customFormat="1" hidden="1" outlineLevel="1">
      <c r="A42" s="316" t="str">
        <f>Codierung!I66</f>
        <v>CH gesamt</v>
      </c>
      <c r="B42" s="316" t="str">
        <f>Codierung!$I$115</f>
        <v>In CHF / Ei</v>
      </c>
      <c r="C42" s="335" t="str">
        <f>Codierung!I139</f>
        <v>28 Stk.</v>
      </c>
      <c r="D42" s="327">
        <f>'Bio - Rohdaten'!$V$272</f>
        <v>0.82832092532971957</v>
      </c>
      <c r="E42" s="327">
        <f>'Bio - Rohdaten'!$V$283</f>
        <v>0.82517560886712105</v>
      </c>
      <c r="F42" s="332">
        <f>'Bio - Rohdaten'!$V$284</f>
        <v>0.82517560886712105</v>
      </c>
      <c r="G42" s="333">
        <f t="shared" si="2"/>
        <v>-0.37972196118871515</v>
      </c>
      <c r="H42" s="333">
        <f t="shared" si="3"/>
        <v>0</v>
      </c>
      <c r="I42" s="327"/>
      <c r="J42" s="327">
        <f>'nicht Bio - Rohdaten'!$V$272</f>
        <v>0.57771937414262708</v>
      </c>
      <c r="K42" s="327">
        <f>'nicht Bio - Rohdaten'!$V$283</f>
        <v>0.57848858189836505</v>
      </c>
      <c r="L42" s="332">
        <f>'nicht Bio - Rohdaten'!$V$284</f>
        <v>0.57848858189836505</v>
      </c>
      <c r="M42" s="333">
        <f t="shared" si="4"/>
        <v>0.13314557035230473</v>
      </c>
      <c r="N42" s="333">
        <f t="shared" si="5"/>
        <v>0</v>
      </c>
      <c r="O42" s="328"/>
      <c r="P42" s="327">
        <f t="shared" si="10"/>
        <v>0.25060155118709249</v>
      </c>
      <c r="Q42" s="327">
        <f t="shared" si="10"/>
        <v>0.246687026968756</v>
      </c>
      <c r="R42" s="332">
        <f t="shared" si="10"/>
        <v>0.246687026968756</v>
      </c>
      <c r="S42" s="333">
        <f t="shared" si="6"/>
        <v>-1.562051072626446</v>
      </c>
      <c r="T42" s="333">
        <f t="shared" si="7"/>
        <v>0</v>
      </c>
      <c r="U42" s="328"/>
      <c r="V42" s="333">
        <f t="shared" si="9"/>
        <v>43.377730158176078</v>
      </c>
      <c r="W42" s="333">
        <f t="shared" si="9"/>
        <v>42.643370100621382</v>
      </c>
      <c r="X42" s="334">
        <f t="shared" si="9"/>
        <v>42.643370100621382</v>
      </c>
    </row>
    <row r="43" spans="1:24" s="330" customFormat="1" collapsed="1">
      <c r="A43" s="323" t="str">
        <f>Codierung!I69</f>
        <v>Speisekartoffeln</v>
      </c>
      <c r="B43" s="323" t="str">
        <f>Codierung!$I$110</f>
        <v>In CHF</v>
      </c>
      <c r="C43" s="323"/>
      <c r="D43" s="324">
        <f>'Bio - Rohdaten'!$Z$272</f>
        <v>1.8109885956765914</v>
      </c>
      <c r="E43" s="324">
        <f>'Bio - Rohdaten'!$Z$283</f>
        <v>1.8419824157972704</v>
      </c>
      <c r="F43" s="325">
        <f>'Bio - Rohdaten'!$Z$284</f>
        <v>1.6552935312644512</v>
      </c>
      <c r="G43" s="326">
        <f t="shared" si="2"/>
        <v>-8.5972415720250304</v>
      </c>
      <c r="H43" s="326">
        <f t="shared" si="3"/>
        <v>-10.135215349057178</v>
      </c>
      <c r="I43" s="327"/>
      <c r="J43" s="324">
        <f>'nicht Bio - Rohdaten'!$Z$272</f>
        <v>0.90649220345950499</v>
      </c>
      <c r="K43" s="324">
        <f>'nicht Bio - Rohdaten'!$Z$283</f>
        <v>0.91222265146629511</v>
      </c>
      <c r="L43" s="325">
        <f>'nicht Bio - Rohdaten'!$Z$284</f>
        <v>0.87803744805411699</v>
      </c>
      <c r="M43" s="326">
        <f t="shared" si="4"/>
        <v>-3.138996154274055</v>
      </c>
      <c r="N43" s="326">
        <f t="shared" si="5"/>
        <v>-3.7474626789007335</v>
      </c>
      <c r="O43" s="328"/>
      <c r="P43" s="324">
        <f>D43-J43</f>
        <v>0.90449639221708644</v>
      </c>
      <c r="Q43" s="324">
        <f>E43-K43</f>
        <v>0.92975976433097529</v>
      </c>
      <c r="R43" s="325">
        <f>F43-L43</f>
        <v>0.77725608321033424</v>
      </c>
      <c r="S43" s="326">
        <f t="shared" si="6"/>
        <v>-14.067530849389337</v>
      </c>
      <c r="T43" s="326">
        <f t="shared" si="7"/>
        <v>-16.402482336969886</v>
      </c>
      <c r="U43" s="328"/>
      <c r="V43" s="326">
        <f t="shared" si="9"/>
        <v>99.779831394599782</v>
      </c>
      <c r="W43" s="326">
        <f t="shared" si="9"/>
        <v>101.9224597017506</v>
      </c>
      <c r="X43" s="329">
        <f t="shared" si="9"/>
        <v>88.521974197440926</v>
      </c>
    </row>
    <row r="44" spans="1:24" s="322" customFormat="1" hidden="1" outlineLevel="1">
      <c r="A44" s="322" t="str">
        <f>Codierung!I70</f>
        <v>Festkochende</v>
      </c>
      <c r="B44" s="316" t="str">
        <f>Codierung!$I$113</f>
        <v>In CHF / kg</v>
      </c>
      <c r="C44" s="335" t="str">
        <f>Codierung!I141</f>
        <v>1.5 kg</v>
      </c>
      <c r="D44" s="327" t="str">
        <f>'Bio - Rohdaten'!$X$272</f>
        <v/>
      </c>
      <c r="E44" s="327" t="str">
        <f>'Bio - Rohdaten'!$X$283</f>
        <v/>
      </c>
      <c r="F44" s="332" t="str">
        <f>'Bio - Rohdaten'!$X$284</f>
        <v/>
      </c>
      <c r="G44" s="333" t="str">
        <f t="shared" si="2"/>
        <v>-</v>
      </c>
      <c r="H44" s="333" t="str">
        <f t="shared" si="3"/>
        <v>-</v>
      </c>
      <c r="I44" s="327"/>
      <c r="J44" s="327" t="str">
        <f>'nicht Bio - Rohdaten'!$X$272</f>
        <v/>
      </c>
      <c r="K44" s="327" t="str">
        <f>'nicht Bio - Rohdaten'!$X$283</f>
        <v/>
      </c>
      <c r="L44" s="332" t="str">
        <f>'nicht Bio - Rohdaten'!$X$284</f>
        <v/>
      </c>
      <c r="M44" s="333" t="str">
        <f t="shared" si="4"/>
        <v>-</v>
      </c>
      <c r="N44" s="333" t="str">
        <f t="shared" si="5"/>
        <v>-</v>
      </c>
      <c r="O44" s="328"/>
      <c r="P44" s="327" t="e">
        <f t="shared" si="10"/>
        <v>#VALUE!</v>
      </c>
      <c r="Q44" s="327" t="e">
        <f t="shared" si="10"/>
        <v>#VALUE!</v>
      </c>
      <c r="R44" s="332" t="e">
        <f t="shared" si="10"/>
        <v>#VALUE!</v>
      </c>
      <c r="S44" s="333" t="str">
        <f t="shared" si="6"/>
        <v>-</v>
      </c>
      <c r="T44" s="333" t="str">
        <f t="shared" si="7"/>
        <v>-</v>
      </c>
      <c r="U44" s="328"/>
      <c r="V44" s="333" t="e">
        <f t="shared" si="9"/>
        <v>#VALUE!</v>
      </c>
      <c r="W44" s="333" t="e">
        <f t="shared" si="9"/>
        <v>#VALUE!</v>
      </c>
      <c r="X44" s="334" t="e">
        <f t="shared" si="9"/>
        <v>#VALUE!</v>
      </c>
    </row>
    <row r="45" spans="1:24" s="322" customFormat="1" hidden="1" outlineLevel="1">
      <c r="A45" s="322" t="str">
        <f>Codierung!I71</f>
        <v>Mehligkochende</v>
      </c>
      <c r="B45" s="322" t="str">
        <f>Codierung!$I$113</f>
        <v>In CHF / kg</v>
      </c>
      <c r="C45" s="336" t="str">
        <f>Codierung!I142</f>
        <v>650 g</v>
      </c>
      <c r="D45" s="327">
        <f>'Bio - Rohdaten'!$Y$272</f>
        <v>2.7861363010409099</v>
      </c>
      <c r="E45" s="327">
        <f>'Bio - Rohdaten'!$Y$283</f>
        <v>2.8338191012265699</v>
      </c>
      <c r="F45" s="332">
        <f>'Bio - Rohdaten'!$Y$284</f>
        <v>2.5466054327145402</v>
      </c>
      <c r="G45" s="333">
        <f t="shared" si="2"/>
        <v>-8.5972415720250357</v>
      </c>
      <c r="H45" s="333">
        <f t="shared" si="3"/>
        <v>-10.135215349057185</v>
      </c>
      <c r="I45" s="327"/>
      <c r="J45" s="327">
        <f>'nicht Bio - Rohdaten'!$Y$272</f>
        <v>1.3946033899376999</v>
      </c>
      <c r="K45" s="327">
        <f>'nicht Bio - Rohdaten'!$Y$283</f>
        <v>1.4034194637943</v>
      </c>
      <c r="L45" s="332">
        <f>'nicht Bio - Rohdaten'!$Y$284</f>
        <v>1.35082684316018</v>
      </c>
      <c r="M45" s="333">
        <f t="shared" si="4"/>
        <v>-3.1389961542740519</v>
      </c>
      <c r="N45" s="333">
        <f t="shared" si="5"/>
        <v>-3.747462678900725</v>
      </c>
      <c r="O45" s="328"/>
      <c r="P45" s="327">
        <f t="shared" si="10"/>
        <v>1.39153291110321</v>
      </c>
      <c r="Q45" s="327">
        <f t="shared" si="10"/>
        <v>1.4303996374322698</v>
      </c>
      <c r="R45" s="332">
        <f t="shared" si="10"/>
        <v>1.1957785895543602</v>
      </c>
      <c r="S45" s="333">
        <f t="shared" si="6"/>
        <v>-14.067530849389351</v>
      </c>
      <c r="T45" s="333">
        <f t="shared" si="7"/>
        <v>-16.402482336969904</v>
      </c>
      <c r="U45" s="328"/>
      <c r="V45" s="333">
        <f t="shared" si="9"/>
        <v>99.779831394599782</v>
      </c>
      <c r="W45" s="333">
        <f t="shared" si="9"/>
        <v>101.9224597017506</v>
      </c>
      <c r="X45" s="334">
        <f t="shared" si="9"/>
        <v>88.521974197440926</v>
      </c>
    </row>
    <row r="46" spans="1:24" s="330" customFormat="1" collapsed="1">
      <c r="A46" s="323" t="str">
        <f>Codierung!I74</f>
        <v>Früchte</v>
      </c>
      <c r="B46" s="323" t="str">
        <f>Codierung!$I$110</f>
        <v>In CHF</v>
      </c>
      <c r="C46" s="323"/>
      <c r="D46" s="324">
        <f>'Bio - Rohdaten'!$AE$272</f>
        <v>18.593180537600567</v>
      </c>
      <c r="E46" s="324">
        <f>'Bio - Rohdaten'!$AE$283</f>
        <v>18.513563914131776</v>
      </c>
      <c r="F46" s="325">
        <f>'Bio - Rohdaten'!$AE$284</f>
        <v>16.606280824065255</v>
      </c>
      <c r="G46" s="326">
        <f t="shared" si="2"/>
        <v>-10.686174479493973</v>
      </c>
      <c r="H46" s="326">
        <f t="shared" si="3"/>
        <v>-10.302084995156731</v>
      </c>
      <c r="I46" s="327"/>
      <c r="J46" s="324">
        <f>'nicht Bio - Rohdaten'!$AE$272</f>
        <v>11.617808982354635</v>
      </c>
      <c r="K46" s="324">
        <f>'nicht Bio - Rohdaten'!$AE$283</f>
        <v>12.068933626425801</v>
      </c>
      <c r="L46" s="325">
        <f>'nicht Bio - Rohdaten'!$AE$284</f>
        <v>11.476011320434999</v>
      </c>
      <c r="M46" s="326">
        <f t="shared" si="4"/>
        <v>-1.220519825510999</v>
      </c>
      <c r="N46" s="326">
        <f t="shared" si="5"/>
        <v>-4.9127978025544525</v>
      </c>
      <c r="O46" s="328"/>
      <c r="P46" s="324">
        <f>D46-J46</f>
        <v>6.9753715552459319</v>
      </c>
      <c r="Q46" s="324">
        <f>E46-K46</f>
        <v>6.4446302877059747</v>
      </c>
      <c r="R46" s="325">
        <f>F46-L46</f>
        <v>5.1302695036302559</v>
      </c>
      <c r="S46" s="326">
        <f t="shared" si="6"/>
        <v>-26.451666939921491</v>
      </c>
      <c r="T46" s="326">
        <f t="shared" si="7"/>
        <v>-20.394665409791529</v>
      </c>
      <c r="U46" s="328"/>
      <c r="V46" s="326">
        <f t="shared" si="9"/>
        <v>60.0403360551053</v>
      </c>
      <c r="W46" s="326">
        <f t="shared" si="9"/>
        <v>53.39850634023697</v>
      </c>
      <c r="X46" s="329">
        <f t="shared" si="9"/>
        <v>44.704291067532623</v>
      </c>
    </row>
    <row r="47" spans="1:24" s="322" customFormat="1" hidden="1" outlineLevel="1">
      <c r="A47" s="322" t="str">
        <f>Codierung!I75</f>
        <v>Äpfel, Gala, Klasse I</v>
      </c>
      <c r="B47" s="316" t="str">
        <f>Codierung!$I$113</f>
        <v>In CHF / kg</v>
      </c>
      <c r="C47" s="335" t="str">
        <f>Codierung!I144</f>
        <v>1.5 kg</v>
      </c>
      <c r="D47" s="327">
        <f>'Bio - Rohdaten'!$AA$272</f>
        <v>6.5147024673375196</v>
      </c>
      <c r="E47" s="327">
        <f>'Bio - Rohdaten'!$AA$283</f>
        <v>6.2954580929368902</v>
      </c>
      <c r="F47" s="332">
        <f>'Bio - Rohdaten'!$AA$284</f>
        <v>5.3023588991163004</v>
      </c>
      <c r="G47" s="333">
        <f t="shared" si="2"/>
        <v>-18.609346693874254</v>
      </c>
      <c r="H47" s="333">
        <f t="shared" si="3"/>
        <v>-15.774851951358151</v>
      </c>
      <c r="I47" s="327"/>
      <c r="J47" s="327">
        <f>'nicht Bio - Rohdaten'!$AA$272</f>
        <v>3.3320668431154301</v>
      </c>
      <c r="K47" s="327">
        <f>'nicht Bio - Rohdaten'!$AA$283</f>
        <v>3.3208688582647699</v>
      </c>
      <c r="L47" s="332">
        <f>'nicht Bio - Rohdaten'!$AA$284</f>
        <v>3.2344151604750402</v>
      </c>
      <c r="M47" s="333">
        <f t="shared" si="4"/>
        <v>-2.9306639763891149</v>
      </c>
      <c r="N47" s="333">
        <f t="shared" si="5"/>
        <v>-2.6033457350948725</v>
      </c>
      <c r="O47" s="328"/>
      <c r="P47" s="327">
        <f t="shared" si="10"/>
        <v>3.1826356242220895</v>
      </c>
      <c r="Q47" s="327">
        <f t="shared" si="10"/>
        <v>2.9745892346721203</v>
      </c>
      <c r="R47" s="332">
        <f t="shared" si="10"/>
        <v>2.0679437386412602</v>
      </c>
      <c r="S47" s="333">
        <f t="shared" si="6"/>
        <v>-35.024175469451862</v>
      </c>
      <c r="T47" s="333">
        <f t="shared" si="7"/>
        <v>-30.479687261115124</v>
      </c>
      <c r="U47" s="328"/>
      <c r="V47" s="333">
        <f t="shared" si="9"/>
        <v>95.515359507205289</v>
      </c>
      <c r="W47" s="333">
        <f t="shared" si="9"/>
        <v>89.572619745858063</v>
      </c>
      <c r="X47" s="334">
        <f t="shared" si="9"/>
        <v>63.935630895866204</v>
      </c>
    </row>
    <row r="48" spans="1:24" s="322" customFormat="1" hidden="1" outlineLevel="1">
      <c r="A48" s="322" t="str">
        <f>Codierung!I76</f>
        <v>Bananen</v>
      </c>
      <c r="B48" s="322" t="str">
        <f>Codierung!$I$113</f>
        <v>In CHF / kg</v>
      </c>
      <c r="C48" s="336" t="str">
        <f>Codierung!I145</f>
        <v>1.2 kg</v>
      </c>
      <c r="D48" s="327">
        <f>'Bio - Rohdaten'!$AB$272</f>
        <v>2.90418440989674</v>
      </c>
      <c r="E48" s="327">
        <f>'Bio - Rohdaten'!$AB$283</f>
        <v>3.0238902420473601</v>
      </c>
      <c r="F48" s="332">
        <f>'Bio - Rohdaten'!$AB$284</f>
        <v>3.0238902420473601</v>
      </c>
      <c r="G48" s="333">
        <f t="shared" ref="G48:G69" si="11">IFERROR((F48-D48)/D48*100,"-")</f>
        <v>4.121839912875104</v>
      </c>
      <c r="H48" s="333">
        <f t="shared" ref="H48:H69" si="12">IFERROR((F48-E48)/E48*100,"-")</f>
        <v>0</v>
      </c>
      <c r="I48" s="327"/>
      <c r="J48" s="327">
        <f>'nicht Bio - Rohdaten'!$AB$272</f>
        <v>2.61723925064552</v>
      </c>
      <c r="K48" s="327">
        <f>'nicht Bio - Rohdaten'!$AB$283</f>
        <v>2.44917586091151</v>
      </c>
      <c r="L48" s="332">
        <f>'nicht Bio - Rohdaten'!$AB$284</f>
        <v>2.3505054225481299</v>
      </c>
      <c r="M48" s="333">
        <f t="shared" ref="M48:M69" si="13">IFERROR((L48-J48)/J48*100,"-")</f>
        <v>-10.191419375649453</v>
      </c>
      <c r="N48" s="333">
        <f t="shared" ref="N48:N69" si="14">IFERROR((L48-K48)/K48*100,"-")</f>
        <v>-4.0287200253009958</v>
      </c>
      <c r="O48" s="328"/>
      <c r="P48" s="327">
        <f t="shared" si="10"/>
        <v>0.28694515925121999</v>
      </c>
      <c r="Q48" s="327">
        <f t="shared" si="10"/>
        <v>0.57471438113585016</v>
      </c>
      <c r="R48" s="332">
        <f t="shared" si="10"/>
        <v>0.67338481949923024</v>
      </c>
      <c r="S48" s="333">
        <f t="shared" ref="S48:S69" si="15">IFERROR((R48-P48)/P48*100,"-")</f>
        <v>134.67369906375836</v>
      </c>
      <c r="T48" s="333">
        <f t="shared" ref="T48:T69" si="16">IFERROR((R48-Q48)/Q48*100,"-")</f>
        <v>17.168604371508934</v>
      </c>
      <c r="U48" s="328"/>
      <c r="V48" s="333">
        <f t="shared" si="9"/>
        <v>10.963657952953575</v>
      </c>
      <c r="W48" s="333">
        <f t="shared" si="9"/>
        <v>23.465623286110571</v>
      </c>
      <c r="X48" s="334">
        <f t="shared" si="9"/>
        <v>28.648511636668729</v>
      </c>
    </row>
    <row r="49" spans="1:24" s="322" customFormat="1" hidden="1" outlineLevel="1">
      <c r="A49" s="322" t="str">
        <f>Codierung!I77</f>
        <v>Orangen</v>
      </c>
      <c r="B49" s="322" t="str">
        <f>Codierung!$I$113</f>
        <v>In CHF / kg</v>
      </c>
      <c r="C49" s="336" t="str">
        <f>Codierung!I146</f>
        <v>890 g</v>
      </c>
      <c r="D49" s="327">
        <f>'Bio - Rohdaten'!$AC$272</f>
        <v>3.5771161215296701</v>
      </c>
      <c r="E49" s="327">
        <f>'Bio - Rohdaten'!$AC$283</f>
        <v>3.7619073496892601</v>
      </c>
      <c r="F49" s="332">
        <f>'Bio - Rohdaten'!$AC$284</f>
        <v>3.2926553279638302</v>
      </c>
      <c r="G49" s="333">
        <f t="shared" si="11"/>
        <v>-7.9522381690029356</v>
      </c>
      <c r="H49" s="333">
        <f t="shared" si="12"/>
        <v>-12.473779338669543</v>
      </c>
      <c r="I49" s="327"/>
      <c r="J49" s="327">
        <f>'nicht Bio - Rohdaten'!$AC$272</f>
        <v>1.92077166492716</v>
      </c>
      <c r="K49" s="327">
        <f>'nicht Bio - Rohdaten'!$AC$283</f>
        <v>2.42261727957281</v>
      </c>
      <c r="L49" s="332">
        <f>'nicht Bio - Rohdaten'!$AC$284</f>
        <v>2.0717998013556498</v>
      </c>
      <c r="M49" s="333">
        <f t="shared" si="13"/>
        <v>7.8628886080645666</v>
      </c>
      <c r="N49" s="333">
        <f t="shared" si="14"/>
        <v>-14.480928588069069</v>
      </c>
      <c r="O49" s="328"/>
      <c r="P49" s="327">
        <f t="shared" si="10"/>
        <v>1.6563444566025101</v>
      </c>
      <c r="Q49" s="327">
        <f t="shared" si="10"/>
        <v>1.3392900701164501</v>
      </c>
      <c r="R49" s="332">
        <f t="shared" si="10"/>
        <v>1.2208555266081804</v>
      </c>
      <c r="S49" s="333">
        <f t="shared" si="15"/>
        <v>-26.292171791826657</v>
      </c>
      <c r="T49" s="333">
        <f t="shared" si="16"/>
        <v>-8.8430838211151581</v>
      </c>
      <c r="U49" s="328"/>
      <c r="V49" s="333">
        <f t="shared" si="9"/>
        <v>86.233282531545584</v>
      </c>
      <c r="W49" s="333">
        <f t="shared" si="9"/>
        <v>55.282775426773668</v>
      </c>
      <c r="X49" s="334">
        <f t="shared" si="9"/>
        <v>58.927292386519817</v>
      </c>
    </row>
    <row r="50" spans="1:24" s="322" customFormat="1" hidden="1" outlineLevel="1">
      <c r="A50" s="322" t="str">
        <f>Codierung!I78</f>
        <v>Kiwi</v>
      </c>
      <c r="B50" s="322" t="str">
        <f>Codierung!$I$116</f>
        <v>In CHF / Stück</v>
      </c>
      <c r="C50" s="336" t="str">
        <f>Codierung!I147</f>
        <v>2.5 Stk.</v>
      </c>
      <c r="D50" s="327">
        <f>'Bio - Rohdaten'!$AD$272</f>
        <v>0.86078634066020998</v>
      </c>
      <c r="E50" s="327">
        <f>'Bio - Rohdaten'!$AD$283</f>
        <v>0.83724737783544601</v>
      </c>
      <c r="F50" s="332">
        <f>'Bio - Rohdaten'!$AD$284</f>
        <v>0.83724737783544601</v>
      </c>
      <c r="G50" s="333">
        <f t="shared" si="11"/>
        <v>-2.7345883307941379</v>
      </c>
      <c r="H50" s="333">
        <f t="shared" si="12"/>
        <v>0</v>
      </c>
      <c r="I50" s="327"/>
      <c r="J50" s="327">
        <f>'nicht Bio - Rohdaten'!$AD$272</f>
        <v>0.70764742877132003</v>
      </c>
      <c r="K50" s="327">
        <f>'nicht Bio - Rohdaten'!$AD$283</f>
        <v>0.79680848649625002</v>
      </c>
      <c r="L50" s="332">
        <f>'nicht Bio - Rohdaten'!$AD$284</f>
        <v>0.78376768385764894</v>
      </c>
      <c r="M50" s="333">
        <f t="shared" si="13"/>
        <v>10.756805153449879</v>
      </c>
      <c r="N50" s="333">
        <f t="shared" si="14"/>
        <v>-1.636629486207468</v>
      </c>
      <c r="O50" s="328"/>
      <c r="P50" s="327">
        <f t="shared" si="10"/>
        <v>0.15313891188888995</v>
      </c>
      <c r="Q50" s="327">
        <f t="shared" si="10"/>
        <v>4.0438891339195981E-2</v>
      </c>
      <c r="R50" s="332">
        <f t="shared" si="10"/>
        <v>5.347969397779706E-2</v>
      </c>
      <c r="S50" s="333">
        <f t="shared" si="15"/>
        <v>-65.077658370330269</v>
      </c>
      <c r="T50" s="333">
        <f t="shared" si="16"/>
        <v>32.248170527763932</v>
      </c>
      <c r="U50" s="328"/>
      <c r="V50" s="333">
        <f t="shared" si="9"/>
        <v>21.640566426530118</v>
      </c>
      <c r="W50" s="333">
        <f t="shared" si="9"/>
        <v>5.0751080120914782</v>
      </c>
      <c r="X50" s="334">
        <f t="shared" si="9"/>
        <v>6.8234114622554687</v>
      </c>
    </row>
    <row r="51" spans="1:24" s="330" customFormat="1" collapsed="1">
      <c r="A51" s="323" t="str">
        <f>Codierung!I79</f>
        <v>Gemüse</v>
      </c>
      <c r="B51" s="323" t="str">
        <f>Codierung!$I$110</f>
        <v>In CHF</v>
      </c>
      <c r="C51" s="323"/>
      <c r="D51" s="324">
        <f>'Bio - Rohdaten'!$AU$272</f>
        <v>32.807994237342996</v>
      </c>
      <c r="E51" s="324">
        <f>'Bio - Rohdaten'!$AU$283</f>
        <v>32.936667327556115</v>
      </c>
      <c r="F51" s="325">
        <f>'Bio - Rohdaten'!$AU$284</f>
        <v>29.202919863371353</v>
      </c>
      <c r="G51" s="326">
        <f t="shared" si="11"/>
        <v>-10.988402240903362</v>
      </c>
      <c r="H51" s="326">
        <f t="shared" si="12"/>
        <v>-11.336142260698496</v>
      </c>
      <c r="I51" s="327"/>
      <c r="J51" s="324">
        <f>'nicht Bio - Rohdaten'!$AU$272</f>
        <v>17.833485039831643</v>
      </c>
      <c r="K51" s="324">
        <f>'nicht Bio - Rohdaten'!$AU$283</f>
        <v>18.660345026053964</v>
      </c>
      <c r="L51" s="325">
        <f>'nicht Bio - Rohdaten'!$AU$284</f>
        <v>17.440490413481573</v>
      </c>
      <c r="M51" s="326">
        <f t="shared" si="13"/>
        <v>-2.2036894385606884</v>
      </c>
      <c r="N51" s="326">
        <f t="shared" si="14"/>
        <v>-6.5371492910190261</v>
      </c>
      <c r="O51" s="328"/>
      <c r="P51" s="324">
        <f>D51-J51</f>
        <v>14.974509197511352</v>
      </c>
      <c r="Q51" s="324">
        <f>E51-K51</f>
        <v>14.276322301502152</v>
      </c>
      <c r="R51" s="325">
        <f>F51-L51</f>
        <v>11.76242944988978</v>
      </c>
      <c r="S51" s="326">
        <f t="shared" si="15"/>
        <v>-21.45031737103875</v>
      </c>
      <c r="T51" s="326">
        <f t="shared" si="16"/>
        <v>-17.608826688844513</v>
      </c>
      <c r="U51" s="328"/>
      <c r="V51" s="326">
        <f t="shared" si="9"/>
        <v>83.968496141193498</v>
      </c>
      <c r="W51" s="326">
        <f t="shared" si="9"/>
        <v>76.506207583885782</v>
      </c>
      <c r="X51" s="329">
        <f t="shared" si="9"/>
        <v>67.443226486322729</v>
      </c>
    </row>
    <row r="52" spans="1:24" s="322" customFormat="1" hidden="1" outlineLevel="1">
      <c r="A52" s="322" t="str">
        <f>Codierung!I80</f>
        <v>Karotten</v>
      </c>
      <c r="B52" s="316" t="str">
        <f>Codierung!$I$113</f>
        <v>In CHF / kg</v>
      </c>
      <c r="C52" s="335" t="str">
        <f>Codierung!I149</f>
        <v>1.2 kg</v>
      </c>
      <c r="D52" s="327">
        <f>'Bio - Rohdaten'!$AF$272</f>
        <v>3.7405210446476</v>
      </c>
      <c r="E52" s="327">
        <f>'Bio - Rohdaten'!$AF$283</f>
        <v>3.0907276077532599</v>
      </c>
      <c r="F52" s="332">
        <f>'Bio - Rohdaten'!$AF$284</f>
        <v>3.7753644115538498</v>
      </c>
      <c r="G52" s="333">
        <f t="shared" si="11"/>
        <v>0.9315110512774144</v>
      </c>
      <c r="H52" s="333">
        <f t="shared" si="12"/>
        <v>22.151314858130522</v>
      </c>
      <c r="I52" s="327"/>
      <c r="J52" s="327">
        <f>'nicht Bio - Rohdaten'!$AF$272</f>
        <v>1.8378784622841799</v>
      </c>
      <c r="K52" s="327">
        <f>'nicht Bio - Rohdaten'!$AF$283</f>
        <v>2.06195281823863</v>
      </c>
      <c r="L52" s="332">
        <f>'nicht Bio - Rohdaten'!$AF$284</f>
        <v>2.0617666463886599</v>
      </c>
      <c r="M52" s="333">
        <f t="shared" si="13"/>
        <v>12.18188191977743</v>
      </c>
      <c r="N52" s="333">
        <f t="shared" si="14"/>
        <v>-9.028909309820388E-3</v>
      </c>
      <c r="O52" s="328"/>
      <c r="P52" s="327">
        <f t="shared" si="10"/>
        <v>1.9026425823634201</v>
      </c>
      <c r="Q52" s="327">
        <f t="shared" si="10"/>
        <v>1.02877478951463</v>
      </c>
      <c r="R52" s="332">
        <f t="shared" si="10"/>
        <v>1.7135977651651899</v>
      </c>
      <c r="S52" s="333">
        <f t="shared" si="15"/>
        <v>-9.9359080339410326</v>
      </c>
      <c r="T52" s="333">
        <f t="shared" si="16"/>
        <v>66.566850454573782</v>
      </c>
      <c r="U52" s="328"/>
      <c r="V52" s="333">
        <f t="shared" si="9"/>
        <v>103.5238521702218</v>
      </c>
      <c r="W52" s="333">
        <f t="shared" si="9"/>
        <v>49.893226480004252</v>
      </c>
      <c r="X52" s="334">
        <f t="shared" si="9"/>
        <v>83.113080142541151</v>
      </c>
    </row>
    <row r="53" spans="1:24" s="322" customFormat="1" hidden="1" outlineLevel="1">
      <c r="A53" s="322" t="str">
        <f>Codierung!I82</f>
        <v>Tomaten Rispe</v>
      </c>
      <c r="B53" s="322" t="str">
        <f>Codierung!$I$113</f>
        <v>In CHF / kg</v>
      </c>
      <c r="C53" s="336" t="str">
        <f>Codierung!I150</f>
        <v>900 g</v>
      </c>
      <c r="D53" s="327">
        <f>'Bio - Rohdaten'!$AG$272</f>
        <v>6.5212469835522304</v>
      </c>
      <c r="E53" s="327">
        <f>'Bio - Rohdaten'!$AG$283</f>
        <v>6.9694884582383603</v>
      </c>
      <c r="F53" s="332">
        <f>'Bio - Rohdaten'!$AG$284</f>
        <v>4.1710220913025502</v>
      </c>
      <c r="G53" s="333">
        <f t="shared" si="11"/>
        <v>-36.039501312822139</v>
      </c>
      <c r="H53" s="333">
        <f t="shared" si="12"/>
        <v>-40.153109998020767</v>
      </c>
      <c r="I53" s="327"/>
      <c r="J53" s="327">
        <f>'nicht Bio - Rohdaten'!$AG$272</f>
        <v>3.4697328114223298</v>
      </c>
      <c r="K53" s="327">
        <f>'nicht Bio - Rohdaten'!$AG$283</f>
        <v>3.34818630711468</v>
      </c>
      <c r="L53" s="332">
        <f>'nicht Bio - Rohdaten'!$AG$284</f>
        <v>3.2983962866630998</v>
      </c>
      <c r="M53" s="333">
        <f t="shared" si="13"/>
        <v>-4.9380322368106171</v>
      </c>
      <c r="N53" s="333">
        <f t="shared" si="14"/>
        <v>-1.4870743705563703</v>
      </c>
      <c r="O53" s="328"/>
      <c r="P53" s="327">
        <f t="shared" si="10"/>
        <v>3.0515141721299006</v>
      </c>
      <c r="Q53" s="327">
        <f t="shared" si="10"/>
        <v>3.6213021511236803</v>
      </c>
      <c r="R53" s="332">
        <f t="shared" si="10"/>
        <v>0.87262580463945039</v>
      </c>
      <c r="S53" s="333">
        <f t="shared" si="15"/>
        <v>-71.403514602379389</v>
      </c>
      <c r="T53" s="333">
        <f t="shared" si="16"/>
        <v>-75.902982733195103</v>
      </c>
      <c r="U53" s="328"/>
      <c r="V53" s="333">
        <f t="shared" si="9"/>
        <v>87.946661543630753</v>
      </c>
      <c r="W53" s="333">
        <f t="shared" si="9"/>
        <v>108.1571280376079</v>
      </c>
      <c r="X53" s="334">
        <f t="shared" si="9"/>
        <v>26.456063153110776</v>
      </c>
    </row>
    <row r="54" spans="1:24" s="322" customFormat="1" hidden="1" outlineLevel="1">
      <c r="A54" s="322" t="str">
        <f>Codierung!I83</f>
        <v>Salatgurke</v>
      </c>
      <c r="B54" s="322" t="str">
        <f>Codierung!$I$116</f>
        <v>In CHF / Stück</v>
      </c>
      <c r="C54" s="336" t="str">
        <f>Codierung!I151</f>
        <v>1.5 Stk.</v>
      </c>
      <c r="D54" s="327">
        <f>'Bio - Rohdaten'!$AH$272</f>
        <v>1.8449779194162199</v>
      </c>
      <c r="E54" s="327">
        <f>'Bio - Rohdaten'!$AH$283</f>
        <v>1.47326288213106</v>
      </c>
      <c r="F54" s="332">
        <f>'Bio - Rohdaten'!$AH$284</f>
        <v>1.2775163513169501</v>
      </c>
      <c r="G54" s="333">
        <f t="shared" si="11"/>
        <v>-30.757092652839095</v>
      </c>
      <c r="H54" s="333">
        <f t="shared" si="12"/>
        <v>-13.286598962634869</v>
      </c>
      <c r="I54" s="327"/>
      <c r="J54" s="327">
        <f>'nicht Bio - Rohdaten'!$AH$272</f>
        <v>1.0730690184407801</v>
      </c>
      <c r="K54" s="327">
        <f>'nicht Bio - Rohdaten'!$AH$283</f>
        <v>0.943154734829734</v>
      </c>
      <c r="L54" s="332">
        <f>'nicht Bio - Rohdaten'!$AH$284</f>
        <v>0.96400172020555697</v>
      </c>
      <c r="M54" s="333">
        <f t="shared" si="13"/>
        <v>-10.164052485058512</v>
      </c>
      <c r="N54" s="333">
        <f t="shared" si="14"/>
        <v>2.2103462566602539</v>
      </c>
      <c r="O54" s="328"/>
      <c r="P54" s="327">
        <f t="shared" si="10"/>
        <v>0.77190890097543985</v>
      </c>
      <c r="Q54" s="327">
        <f t="shared" si="10"/>
        <v>0.53010814730132605</v>
      </c>
      <c r="R54" s="332">
        <f t="shared" si="10"/>
        <v>0.31351463111139311</v>
      </c>
      <c r="S54" s="333">
        <f t="shared" si="15"/>
        <v>-59.3845037004738</v>
      </c>
      <c r="T54" s="333">
        <f t="shared" si="16"/>
        <v>-40.858363956971225</v>
      </c>
      <c r="U54" s="328"/>
      <c r="V54" s="333">
        <f t="shared" si="9"/>
        <v>71.934692709427011</v>
      </c>
      <c r="W54" s="333">
        <f t="shared" si="9"/>
        <v>56.205851248472548</v>
      </c>
      <c r="X54" s="334">
        <f t="shared" si="9"/>
        <v>32.522206604002889</v>
      </c>
    </row>
    <row r="55" spans="1:24" s="322" customFormat="1" hidden="1" outlineLevel="1">
      <c r="A55" s="322" t="str">
        <f>Codierung!I84</f>
        <v>Zucchetti</v>
      </c>
      <c r="B55" s="322" t="str">
        <f>Codierung!$I$113</f>
        <v>In CHF / kg</v>
      </c>
      <c r="C55" s="336" t="str">
        <f>Codierung!I152</f>
        <v>370 g</v>
      </c>
      <c r="D55" s="327">
        <f>'Bio - Rohdaten'!$AI$272</f>
        <v>4.5819227518791701</v>
      </c>
      <c r="E55" s="327">
        <f>'Bio - Rohdaten'!$AI$283</f>
        <v>3.4288351118887301</v>
      </c>
      <c r="F55" s="332">
        <f>'Bio - Rohdaten'!$AI$284</f>
        <v>4.1959000656404699</v>
      </c>
      <c r="G55" s="333">
        <f t="shared" si="11"/>
        <v>-8.4249060305606811</v>
      </c>
      <c r="H55" s="333">
        <f t="shared" si="12"/>
        <v>22.371007316511403</v>
      </c>
      <c r="I55" s="327"/>
      <c r="J55" s="327">
        <f>'nicht Bio - Rohdaten'!$AI$272</f>
        <v>2.6085104756212401</v>
      </c>
      <c r="K55" s="327">
        <f>'nicht Bio - Rohdaten'!$AI$283</f>
        <v>2.1797715233461199</v>
      </c>
      <c r="L55" s="332">
        <f>'nicht Bio - Rohdaten'!$AI$284</f>
        <v>3.0464590522438701</v>
      </c>
      <c r="M55" s="333">
        <f t="shared" si="13"/>
        <v>16.789220542360624</v>
      </c>
      <c r="N55" s="333">
        <f t="shared" si="14"/>
        <v>39.760475793688556</v>
      </c>
      <c r="O55" s="328"/>
      <c r="P55" s="327">
        <f t="shared" si="10"/>
        <v>1.97341227625793</v>
      </c>
      <c r="Q55" s="327">
        <f t="shared" si="10"/>
        <v>1.2490635885426102</v>
      </c>
      <c r="R55" s="332">
        <f t="shared" si="10"/>
        <v>1.1494410133965998</v>
      </c>
      <c r="S55" s="333">
        <f t="shared" si="15"/>
        <v>-41.753630134691385</v>
      </c>
      <c r="T55" s="333">
        <f t="shared" si="16"/>
        <v>-7.9757809017752797</v>
      </c>
      <c r="U55" s="328"/>
      <c r="V55" s="333">
        <f t="shared" si="9"/>
        <v>75.652840757250345</v>
      </c>
      <c r="W55" s="333">
        <f t="shared" si="9"/>
        <v>57.302500521944609</v>
      </c>
      <c r="X55" s="334">
        <f t="shared" si="9"/>
        <v>37.730394326159697</v>
      </c>
    </row>
    <row r="56" spans="1:24" s="322" customFormat="1" hidden="1" outlineLevel="1">
      <c r="A56" s="322" t="str">
        <f>Codierung!I85</f>
        <v>Eisbergsalat</v>
      </c>
      <c r="B56" s="322" t="str">
        <f>Codierung!$I$116</f>
        <v>In CHF / Stück</v>
      </c>
      <c r="C56" s="336" t="str">
        <f>Codierung!I138</f>
        <v>1 Stk.</v>
      </c>
      <c r="D56" s="327">
        <f>'Bio - Rohdaten'!$AJ$272</f>
        <v>2.6639831725530798</v>
      </c>
      <c r="E56" s="327">
        <f>'Bio - Rohdaten'!$AJ$283</f>
        <v>2.6</v>
      </c>
      <c r="F56" s="332">
        <f>'Bio - Rohdaten'!$AJ$284</f>
        <v>1.95</v>
      </c>
      <c r="G56" s="333">
        <f t="shared" si="11"/>
        <v>-26.801339434468733</v>
      </c>
      <c r="H56" s="333">
        <f t="shared" si="12"/>
        <v>-25.000000000000007</v>
      </c>
      <c r="I56" s="327"/>
      <c r="J56" s="327">
        <f>'nicht Bio - Rohdaten'!$AJ$272</f>
        <v>1.1540415263366399</v>
      </c>
      <c r="K56" s="327">
        <f>'nicht Bio - Rohdaten'!$AJ$283</f>
        <v>1.31645400875068</v>
      </c>
      <c r="L56" s="332">
        <f>'nicht Bio - Rohdaten'!$AJ$284</f>
        <v>1.1438780989060999</v>
      </c>
      <c r="M56" s="333">
        <f t="shared" si="13"/>
        <v>-0.88068125787488083</v>
      </c>
      <c r="N56" s="333">
        <f t="shared" si="14"/>
        <v>-13.109148416689106</v>
      </c>
      <c r="O56" s="328"/>
      <c r="P56" s="327">
        <f t="shared" si="10"/>
        <v>1.5099416462164399</v>
      </c>
      <c r="Q56" s="327">
        <f t="shared" si="10"/>
        <v>1.2835459912493201</v>
      </c>
      <c r="R56" s="332">
        <f t="shared" si="10"/>
        <v>0.80612190109390003</v>
      </c>
      <c r="S56" s="333">
        <f t="shared" si="15"/>
        <v>-46.612380477493772</v>
      </c>
      <c r="T56" s="333">
        <f t="shared" si="16"/>
        <v>-37.195713547492488</v>
      </c>
      <c r="U56" s="328"/>
      <c r="V56" s="333">
        <f t="shared" si="9"/>
        <v>130.83945523256517</v>
      </c>
      <c r="W56" s="333">
        <f t="shared" si="9"/>
        <v>97.500253158666013</v>
      </c>
      <c r="X56" s="334">
        <f t="shared" si="9"/>
        <v>70.47271049815545</v>
      </c>
    </row>
    <row r="57" spans="1:24" s="322" customFormat="1" hidden="1" outlineLevel="1">
      <c r="A57" s="322" t="str">
        <f>Codierung!I86</f>
        <v>Zwiebeln (gelb)</v>
      </c>
      <c r="B57" s="322" t="str">
        <f>Codierung!$I$113</f>
        <v>In CHF / kg</v>
      </c>
      <c r="C57" s="336" t="str">
        <f>Codierung!I154</f>
        <v>240 g</v>
      </c>
      <c r="D57" s="327">
        <f>'Bio - Rohdaten'!$AK$272</f>
        <v>4.8868343216308903</v>
      </c>
      <c r="E57" s="327">
        <f>'Bio - Rohdaten'!$AK$283</f>
        <v>5.0086149510677203</v>
      </c>
      <c r="F57" s="332">
        <f>'Bio - Rohdaten'!$AK$284</f>
        <v>4.9646834679469896</v>
      </c>
      <c r="G57" s="333">
        <f t="shared" si="11"/>
        <v>1.5930383801126817</v>
      </c>
      <c r="H57" s="333">
        <f t="shared" si="12"/>
        <v>-0.87711839600218278</v>
      </c>
      <c r="I57" s="327"/>
      <c r="J57" s="327">
        <f>'nicht Bio - Rohdaten'!$AK$272</f>
        <v>1.93386123519326</v>
      </c>
      <c r="K57" s="327">
        <f>'nicht Bio - Rohdaten'!$AK$283</f>
        <v>2.0844660226735501</v>
      </c>
      <c r="L57" s="332">
        <f>'nicht Bio - Rohdaten'!$AK$284</f>
        <v>2.0257896209928399</v>
      </c>
      <c r="M57" s="333">
        <f t="shared" si="13"/>
        <v>4.7536185185693016</v>
      </c>
      <c r="N57" s="333">
        <f t="shared" si="14"/>
        <v>-2.8149368251851596</v>
      </c>
      <c r="O57" s="328"/>
      <c r="P57" s="327">
        <f t="shared" si="10"/>
        <v>2.9529730864376305</v>
      </c>
      <c r="Q57" s="327">
        <f t="shared" si="10"/>
        <v>2.9241489283941702</v>
      </c>
      <c r="R57" s="332">
        <f t="shared" si="10"/>
        <v>2.9388938469541497</v>
      </c>
      <c r="S57" s="333">
        <f t="shared" si="15"/>
        <v>-0.4767818422776588</v>
      </c>
      <c r="T57" s="333">
        <f t="shared" si="16"/>
        <v>0.50424649773487573</v>
      </c>
      <c r="U57" s="328"/>
      <c r="V57" s="333">
        <f t="shared" si="9"/>
        <v>152.69829255057826</v>
      </c>
      <c r="W57" s="333">
        <f t="shared" si="9"/>
        <v>140.28287804104559</v>
      </c>
      <c r="X57" s="334">
        <f t="shared" si="9"/>
        <v>145.07399072929385</v>
      </c>
    </row>
    <row r="58" spans="1:24" s="322" customFormat="1" hidden="1" outlineLevel="1">
      <c r="A58" s="322" t="str">
        <f>Codierung!I87</f>
        <v>Blumenkohl</v>
      </c>
      <c r="B58" s="322" t="str">
        <f>Codierung!$I$113</f>
        <v>In CHF / kg</v>
      </c>
      <c r="C58" s="336" t="str">
        <f>Codierung!I155</f>
        <v>330 g</v>
      </c>
      <c r="D58" s="327">
        <f>'Bio - Rohdaten'!$AL$272</f>
        <v>6.4586888967074696</v>
      </c>
      <c r="E58" s="327">
        <f>'Bio - Rohdaten'!$AL$283</f>
        <v>7.9225554354304499</v>
      </c>
      <c r="F58" s="332">
        <f>'Bio - Rohdaten'!$AL$284</f>
        <v>5.8343980458695599</v>
      </c>
      <c r="G58" s="333">
        <f t="shared" si="11"/>
        <v>-9.6659068244665356</v>
      </c>
      <c r="H58" s="333">
        <f t="shared" si="12"/>
        <v>-26.357119323172473</v>
      </c>
      <c r="I58" s="327"/>
      <c r="J58" s="327">
        <f>'nicht Bio - Rohdaten'!$AL$272</f>
        <v>3.1547951407058599</v>
      </c>
      <c r="K58" s="327">
        <f>'nicht Bio - Rohdaten'!$AL$283</f>
        <v>4.2700957141570504</v>
      </c>
      <c r="L58" s="332">
        <f>'nicht Bio - Rohdaten'!$AL$284</f>
        <v>3.22143342792711</v>
      </c>
      <c r="M58" s="333">
        <f t="shared" si="13"/>
        <v>2.1122857190131312</v>
      </c>
      <c r="N58" s="333">
        <f t="shared" si="14"/>
        <v>-24.558285257007508</v>
      </c>
      <c r="O58" s="328"/>
      <c r="P58" s="327">
        <f t="shared" si="10"/>
        <v>3.3038937560016097</v>
      </c>
      <c r="Q58" s="327">
        <f t="shared" si="10"/>
        <v>3.6524597212733996</v>
      </c>
      <c r="R58" s="332">
        <f t="shared" si="10"/>
        <v>2.6129646179424499</v>
      </c>
      <c r="S58" s="333">
        <f t="shared" si="15"/>
        <v>-20.912571319948437</v>
      </c>
      <c r="T58" s="333">
        <f t="shared" si="16"/>
        <v>-28.460138719025718</v>
      </c>
      <c r="U58" s="328"/>
      <c r="V58" s="333">
        <f t="shared" si="9"/>
        <v>104.72609499653251</v>
      </c>
      <c r="W58" s="333">
        <f t="shared" si="9"/>
        <v>85.535781063737176</v>
      </c>
      <c r="X58" s="334">
        <f t="shared" si="9"/>
        <v>81.111861424490456</v>
      </c>
    </row>
    <row r="59" spans="1:24" s="322" customFormat="1" hidden="1" outlineLevel="1">
      <c r="A59" s="322" t="str">
        <f>Codierung!I88</f>
        <v>Fenchel</v>
      </c>
      <c r="B59" s="322" t="str">
        <f>Codierung!$I$113</f>
        <v>In CHF / kg</v>
      </c>
      <c r="C59" s="336" t="str">
        <f>Codierung!I156</f>
        <v>260 g</v>
      </c>
      <c r="D59" s="327">
        <f>'Bio - Rohdaten'!$AM$272</f>
        <v>4.5146953403971501</v>
      </c>
      <c r="E59" s="327">
        <f>'Bio - Rohdaten'!$AM$283</f>
        <v>7.1601510675149198</v>
      </c>
      <c r="F59" s="332">
        <f>'Bio - Rohdaten'!$AM$284</f>
        <v>6.3741003489103996</v>
      </c>
      <c r="G59" s="333">
        <f t="shared" si="11"/>
        <v>41.185614273358269</v>
      </c>
      <c r="H59" s="333">
        <f t="shared" si="12"/>
        <v>-10.978130366142338</v>
      </c>
      <c r="I59" s="327"/>
      <c r="J59" s="327">
        <f>'nicht Bio - Rohdaten'!$AM$272</f>
        <v>3.1761308820154999</v>
      </c>
      <c r="K59" s="327">
        <f>'nicht Bio - Rohdaten'!$AM$283</f>
        <v>4.0382557163834498</v>
      </c>
      <c r="L59" s="332">
        <f>'nicht Bio - Rohdaten'!$AM$284</f>
        <v>2.93664038891011</v>
      </c>
      <c r="M59" s="333">
        <f t="shared" si="13"/>
        <v>-7.5403219200278881</v>
      </c>
      <c r="N59" s="333">
        <f t="shared" si="14"/>
        <v>-27.279484134796594</v>
      </c>
      <c r="O59" s="328"/>
      <c r="P59" s="327">
        <f t="shared" si="10"/>
        <v>1.3385644583816503</v>
      </c>
      <c r="Q59" s="327">
        <f t="shared" si="10"/>
        <v>3.12189535113147</v>
      </c>
      <c r="R59" s="332">
        <f t="shared" si="10"/>
        <v>3.4374599600002895</v>
      </c>
      <c r="S59" s="333">
        <f t="shared" si="15"/>
        <v>156.80197456880362</v>
      </c>
      <c r="T59" s="333">
        <f t="shared" si="16"/>
        <v>10.108109765897479</v>
      </c>
      <c r="U59" s="328"/>
      <c r="V59" s="333">
        <f t="shared" si="9"/>
        <v>42.144499332855823</v>
      </c>
      <c r="W59" s="333">
        <f t="shared" si="9"/>
        <v>77.308015400454948</v>
      </c>
      <c r="X59" s="334">
        <f t="shared" si="9"/>
        <v>117.05416750997051</v>
      </c>
    </row>
    <row r="60" spans="1:24" s="322" customFormat="1" hidden="1" outlineLevel="1">
      <c r="A60" s="322" t="str">
        <f>Codierung!I89</f>
        <v>Broccoli</v>
      </c>
      <c r="B60" s="322" t="str">
        <f>Codierung!$I$113</f>
        <v>In CHF / kg</v>
      </c>
      <c r="C60" s="336" t="str">
        <f>Codierung!I157</f>
        <v>250 g</v>
      </c>
      <c r="D60" s="327">
        <f>'Bio - Rohdaten'!$AN$272</f>
        <v>5.9031719545874397</v>
      </c>
      <c r="E60" s="327">
        <f>'Bio - Rohdaten'!$AN$283</f>
        <v>7.9394987915095401</v>
      </c>
      <c r="F60" s="332">
        <f>'Bio - Rohdaten'!$AN$284</f>
        <v>6.4538087562800897</v>
      </c>
      <c r="G60" s="333">
        <f t="shared" si="11"/>
        <v>9.327812334261111</v>
      </c>
      <c r="H60" s="333">
        <f t="shared" si="12"/>
        <v>-18.712642626991009</v>
      </c>
      <c r="I60" s="327"/>
      <c r="J60" s="327">
        <f>'nicht Bio - Rohdaten'!$AN$272</f>
        <v>3.3046280388724201</v>
      </c>
      <c r="K60" s="327">
        <f>'nicht Bio - Rohdaten'!$AN$283</f>
        <v>4.6420161882737698</v>
      </c>
      <c r="L60" s="332">
        <f>'nicht Bio - Rohdaten'!$AN$284</f>
        <v>2.7810703046306302</v>
      </c>
      <c r="M60" s="333">
        <f t="shared" si="13"/>
        <v>-15.843166858211196</v>
      </c>
      <c r="N60" s="333">
        <f t="shared" si="14"/>
        <v>-40.089172638908245</v>
      </c>
      <c r="O60" s="328"/>
      <c r="P60" s="327">
        <f t="shared" si="10"/>
        <v>2.5985439157150196</v>
      </c>
      <c r="Q60" s="327">
        <f t="shared" si="10"/>
        <v>3.2974826032357702</v>
      </c>
      <c r="R60" s="332">
        <f t="shared" si="10"/>
        <v>3.6727384516494594</v>
      </c>
      <c r="S60" s="333">
        <f t="shared" si="15"/>
        <v>41.338325261240108</v>
      </c>
      <c r="T60" s="333">
        <f t="shared" si="16"/>
        <v>11.380070604328777</v>
      </c>
      <c r="U60" s="328"/>
      <c r="V60" s="333">
        <f t="shared" si="9"/>
        <v>78.633476601550441</v>
      </c>
      <c r="W60" s="333">
        <f t="shared" si="9"/>
        <v>71.03556880231406</v>
      </c>
      <c r="X60" s="334">
        <f t="shared" si="9"/>
        <v>132.06204983506368</v>
      </c>
    </row>
    <row r="61" spans="1:24" s="322" customFormat="1" ht="17.5" hidden="1" customHeight="1" outlineLevel="1">
      <c r="A61" s="322" t="str">
        <f>Codierung!I91</f>
        <v>Lauch grün</v>
      </c>
      <c r="B61" s="322" t="str">
        <f>Codierung!$I$113</f>
        <v>In CHF / kg</v>
      </c>
      <c r="C61" s="336" t="str">
        <f>Codierung!I158</f>
        <v>160 g</v>
      </c>
      <c r="D61" s="327">
        <f>'Bio - Rohdaten'!$AO$272</f>
        <v>7.7877523091301697</v>
      </c>
      <c r="E61" s="327">
        <f>'Bio - Rohdaten'!$AO$283</f>
        <v>6.3762486106444598</v>
      </c>
      <c r="F61" s="332">
        <f>'Bio - Rohdaten'!$AO$284</f>
        <v>6.4806853389492698</v>
      </c>
      <c r="G61" s="333">
        <f t="shared" si="11"/>
        <v>-16.783622774552377</v>
      </c>
      <c r="H61" s="333">
        <f t="shared" si="12"/>
        <v>1.6379023887253097</v>
      </c>
      <c r="I61" s="327"/>
      <c r="J61" s="327">
        <f>'nicht Bio - Rohdaten'!$AO$272</f>
        <v>3.6772393408353099</v>
      </c>
      <c r="K61" s="327">
        <f>'nicht Bio - Rohdaten'!$AO$283</f>
        <v>4.4692373289258001</v>
      </c>
      <c r="L61" s="332">
        <f>'nicht Bio - Rohdaten'!$AO$284</f>
        <v>3.8972598495750801</v>
      </c>
      <c r="M61" s="333">
        <f t="shared" si="13"/>
        <v>5.9833067240543292</v>
      </c>
      <c r="N61" s="333">
        <f t="shared" si="14"/>
        <v>-12.798100374951382</v>
      </c>
      <c r="O61" s="328"/>
      <c r="P61" s="327">
        <f t="shared" si="10"/>
        <v>4.1105129682948593</v>
      </c>
      <c r="Q61" s="327">
        <f t="shared" si="10"/>
        <v>1.9070112817186597</v>
      </c>
      <c r="R61" s="332">
        <f t="shared" si="10"/>
        <v>2.5834254893741897</v>
      </c>
      <c r="S61" s="333">
        <f t="shared" si="15"/>
        <v>-37.150776331308904</v>
      </c>
      <c r="T61" s="333">
        <f t="shared" si="16"/>
        <v>35.469858733395839</v>
      </c>
      <c r="U61" s="328"/>
      <c r="V61" s="333">
        <f t="shared" si="9"/>
        <v>111.78257892131462</v>
      </c>
      <c r="W61" s="333">
        <f t="shared" si="9"/>
        <v>42.669725086562323</v>
      </c>
      <c r="X61" s="334">
        <f t="shared" si="9"/>
        <v>66.288253518837379</v>
      </c>
    </row>
    <row r="62" spans="1:24" s="322" customFormat="1" hidden="1" outlineLevel="1">
      <c r="A62" s="322" t="str">
        <f>Codierung!I92</f>
        <v>Champignons</v>
      </c>
      <c r="B62" s="322" t="str">
        <f>Codierung!$I$113</f>
        <v>In CHF / kg</v>
      </c>
      <c r="C62" s="336" t="str">
        <f>Codierung!I159</f>
        <v>210 g</v>
      </c>
      <c r="D62" s="327">
        <f>'Bio - Rohdaten'!$AP$272</f>
        <v>16.947165189545199</v>
      </c>
      <c r="E62" s="327">
        <f>'Bio - Rohdaten'!$AP$283</f>
        <v>17.019559929292299</v>
      </c>
      <c r="F62" s="332">
        <f>'Bio - Rohdaten'!$AP$284</f>
        <v>17.113674476552799</v>
      </c>
      <c r="G62" s="333">
        <f t="shared" si="11"/>
        <v>0.98251999756466635</v>
      </c>
      <c r="H62" s="333">
        <f t="shared" si="12"/>
        <v>0.55297873535801123</v>
      </c>
      <c r="I62" s="327"/>
      <c r="J62" s="327">
        <f>'nicht Bio - Rohdaten'!$AP$272</f>
        <v>9.6545335637746401</v>
      </c>
      <c r="K62" s="327">
        <f>'nicht Bio - Rohdaten'!$AP$283</f>
        <v>9.3058279493000704</v>
      </c>
      <c r="L62" s="332">
        <f>'nicht Bio - Rohdaten'!$AP$284</f>
        <v>9.0952224416724903</v>
      </c>
      <c r="M62" s="333">
        <f t="shared" si="13"/>
        <v>-5.7932485128103437</v>
      </c>
      <c r="N62" s="333">
        <f t="shared" si="14"/>
        <v>-2.2631571180447265</v>
      </c>
      <c r="O62" s="328"/>
      <c r="P62" s="327">
        <f t="shared" si="10"/>
        <v>7.292631625770559</v>
      </c>
      <c r="Q62" s="327">
        <f t="shared" si="10"/>
        <v>7.7137319799922288</v>
      </c>
      <c r="R62" s="332">
        <f t="shared" si="10"/>
        <v>8.0184520348803083</v>
      </c>
      <c r="S62" s="333">
        <f t="shared" si="15"/>
        <v>9.9527913427693147</v>
      </c>
      <c r="T62" s="333">
        <f t="shared" si="16"/>
        <v>3.9503583437752074</v>
      </c>
      <c r="U62" s="328"/>
      <c r="V62" s="333">
        <f t="shared" si="9"/>
        <v>75.535825502059311</v>
      </c>
      <c r="W62" s="333">
        <f t="shared" si="9"/>
        <v>82.891409791993965</v>
      </c>
      <c r="X62" s="334">
        <f t="shared" si="9"/>
        <v>88.161142691149209</v>
      </c>
    </row>
    <row r="63" spans="1:24" s="322" customFormat="1" hidden="1" outlineLevel="1">
      <c r="A63" s="322" t="str">
        <f>Codierung!I93</f>
        <v>Randen gedämpft</v>
      </c>
      <c r="B63" s="322" t="str">
        <f>Codierung!$I$113</f>
        <v>In CHF / kg</v>
      </c>
      <c r="C63" s="336" t="str">
        <f>Codierung!I160</f>
        <v>180 g</v>
      </c>
      <c r="D63" s="327">
        <f>'Bio - Rohdaten'!$AQ$272</f>
        <v>4.9084489877568798</v>
      </c>
      <c r="E63" s="327">
        <f>'Bio - Rohdaten'!$AQ$283</f>
        <v>4.94348551691344</v>
      </c>
      <c r="F63" s="332">
        <f>'Bio - Rohdaten'!$AQ$284</f>
        <v>4.9434855169134302</v>
      </c>
      <c r="G63" s="333">
        <f t="shared" si="11"/>
        <v>0.713800413204698</v>
      </c>
      <c r="H63" s="333">
        <f t="shared" si="12"/>
        <v>-1.9763307858948559E-13</v>
      </c>
      <c r="I63" s="327"/>
      <c r="J63" s="327">
        <f>'nicht Bio - Rohdaten'!$AQ$272</f>
        <v>3.4636615012457601</v>
      </c>
      <c r="K63" s="327">
        <f>'nicht Bio - Rohdaten'!$AQ$283</f>
        <v>3.5385163717406201</v>
      </c>
      <c r="L63" s="332">
        <f>'nicht Bio - Rohdaten'!$AQ$284</f>
        <v>3.60874757986995</v>
      </c>
      <c r="M63" s="333">
        <f t="shared" si="13"/>
        <v>4.1888065150710423</v>
      </c>
      <c r="N63" s="333">
        <f t="shared" si="14"/>
        <v>1.9847642557262699</v>
      </c>
      <c r="O63" s="328"/>
      <c r="P63" s="327">
        <f t="shared" si="10"/>
        <v>1.4447874865111197</v>
      </c>
      <c r="Q63" s="327">
        <f t="shared" si="10"/>
        <v>1.4049691451728199</v>
      </c>
      <c r="R63" s="332">
        <f t="shared" si="10"/>
        <v>1.3347379370434802</v>
      </c>
      <c r="S63" s="333">
        <f t="shared" si="15"/>
        <v>-7.6170059953514464</v>
      </c>
      <c r="T63" s="333">
        <f t="shared" si="16"/>
        <v>-4.9987722770026259</v>
      </c>
      <c r="U63" s="328"/>
      <c r="V63" s="333">
        <f t="shared" si="9"/>
        <v>41.712721811628505</v>
      </c>
      <c r="W63" s="333">
        <f t="shared" si="9"/>
        <v>39.705034471317326</v>
      </c>
      <c r="X63" s="334">
        <f t="shared" si="9"/>
        <v>36.986181701619067</v>
      </c>
    </row>
    <row r="64" spans="1:24" s="322" customFormat="1" hidden="1" outlineLevel="1">
      <c r="A64" s="322" t="str">
        <f>Codierung!I94</f>
        <v>Knollensellerie</v>
      </c>
      <c r="B64" s="322" t="str">
        <f>Codierung!$I$113</f>
        <v>In CHF / kg</v>
      </c>
      <c r="C64" s="336" t="str">
        <f>Codierung!I161</f>
        <v>150 g</v>
      </c>
      <c r="D64" s="327">
        <f>'Bio - Rohdaten'!$AR$272</f>
        <v>6.7018297015381698</v>
      </c>
      <c r="E64" s="327">
        <f>'Bio - Rohdaten'!$AR$283</f>
        <v>5.9323628856897397</v>
      </c>
      <c r="F64" s="332">
        <f>'Bio - Rohdaten'!$AR$284</f>
        <v>5.6783542764022901</v>
      </c>
      <c r="G64" s="333">
        <f t="shared" si="11"/>
        <v>-15.271582100944418</v>
      </c>
      <c r="H64" s="333">
        <f t="shared" si="12"/>
        <v>-4.2817442928209664</v>
      </c>
      <c r="I64" s="327"/>
      <c r="J64" s="327">
        <f>'nicht Bio - Rohdaten'!$AR$272</f>
        <v>2.5656381954877698</v>
      </c>
      <c r="K64" s="327">
        <f>'nicht Bio - Rohdaten'!$AR$283</f>
        <v>2.8503250300002101</v>
      </c>
      <c r="L64" s="332">
        <f>'nicht Bio - Rohdaten'!$AR$284</f>
        <v>2.6005152433259999</v>
      </c>
      <c r="M64" s="333">
        <f t="shared" si="13"/>
        <v>1.3593907316927589</v>
      </c>
      <c r="N64" s="333">
        <f t="shared" si="14"/>
        <v>-8.764256147804721</v>
      </c>
      <c r="O64" s="328"/>
      <c r="P64" s="327">
        <f t="shared" si="10"/>
        <v>4.1361915060504</v>
      </c>
      <c r="Q64" s="327">
        <f t="shared" si="10"/>
        <v>3.0820378556895296</v>
      </c>
      <c r="R64" s="332">
        <f t="shared" si="10"/>
        <v>3.0778390330762901</v>
      </c>
      <c r="S64" s="333">
        <f t="shared" si="15"/>
        <v>-25.587608103395532</v>
      </c>
      <c r="T64" s="333">
        <f t="shared" si="16"/>
        <v>-0.13623527061772794</v>
      </c>
      <c r="U64" s="328"/>
      <c r="V64" s="333">
        <f t="shared" si="9"/>
        <v>161.21491772786936</v>
      </c>
      <c r="W64" s="333">
        <f t="shared" si="9"/>
        <v>108.12934746916571</v>
      </c>
      <c r="X64" s="334">
        <f t="shared" si="9"/>
        <v>118.35496988434508</v>
      </c>
    </row>
    <row r="65" spans="1:24" s="322" customFormat="1" hidden="1" outlineLevel="1">
      <c r="A65" s="322" t="str">
        <f>Codierung!I96</f>
        <v>Aubergine</v>
      </c>
      <c r="B65" s="322" t="str">
        <f>Codierung!$I$113</f>
        <v>In CHF / kg</v>
      </c>
      <c r="C65" s="336" t="str">
        <f>Codierung!I162</f>
        <v>150 g</v>
      </c>
      <c r="D65" s="327">
        <f>'Bio - Rohdaten'!$AS$272</f>
        <v>4.5502691397617898</v>
      </c>
      <c r="E65" s="327">
        <f>'Bio - Rohdaten'!$AS$283</f>
        <v>4.4984423255749997</v>
      </c>
      <c r="F65" s="332">
        <f>'Bio - Rohdaten'!$AS$284</f>
        <v>4.3129099907301596</v>
      </c>
      <c r="G65" s="333">
        <f t="shared" si="11"/>
        <v>-5.216376037133843</v>
      </c>
      <c r="H65" s="333">
        <f t="shared" si="12"/>
        <v>-4.1243684239327223</v>
      </c>
      <c r="I65" s="327"/>
      <c r="J65" s="327">
        <f>'nicht Bio - Rohdaten'!$AS$272</f>
        <v>2.9780669647258602</v>
      </c>
      <c r="K65" s="327">
        <f>'nicht Bio - Rohdaten'!$AS$283</f>
        <v>2.8675923238051602</v>
      </c>
      <c r="L65" s="332">
        <f>'nicht Bio - Rohdaten'!$AS$284</f>
        <v>3.0536157324100301</v>
      </c>
      <c r="M65" s="333">
        <f t="shared" si="13"/>
        <v>2.5368391167498294</v>
      </c>
      <c r="N65" s="333">
        <f t="shared" si="14"/>
        <v>6.4870939659241973</v>
      </c>
      <c r="O65" s="328"/>
      <c r="P65" s="327">
        <f t="shared" si="10"/>
        <v>1.5722021750359296</v>
      </c>
      <c r="Q65" s="327">
        <f t="shared" si="10"/>
        <v>1.6308500017698395</v>
      </c>
      <c r="R65" s="332">
        <f t="shared" si="10"/>
        <v>1.2592942583201294</v>
      </c>
      <c r="S65" s="333">
        <f t="shared" si="15"/>
        <v>-19.902524095455426</v>
      </c>
      <c r="T65" s="333">
        <f t="shared" si="16"/>
        <v>-22.782950182204889</v>
      </c>
      <c r="U65" s="328"/>
      <c r="V65" s="333">
        <f t="shared" si="9"/>
        <v>52.792707271465119</v>
      </c>
      <c r="W65" s="333">
        <f t="shared" si="9"/>
        <v>56.871752244258289</v>
      </c>
      <c r="X65" s="334">
        <f t="shared" si="9"/>
        <v>41.239447549159912</v>
      </c>
    </row>
    <row r="66" spans="1:24" s="322" customFormat="1" hidden="1" outlineLevel="1">
      <c r="A66" s="322" t="str">
        <f>Codierung!I97</f>
        <v>Nüsslisalat</v>
      </c>
      <c r="B66" s="322" t="str">
        <f>Codierung!$I$113</f>
        <v>In CHF / kg</v>
      </c>
      <c r="C66" s="336" t="str">
        <f>Codierung!I163</f>
        <v>60 g</v>
      </c>
      <c r="D66" s="327">
        <f>'Bio - Rohdaten'!$AT$272</f>
        <v>33.120554146442799</v>
      </c>
      <c r="E66" s="327">
        <f>'Bio - Rohdaten'!$AT$283</f>
        <v>36.000000000005002</v>
      </c>
      <c r="F66" s="332">
        <f>'Bio - Rohdaten'!$AT$284</f>
        <v>34.8109125596851</v>
      </c>
      <c r="G66" s="333">
        <f t="shared" si="11"/>
        <v>5.103653778763384</v>
      </c>
      <c r="H66" s="333">
        <f t="shared" si="12"/>
        <v>-3.3030206675548248</v>
      </c>
      <c r="I66" s="327"/>
      <c r="J66" s="327">
        <f>'nicht Bio - Rohdaten'!$AT$272</f>
        <v>25.7485868166778</v>
      </c>
      <c r="K66" s="327">
        <f>'nicht Bio - Rohdaten'!$AT$283</f>
        <v>22.4668697934679</v>
      </c>
      <c r="L66" s="332">
        <f>'nicht Bio - Rohdaten'!$AT$284</f>
        <v>20.637013254293802</v>
      </c>
      <c r="M66" s="333">
        <f t="shared" si="13"/>
        <v>-19.851860604144477</v>
      </c>
      <c r="N66" s="333">
        <f t="shared" si="14"/>
        <v>-8.1446884056190054</v>
      </c>
      <c r="O66" s="328"/>
      <c r="P66" s="327">
        <f t="shared" si="10"/>
        <v>7.371967329764999</v>
      </c>
      <c r="Q66" s="327">
        <f t="shared" si="10"/>
        <v>13.533130206537102</v>
      </c>
      <c r="R66" s="332">
        <f t="shared" si="10"/>
        <v>14.173899305391298</v>
      </c>
      <c r="S66" s="333">
        <f t="shared" si="15"/>
        <v>92.267527396152047</v>
      </c>
      <c r="T66" s="333">
        <f t="shared" si="16"/>
        <v>4.7348181025013458</v>
      </c>
      <c r="U66" s="328"/>
      <c r="V66" s="333">
        <f t="shared" si="9"/>
        <v>28.630570610539486</v>
      </c>
      <c r="W66" s="333">
        <f t="shared" si="9"/>
        <v>60.235939990500029</v>
      </c>
      <c r="X66" s="334">
        <f t="shared" si="9"/>
        <v>68.681931492398647</v>
      </c>
    </row>
    <row r="67" spans="1:24" s="330" customFormat="1" collapsed="1">
      <c r="A67" s="323" t="str">
        <f>Codierung!I98</f>
        <v>Mehl</v>
      </c>
      <c r="B67" s="323" t="str">
        <f>Codierung!$I$110</f>
        <v>In CHF</v>
      </c>
      <c r="C67" s="323"/>
      <c r="D67" s="324">
        <f>'Bio - Rohdaten'!$AX$272</f>
        <v>4.13</v>
      </c>
      <c r="E67" s="324">
        <f>'Bio - Rohdaten'!$AX$283</f>
        <v>4.13</v>
      </c>
      <c r="F67" s="325">
        <f>'Bio - Rohdaten'!$AX$284</f>
        <v>4.13</v>
      </c>
      <c r="G67" s="326">
        <f t="shared" si="11"/>
        <v>0</v>
      </c>
      <c r="H67" s="326">
        <f t="shared" si="12"/>
        <v>0</v>
      </c>
      <c r="I67" s="327"/>
      <c r="J67" s="324">
        <f>'nicht Bio - Rohdaten'!$AX$272</f>
        <v>2.4577173796886682</v>
      </c>
      <c r="K67" s="324">
        <f>'nicht Bio - Rohdaten'!$AX$283</f>
        <v>2.4577173796886682</v>
      </c>
      <c r="L67" s="325">
        <f>'nicht Bio - Rohdaten'!$AX$284</f>
        <v>2.4577173796886682</v>
      </c>
      <c r="M67" s="326">
        <f t="shared" si="13"/>
        <v>0</v>
      </c>
      <c r="N67" s="326">
        <f t="shared" si="14"/>
        <v>0</v>
      </c>
      <c r="O67" s="328"/>
      <c r="P67" s="324">
        <f>D67-J67</f>
        <v>1.6722826203113317</v>
      </c>
      <c r="Q67" s="324">
        <f>E67-K67</f>
        <v>1.6722826203113317</v>
      </c>
      <c r="R67" s="325">
        <f>F67-L67</f>
        <v>1.6722826203113317</v>
      </c>
      <c r="S67" s="326">
        <f t="shared" si="15"/>
        <v>0</v>
      </c>
      <c r="T67" s="326">
        <f t="shared" si="16"/>
        <v>0</v>
      </c>
      <c r="U67" s="328"/>
      <c r="V67" s="326">
        <f t="shared" si="9"/>
        <v>68.042104195201176</v>
      </c>
      <c r="W67" s="326">
        <f t="shared" si="9"/>
        <v>68.042104195201176</v>
      </c>
      <c r="X67" s="329">
        <f t="shared" si="9"/>
        <v>68.042104195201176</v>
      </c>
    </row>
    <row r="68" spans="1:24" s="322" customFormat="1" hidden="1" outlineLevel="1">
      <c r="A68" s="322" t="str">
        <f>Codierung!I99</f>
        <v>Weissmehl</v>
      </c>
      <c r="B68" s="316" t="str">
        <f>Codierung!$I$113</f>
        <v>In CHF / kg</v>
      </c>
      <c r="C68" s="335" t="str">
        <f>Codierung!I165</f>
        <v>1.4 kg</v>
      </c>
      <c r="D68" s="327">
        <f>'Bio - Rohdaten'!$AV$272</f>
        <v>2.95</v>
      </c>
      <c r="E68" s="327">
        <f>'Bio - Rohdaten'!$AV$283</f>
        <v>2.95</v>
      </c>
      <c r="F68" s="332">
        <f>'Bio - Rohdaten'!$AV$284</f>
        <v>2.95</v>
      </c>
      <c r="G68" s="333">
        <f t="shared" si="11"/>
        <v>0</v>
      </c>
      <c r="H68" s="333">
        <f t="shared" si="12"/>
        <v>0</v>
      </c>
      <c r="I68" s="327"/>
      <c r="J68" s="327">
        <f>'nicht Bio - Rohdaten'!$AV$272</f>
        <v>1.7555124140633347</v>
      </c>
      <c r="K68" s="327">
        <f>'nicht Bio - Rohdaten'!$AV$283</f>
        <v>1.7555124140633347</v>
      </c>
      <c r="L68" s="332">
        <f>'nicht Bio - Rohdaten'!$AV$284</f>
        <v>1.7555124140633347</v>
      </c>
      <c r="M68" s="333">
        <f t="shared" si="13"/>
        <v>0</v>
      </c>
      <c r="N68" s="333">
        <f t="shared" si="14"/>
        <v>0</v>
      </c>
      <c r="O68" s="328"/>
      <c r="P68" s="327">
        <f t="shared" si="10"/>
        <v>1.1944875859366655</v>
      </c>
      <c r="Q68" s="327">
        <f t="shared" si="10"/>
        <v>1.1944875859366655</v>
      </c>
      <c r="R68" s="332">
        <f t="shared" si="10"/>
        <v>1.1944875859366655</v>
      </c>
      <c r="S68" s="333">
        <f t="shared" si="15"/>
        <v>0</v>
      </c>
      <c r="T68" s="333">
        <f t="shared" si="16"/>
        <v>0</v>
      </c>
      <c r="U68" s="328"/>
      <c r="V68" s="333">
        <f t="shared" si="9"/>
        <v>68.042104195201162</v>
      </c>
      <c r="W68" s="333">
        <f t="shared" si="9"/>
        <v>68.042104195201162</v>
      </c>
      <c r="X68" s="334">
        <f t="shared" si="9"/>
        <v>68.042104195201162</v>
      </c>
    </row>
    <row r="69" spans="1:24" s="298" customFormat="1" ht="15.5" collapsed="1">
      <c r="A69" s="337" t="str">
        <f>Codierung!I16</f>
        <v>Warenkorb Total</v>
      </c>
      <c r="B69" s="337" t="str">
        <f>Codierung!$I$110</f>
        <v>In CHF</v>
      </c>
      <c r="C69" s="337"/>
      <c r="D69" s="367">
        <f>'Bio - Rohdaten'!$AY$272</f>
        <v>180.96296963552319</v>
      </c>
      <c r="E69" s="367">
        <f>'Bio - Rohdaten'!$AY$283</f>
        <v>181.64485679961058</v>
      </c>
      <c r="F69" s="368">
        <f>'Bio - Rohdaten'!$AY$284</f>
        <v>176.2687553979618</v>
      </c>
      <c r="G69" s="340">
        <f t="shared" si="11"/>
        <v>-2.5940192333359668</v>
      </c>
      <c r="H69" s="340">
        <f t="shared" si="12"/>
        <v>-2.9596771944826723</v>
      </c>
      <c r="I69" s="341"/>
      <c r="J69" s="367">
        <f>'nicht Bio - Rohdaten'!$AY$272</f>
        <v>119.20543822837315</v>
      </c>
      <c r="K69" s="367">
        <f>'nicht Bio - Rohdaten'!$AY$283</f>
        <v>118.84040762450338</v>
      </c>
      <c r="L69" s="368">
        <f>'nicht Bio - Rohdaten'!$AY$284</f>
        <v>118.59858140380958</v>
      </c>
      <c r="M69" s="340">
        <f t="shared" si="13"/>
        <v>-0.50908484846216973</v>
      </c>
      <c r="N69" s="340">
        <f t="shared" si="14"/>
        <v>-0.20348821207168935</v>
      </c>
      <c r="O69" s="342"/>
      <c r="P69" s="338">
        <f t="shared" ref="P69:R69" si="17">D69-J69</f>
        <v>61.75753140715004</v>
      </c>
      <c r="Q69" s="338">
        <f t="shared" si="17"/>
        <v>62.804449175107194</v>
      </c>
      <c r="R69" s="339">
        <f t="shared" si="17"/>
        <v>57.670173994152222</v>
      </c>
      <c r="S69" s="340">
        <f t="shared" si="15"/>
        <v>-6.6183950683699129</v>
      </c>
      <c r="T69" s="340">
        <f t="shared" si="16"/>
        <v>-8.1750182485319272</v>
      </c>
      <c r="U69" s="342"/>
      <c r="V69" s="340">
        <f t="shared" si="9"/>
        <v>51.807645963966252</v>
      </c>
      <c r="W69" s="340">
        <f t="shared" si="9"/>
        <v>52.847722782598147</v>
      </c>
      <c r="X69" s="343">
        <f t="shared" si="9"/>
        <v>48.626360713198011</v>
      </c>
    </row>
    <row r="70" spans="1:24" s="266" customFormat="1">
      <c r="A70" s="266" t="str">
        <f>Codierung!I20</f>
        <v>* Es wird nicht der Gesamtkonsum angeschaut, sondern eine spezifische Auswahl von (vorwiegend Frische-)Produkten, bei welchen die</v>
      </c>
      <c r="F70" s="288"/>
      <c r="L70" s="288"/>
      <c r="R70" s="288"/>
      <c r="X70" s="288"/>
    </row>
    <row r="71" spans="1:24" s="266" customFormat="1">
      <c r="A71" s="266" t="str">
        <f>Codierung!I21</f>
        <v>Marktanalysen Preiserhebungen im Detailhandel durchführt. Die Detailhandelspreiserhebungen enthalten keine</v>
      </c>
      <c r="F71" s="288"/>
      <c r="L71" s="288"/>
      <c r="R71" s="288"/>
      <c r="X71" s="288"/>
    </row>
    <row r="72" spans="1:24" s="266" customFormat="1">
      <c r="A72" s="266" t="str">
        <f>Codierung!I22</f>
        <v>Discounterpreise, ausser für Milch und Eier werden auch Discounterpreise einbezogen.</v>
      </c>
      <c r="F72" s="288"/>
      <c r="L72" s="288"/>
      <c r="R72" s="288"/>
      <c r="X72" s="288"/>
    </row>
    <row r="100" spans="2:6">
      <c r="B100" s="306"/>
      <c r="C100" s="307"/>
      <c r="D100" s="307"/>
      <c r="E100" s="308"/>
    </row>
    <row r="101" spans="2:6">
      <c r="B101" s="306"/>
      <c r="C101" s="307"/>
      <c r="D101" s="307"/>
      <c r="E101" s="308"/>
    </row>
    <row r="102" spans="2:6">
      <c r="B102" s="306"/>
      <c r="C102" s="307"/>
      <c r="D102" s="307"/>
      <c r="E102" s="308"/>
    </row>
    <row r="103" spans="2:6">
      <c r="B103" s="306"/>
      <c r="C103" s="307"/>
      <c r="D103" s="307"/>
      <c r="E103" s="308"/>
    </row>
    <row r="104" spans="2:6">
      <c r="B104" s="306"/>
      <c r="C104" s="307"/>
      <c r="D104" s="307"/>
      <c r="E104" s="308"/>
    </row>
    <row r="105" spans="2:6">
      <c r="B105" s="306"/>
      <c r="C105" s="307"/>
      <c r="D105" s="307"/>
      <c r="E105" s="308"/>
    </row>
    <row r="106" spans="2:6">
      <c r="B106" s="306"/>
      <c r="C106" s="307"/>
      <c r="D106" s="307"/>
      <c r="E106" s="308"/>
    </row>
    <row r="107" spans="2:6">
      <c r="B107" s="306"/>
      <c r="C107" s="307"/>
      <c r="D107" s="307"/>
      <c r="E107" s="308"/>
    </row>
    <row r="108" spans="2:6">
      <c r="B108" s="306"/>
      <c r="C108" s="307"/>
      <c r="D108" s="307"/>
      <c r="E108" s="308"/>
    </row>
    <row r="109" spans="2:6">
      <c r="B109" s="309"/>
      <c r="C109" s="309"/>
      <c r="D109" s="309"/>
      <c r="E109" s="309"/>
    </row>
    <row r="111" spans="2:6">
      <c r="F111" s="310"/>
    </row>
    <row r="120" spans="1:5">
      <c r="B120" s="309"/>
      <c r="C120" s="309"/>
      <c r="D120" s="309"/>
      <c r="E120" s="309"/>
    </row>
    <row r="121" spans="1:5">
      <c r="B121" s="309"/>
      <c r="C121" s="309"/>
      <c r="D121" s="309"/>
      <c r="E121" s="309"/>
    </row>
    <row r="123" spans="1:5">
      <c r="A123" s="307"/>
    </row>
  </sheetData>
  <mergeCells count="4">
    <mergeCell ref="D17:H17"/>
    <mergeCell ref="J17:N17"/>
    <mergeCell ref="P17:T17"/>
    <mergeCell ref="V17:X17"/>
  </mergeCells>
  <hyperlinks>
    <hyperlink ref="A7" location="'Tabelle und Graphen'!A1" display="'Tabelle und Graphen'!A1"/>
  </hyperlinks>
  <pageMargins left="0.23622047244094491" right="0.23622047244094491" top="0.27559055118110237" bottom="0.27559055118110237" header="0.31496062992125984" footer="0.31496062992125984"/>
  <pageSetup paperSize="9" scale="45" fitToWidth="0" fitToHeight="0" orientation="portrait" r:id="rId1"/>
  <colBreaks count="1" manualBreakCount="1">
    <brk id="14" min="13" max="180" man="1"/>
  </colBreaks>
  <ignoredErrors>
    <ignoredError sqref="B27 B30:B32 B39:B42 B43:B45 B51:B52 B46:B49 B65:B68 B61:B64 B53:B56 B33:B35 B57:B6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84" r:id="rId4" name="Drop Down 12">
              <controlPr defaultSize="0" autoLine="0" autoPict="0">
                <anchor moveWithCells="1">
                  <from>
                    <xdr:col>0</xdr:col>
                    <xdr:colOff>184150</xdr:colOff>
                    <xdr:row>4</xdr:row>
                    <xdr:rowOff>152400</xdr:rowOff>
                  </from>
                  <to>
                    <xdr:col>0</xdr:col>
                    <xdr:colOff>1905000</xdr:colOff>
                    <xdr:row>5</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62"/>
  <sheetViews>
    <sheetView zoomScale="70" zoomScaleNormal="70" workbookViewId="0">
      <pane xSplit="3" ySplit="3" topLeftCell="D52" activePane="bottomRight" state="frozen"/>
      <selection pane="topRight" activeCell="D1" sqref="D1"/>
      <selection pane="bottomLeft" activeCell="A4" sqref="A4"/>
      <selection pane="bottomRight" activeCell="W69" sqref="W69"/>
    </sheetView>
  </sheetViews>
  <sheetFormatPr baseColWidth="10" defaultRowHeight="14" outlineLevelRow="1"/>
  <cols>
    <col min="1" max="1" width="3.33203125" customWidth="1"/>
    <col min="2" max="2" width="29.4140625" customWidth="1"/>
    <col min="3" max="3" width="15.33203125" customWidth="1"/>
    <col min="7" max="7" width="12.6640625" customWidth="1"/>
    <col min="8" max="8" width="12.4140625" customWidth="1"/>
  </cols>
  <sheetData>
    <row r="1" spans="1:24" ht="18.5" thickBot="1">
      <c r="D1" s="428" t="s">
        <v>83</v>
      </c>
      <c r="E1" s="429"/>
      <c r="F1" s="429"/>
      <c r="G1" s="429"/>
      <c r="H1" s="430"/>
      <c r="I1" s="19"/>
      <c r="J1" s="428" t="s">
        <v>84</v>
      </c>
      <c r="K1" s="429"/>
      <c r="L1" s="429"/>
      <c r="M1" s="429"/>
      <c r="N1" s="430"/>
      <c r="P1" s="428" t="s">
        <v>80</v>
      </c>
      <c r="Q1" s="429"/>
      <c r="R1" s="429"/>
      <c r="S1" s="429"/>
      <c r="T1" s="430"/>
      <c r="V1" s="428" t="s">
        <v>81</v>
      </c>
      <c r="W1" s="429"/>
      <c r="X1" s="429"/>
    </row>
    <row r="2" spans="1:24" ht="18">
      <c r="B2" s="12"/>
      <c r="C2" s="12"/>
      <c r="D2" s="8">
        <v>187</v>
      </c>
      <c r="E2" s="8">
        <v>198</v>
      </c>
      <c r="F2" s="8">
        <v>199</v>
      </c>
      <c r="G2" s="8"/>
      <c r="H2" s="8"/>
      <c r="I2" s="8"/>
      <c r="J2" s="8">
        <v>187</v>
      </c>
      <c r="K2" s="8">
        <v>198</v>
      </c>
      <c r="L2" s="8">
        <v>199</v>
      </c>
    </row>
    <row r="3" spans="1:24" ht="14.5" thickBot="1">
      <c r="B3" s="18"/>
      <c r="C3" s="18"/>
      <c r="D3" s="25">
        <f>'Bio - Rohdaten'!$A$201</f>
        <v>42005</v>
      </c>
      <c r="E3" s="26">
        <f>'Bio - Rohdaten'!$A$212</f>
        <v>42339</v>
      </c>
      <c r="F3" s="27">
        <f>'Bio - Rohdaten'!$A$213</f>
        <v>42370</v>
      </c>
      <c r="G3" s="28" t="s">
        <v>65</v>
      </c>
      <c r="H3" s="29" t="s">
        <v>66</v>
      </c>
      <c r="I3" s="30"/>
      <c r="J3" s="31">
        <f>'nicht Bio - Rohdaten'!$A$201</f>
        <v>42005</v>
      </c>
      <c r="K3" s="28">
        <f>'nicht Bio - Rohdaten'!$A$212</f>
        <v>42339</v>
      </c>
      <c r="L3" s="28">
        <f>'nicht Bio - Rohdaten'!$A$213</f>
        <v>42370</v>
      </c>
      <c r="M3" s="28" t="s">
        <v>65</v>
      </c>
      <c r="N3" s="29" t="s">
        <v>66</v>
      </c>
      <c r="P3" s="31">
        <f>J3</f>
        <v>42005</v>
      </c>
      <c r="Q3" s="28">
        <f t="shared" ref="Q3:R3" si="0">K3</f>
        <v>42339</v>
      </c>
      <c r="R3" s="28">
        <f t="shared" si="0"/>
        <v>42370</v>
      </c>
      <c r="S3" s="28" t="s">
        <v>65</v>
      </c>
      <c r="T3" s="29" t="s">
        <v>66</v>
      </c>
      <c r="V3" s="31">
        <f>J3</f>
        <v>42005</v>
      </c>
      <c r="W3" s="28">
        <f t="shared" ref="W3:X3" si="1">K3</f>
        <v>42339</v>
      </c>
      <c r="X3" s="28">
        <f t="shared" si="1"/>
        <v>42370</v>
      </c>
    </row>
    <row r="4" spans="1:24" ht="14.5" outlineLevel="1" thickBot="1">
      <c r="A4" s="434" t="s">
        <v>0</v>
      </c>
      <c r="B4" s="5" t="s">
        <v>1</v>
      </c>
      <c r="C4" s="5" t="s">
        <v>69</v>
      </c>
      <c r="D4" s="23">
        <f>'Bio - Rohdaten'!$B$201</f>
        <v>1.8031690973270211</v>
      </c>
      <c r="E4" s="10">
        <f>'Bio - Rohdaten'!$B$212</f>
        <v>1.7917096254847618</v>
      </c>
      <c r="F4" s="21">
        <f>'Bio - Rohdaten'!$B$213</f>
        <v>1.7917096254847618</v>
      </c>
      <c r="G4" s="32">
        <f>IFERROR((F4-D4)/D4*100,"-")</f>
        <v>-0.63551842471383546</v>
      </c>
      <c r="H4" s="33">
        <f>IFERROR((F4-E4)/E4*100,"-")</f>
        <v>0</v>
      </c>
      <c r="I4" s="54"/>
      <c r="J4" s="35">
        <f>'nicht Bio - Rohdaten'!$B$201</f>
        <v>1.4010724054966595</v>
      </c>
      <c r="K4" s="34">
        <f>'nicht Bio - Rohdaten'!$B$212</f>
        <v>1.3847607462888711</v>
      </c>
      <c r="L4" s="36">
        <f>'nicht Bio - Rohdaten'!$B$213</f>
        <v>1.380195458750799</v>
      </c>
      <c r="M4" s="32">
        <f>IFERROR((L4-J4)/J4*100,"-")</f>
        <v>-1.490069083079252</v>
      </c>
      <c r="N4" s="33">
        <f>IFERROR((L4-K4)/K4*100,"-")</f>
        <v>-0.32968060008250838</v>
      </c>
      <c r="O4" s="54"/>
      <c r="P4" s="37">
        <f>D4-J4</f>
        <v>0.40209669183036167</v>
      </c>
      <c r="Q4" s="38">
        <f t="shared" ref="Q4:R4" si="2">E4-K4</f>
        <v>0.40694887919589062</v>
      </c>
      <c r="R4" s="39">
        <f t="shared" si="2"/>
        <v>0.41151416673396279</v>
      </c>
      <c r="S4" s="32">
        <f>IFERROR((R4-P4)/P4*100,"-")</f>
        <v>2.3420921124051937</v>
      </c>
      <c r="T4" s="33">
        <f>IFERROR((R4-Q4)/Q4*100,"-")</f>
        <v>1.1218331764650482</v>
      </c>
      <c r="V4" s="72">
        <f>D4/J4-1</f>
        <v>0.2869920856715642</v>
      </c>
      <c r="W4" s="73">
        <f t="shared" ref="W4:X4" si="3">E4/K4-1</f>
        <v>0.29387667168245835</v>
      </c>
      <c r="X4" s="74">
        <f t="shared" si="3"/>
        <v>0.29815644162923127</v>
      </c>
    </row>
    <row r="5" spans="1:24" ht="14.5" outlineLevel="1" thickBot="1">
      <c r="A5" s="434"/>
      <c r="B5" s="5" t="s">
        <v>2</v>
      </c>
      <c r="C5" s="5" t="s">
        <v>68</v>
      </c>
      <c r="D5" s="23">
        <f>'Bio - Rohdaten'!$C$201</f>
        <v>21.922208861344927</v>
      </c>
      <c r="E5" s="10">
        <f>'Bio - Rohdaten'!$C$212</f>
        <v>21.447223892331884</v>
      </c>
      <c r="F5" s="21">
        <f>'Bio - Rohdaten'!$C$213</f>
        <v>21.922208861344927</v>
      </c>
      <c r="G5" s="32">
        <f>IFERROR((F5-D5)/D5*100,"-")</f>
        <v>0</v>
      </c>
      <c r="H5" s="33">
        <f>IFERROR((F5-E5)/E5*100,"-")</f>
        <v>2.214668767377705</v>
      </c>
      <c r="I5" s="54"/>
      <c r="J5" s="35">
        <f>'nicht Bio - Rohdaten'!$C$201</f>
        <v>17.680834462360522</v>
      </c>
      <c r="K5" s="34">
        <f>'nicht Bio - Rohdaten'!$C$212</f>
        <v>17.901163186921345</v>
      </c>
      <c r="L5" s="36">
        <f>'nicht Bio - Rohdaten'!$C$213</f>
        <v>18.156564404621427</v>
      </c>
      <c r="M5" s="32">
        <f>IFERROR((L5-J5)/J5*100,"-")</f>
        <v>2.69065322269519</v>
      </c>
      <c r="N5" s="33">
        <f>IFERROR((L5-K5)/K5*100,"-")</f>
        <v>1.4267297327733424</v>
      </c>
      <c r="O5" s="54"/>
      <c r="P5" s="37">
        <f t="shared" ref="P5:P60" si="4">D5-J5</f>
        <v>4.241374398984405</v>
      </c>
      <c r="Q5" s="38">
        <f t="shared" ref="Q5:Q60" si="5">E5-K5</f>
        <v>3.5460607054105395</v>
      </c>
      <c r="R5" s="39">
        <f t="shared" ref="R5:R60" si="6">F5-L5</f>
        <v>3.7656444567234999</v>
      </c>
      <c r="S5" s="32">
        <f>IFERROR((R5-P5)/P5*100,"-")</f>
        <v>-11.216410000843558</v>
      </c>
      <c r="T5" s="33">
        <f>IFERROR((R5-Q5)/Q5*100,"-")</f>
        <v>6.1923291662187836</v>
      </c>
      <c r="V5" s="72">
        <f t="shared" ref="V5:V61" si="7">D5/J5-1</f>
        <v>0.23988541988861245</v>
      </c>
      <c r="W5" s="73">
        <f t="shared" ref="W5:W60" si="8">E5/K5-1</f>
        <v>0.19809107756759103</v>
      </c>
      <c r="X5" s="74">
        <f t="shared" ref="X5:X61" si="9">F5/L5-1</f>
        <v>0.20739851289074385</v>
      </c>
    </row>
    <row r="6" spans="1:24" ht="14.5" outlineLevel="1" thickBot="1">
      <c r="A6" s="434"/>
      <c r="B6" s="5" t="s">
        <v>3</v>
      </c>
      <c r="C6" s="5" t="s">
        <v>68</v>
      </c>
      <c r="D6" s="23">
        <f>'Bio - Rohdaten'!$D$201</f>
        <v>14</v>
      </c>
      <c r="E6" s="10">
        <f>'Bio - Rohdaten'!$D$212</f>
        <v>14</v>
      </c>
      <c r="F6" s="21">
        <f>'Bio - Rohdaten'!$D$213</f>
        <v>14</v>
      </c>
      <c r="G6" s="32">
        <f>IFERROR((F6-D6)/D6*100,"-")</f>
        <v>0</v>
      </c>
      <c r="H6" s="33">
        <f>IFERROR((F6-E6)/E6*100,"-")</f>
        <v>0</v>
      </c>
      <c r="I6" s="54"/>
      <c r="J6" s="35">
        <f>'nicht Bio - Rohdaten'!$D$201</f>
        <v>10.130247607350258</v>
      </c>
      <c r="K6" s="34">
        <f>'nicht Bio - Rohdaten'!$D$212</f>
        <v>9.9656524435711535</v>
      </c>
      <c r="L6" s="36">
        <f>'nicht Bio - Rohdaten'!$D$213</f>
        <v>9.9536126223906916</v>
      </c>
      <c r="M6" s="32">
        <f>IFERROR((L6-J6)/J6*100,"-")</f>
        <v>-1.7436393640704726</v>
      </c>
      <c r="N6" s="33">
        <f>IFERROR((L6-K6)/K6*100,"-")</f>
        <v>-0.12081317554104426</v>
      </c>
      <c r="O6" s="54"/>
      <c r="P6" s="37">
        <f t="shared" si="4"/>
        <v>3.8697523926497421</v>
      </c>
      <c r="Q6" s="38">
        <f t="shared" si="5"/>
        <v>4.0343475564288465</v>
      </c>
      <c r="R6" s="39">
        <f t="shared" si="6"/>
        <v>4.0463873776093084</v>
      </c>
      <c r="S6" s="32">
        <f>IFERROR((R6-P6)/P6*100,"-")</f>
        <v>4.5645035402024456</v>
      </c>
      <c r="T6" s="33">
        <f>IFERROR((R6-Q6)/Q6*100,"-")</f>
        <v>0.29843291912904701</v>
      </c>
      <c r="V6" s="72">
        <f t="shared" si="7"/>
        <v>0.38199978348426011</v>
      </c>
      <c r="W6" s="73">
        <f t="shared" si="8"/>
        <v>0.4048252313907863</v>
      </c>
      <c r="X6" s="74">
        <f t="shared" si="9"/>
        <v>0.40652449830194759</v>
      </c>
    </row>
    <row r="7" spans="1:24" ht="14.5" outlineLevel="1" thickBot="1">
      <c r="A7" s="434"/>
      <c r="B7" s="5" t="s">
        <v>4</v>
      </c>
      <c r="C7" s="5" t="s">
        <v>68</v>
      </c>
      <c r="D7" s="23">
        <f>'Bio - Rohdaten'!$E$201</f>
        <v>19.566656646008695</v>
      </c>
      <c r="E7" s="10">
        <f>'Bio - Rohdaten'!$E$212</f>
        <v>20</v>
      </c>
      <c r="F7" s="21">
        <f>'Bio - Rohdaten'!$E$213</f>
        <v>20</v>
      </c>
      <c r="G7" s="32">
        <f>IFERROR((F7-D7)/D7*100,"-")</f>
        <v>2.2147031137263813</v>
      </c>
      <c r="H7" s="33">
        <f>IFERROR((F7-E7)/E7*100,"-")</f>
        <v>0</v>
      </c>
      <c r="I7" s="54"/>
      <c r="J7" s="35">
        <f>'nicht Bio - Rohdaten'!$E$201</f>
        <v>17.097222793698851</v>
      </c>
      <c r="K7" s="34">
        <f>'nicht Bio - Rohdaten'!$E$212</f>
        <v>17.576353578558688</v>
      </c>
      <c r="L7" s="36">
        <f>'nicht Bio - Rohdaten'!$E$213</f>
        <v>17.253947025666136</v>
      </c>
      <c r="M7" s="32">
        <f>IFERROR((L7-J7)/J7*100,"-")</f>
        <v>0.91666485170354939</v>
      </c>
      <c r="N7" s="33">
        <f>IFERROR((L7-K7)/K7*100,"-")</f>
        <v>-1.8343199085722444</v>
      </c>
      <c r="O7" s="54"/>
      <c r="P7" s="37">
        <f t="shared" si="4"/>
        <v>2.4694338523098445</v>
      </c>
      <c r="Q7" s="38">
        <f t="shared" si="5"/>
        <v>2.4236464214413118</v>
      </c>
      <c r="R7" s="39">
        <f t="shared" si="6"/>
        <v>2.746052974333864</v>
      </c>
      <c r="S7" s="32">
        <f>IFERROR((R7-P7)/P7*100,"-")</f>
        <v>11.201722279998599</v>
      </c>
      <c r="T7" s="33">
        <f>IFERROR((R7-Q7)/Q7*100,"-")</f>
        <v>13.302540751832154</v>
      </c>
      <c r="V7" s="72">
        <f t="shared" si="7"/>
        <v>0.14443479400759451</v>
      </c>
      <c r="W7" s="73">
        <f t="shared" si="8"/>
        <v>0.13789244797612099</v>
      </c>
      <c r="X7" s="74">
        <f t="shared" si="9"/>
        <v>0.15915506001316504</v>
      </c>
    </row>
    <row r="8" spans="1:24" ht="14.5" outlineLevel="1" thickBot="1">
      <c r="A8" s="434"/>
      <c r="B8" s="5" t="s">
        <v>5</v>
      </c>
      <c r="C8" s="5" t="s">
        <v>68</v>
      </c>
      <c r="D8" s="23">
        <f>'Bio - Rohdaten'!$F$201</f>
        <v>18.95065642494809</v>
      </c>
      <c r="E8" s="10">
        <f>'Bio - Rohdaten'!$F$212</f>
        <v>18.95065642494809</v>
      </c>
      <c r="F8" s="21">
        <f>'Bio - Rohdaten'!$F$213</f>
        <v>18.95065642494809</v>
      </c>
      <c r="G8" s="32">
        <f>IFERROR((F8-D8)/D8*100,"-")</f>
        <v>0</v>
      </c>
      <c r="H8" s="33">
        <f>IFERROR((F8-E8)/E8*100,"-")</f>
        <v>0</v>
      </c>
      <c r="I8" s="54"/>
      <c r="J8" s="35">
        <f>'nicht Bio - Rohdaten'!$F$201</f>
        <v>15.073361180566126</v>
      </c>
      <c r="K8" s="34">
        <f>'nicht Bio - Rohdaten'!$F$212</f>
        <v>14.94536539483085</v>
      </c>
      <c r="L8" s="36">
        <f>'nicht Bio - Rohdaten'!$F$213</f>
        <v>14.94536539483085</v>
      </c>
      <c r="M8" s="32">
        <f>IFERROR((L8-J8)/J8*100,"-")</f>
        <v>-0.84915225079526013</v>
      </c>
      <c r="N8" s="33">
        <f>IFERROR((L8-K8)/K8*100,"-")</f>
        <v>0</v>
      </c>
      <c r="O8" s="54"/>
      <c r="P8" s="37">
        <f t="shared" si="4"/>
        <v>3.8772952443819637</v>
      </c>
      <c r="Q8" s="38">
        <f t="shared" si="5"/>
        <v>4.00529103011724</v>
      </c>
      <c r="R8" s="39">
        <f t="shared" si="6"/>
        <v>4.00529103011724</v>
      </c>
      <c r="S8" s="32">
        <f>IFERROR((R8-P8)/P8*100,"-")</f>
        <v>3.3011617033997278</v>
      </c>
      <c r="T8" s="33">
        <f>IFERROR((R8-Q8)/Q8*100,"-")</f>
        <v>0</v>
      </c>
      <c r="V8" s="72">
        <f t="shared" si="7"/>
        <v>0.25722831145192138</v>
      </c>
      <c r="W8" s="73">
        <f t="shared" si="8"/>
        <v>0.26799552398381299</v>
      </c>
      <c r="X8" s="74">
        <f t="shared" si="9"/>
        <v>0.26799552398381299</v>
      </c>
    </row>
    <row r="9" spans="1:24" ht="14.5" outlineLevel="1" thickBot="1">
      <c r="A9" s="434"/>
      <c r="B9" s="5" t="s">
        <v>6</v>
      </c>
      <c r="C9" s="5" t="s">
        <v>69</v>
      </c>
      <c r="D9" s="23">
        <f>'Bio - Rohdaten'!$G$201</f>
        <v>13.140825639392975</v>
      </c>
      <c r="E9" s="10">
        <f>'Bio - Rohdaten'!$G$212</f>
        <v>13.140825639392975</v>
      </c>
      <c r="F9" s="21">
        <f>'Bio - Rohdaten'!$G$213</f>
        <v>13.140825639392975</v>
      </c>
      <c r="G9" s="32">
        <f t="shared" ref="G9:G61" si="10">IFERROR((F9-D9)/D9*100,"-")</f>
        <v>0</v>
      </c>
      <c r="H9" s="33">
        <f t="shared" ref="H9:H61" si="11">IFERROR((F9-E9)/E9*100,"-")</f>
        <v>0</v>
      </c>
      <c r="I9" s="34"/>
      <c r="J9" s="35">
        <f>'nicht Bio - Rohdaten'!$G$201</f>
        <v>6.6545895462464131</v>
      </c>
      <c r="K9" s="34">
        <f>'nicht Bio - Rohdaten'!$G$212</f>
        <v>6.1645758159694806</v>
      </c>
      <c r="L9" s="36">
        <f>'nicht Bio - Rohdaten'!$G$213</f>
        <v>6.4351740389213701</v>
      </c>
      <c r="M9" s="32">
        <f t="shared" ref="M9:M61" si="12">IFERROR((L9-J9)/J9*100,"-")</f>
        <v>-3.2972057224597195</v>
      </c>
      <c r="N9" s="33">
        <f t="shared" ref="N9:N61" si="13">IFERROR((L9-K9)/K9*100,"-")</f>
        <v>4.3895676041634264</v>
      </c>
      <c r="O9" s="54"/>
      <c r="P9" s="37">
        <f t="shared" si="4"/>
        <v>6.4862360931465624</v>
      </c>
      <c r="Q9" s="38">
        <f t="shared" si="5"/>
        <v>6.9762498234234949</v>
      </c>
      <c r="R9" s="39">
        <f t="shared" si="6"/>
        <v>6.7056516004716054</v>
      </c>
      <c r="S9" s="32">
        <f t="shared" ref="S9:S61" si="14">IFERROR((R9-P9)/P9*100,"-")</f>
        <v>3.3827863212823868</v>
      </c>
      <c r="T9" s="33">
        <f t="shared" ref="T9:T61" si="15">IFERROR((R9-Q9)/Q9*100,"-")</f>
        <v>-3.8788493789790532</v>
      </c>
      <c r="V9" s="72">
        <f t="shared" si="7"/>
        <v>0.97470115144895564</v>
      </c>
      <c r="W9" s="73">
        <f t="shared" si="8"/>
        <v>1.1316674547746421</v>
      </c>
      <c r="X9" s="74">
        <f t="shared" si="9"/>
        <v>1.0420311183371771</v>
      </c>
    </row>
    <row r="10" spans="1:24" ht="14.5" outlineLevel="1" thickBot="1">
      <c r="A10" s="434"/>
      <c r="B10" s="5" t="s">
        <v>7</v>
      </c>
      <c r="C10" s="5" t="s">
        <v>68</v>
      </c>
      <c r="D10" s="23">
        <f>'Bio - Rohdaten'!$H$201</f>
        <v>4.0890713451601144</v>
      </c>
      <c r="E10" s="10">
        <f>'Bio - Rohdaten'!$H$212</f>
        <v>4.166666666666667</v>
      </c>
      <c r="F10" s="21">
        <f>'Bio - Rohdaten'!$H$213</f>
        <v>4.166666666666667</v>
      </c>
      <c r="G10" s="32">
        <f t="shared" si="10"/>
        <v>1.8976269904998246</v>
      </c>
      <c r="H10" s="33">
        <f t="shared" si="11"/>
        <v>0</v>
      </c>
      <c r="I10" s="34"/>
      <c r="J10" s="35">
        <f>'nicht Bio - Rohdaten'!$H$201</f>
        <v>3.1682531201860096</v>
      </c>
      <c r="K10" s="34">
        <f>'nicht Bio - Rohdaten'!$H$212</f>
        <v>3.0183559424000306</v>
      </c>
      <c r="L10" s="36">
        <f>'nicht Bio - Rohdaten'!$H$213</f>
        <v>3.0059740159227712</v>
      </c>
      <c r="M10" s="32">
        <f t="shared" si="12"/>
        <v>-5.1220372270543475</v>
      </c>
      <c r="N10" s="33">
        <f t="shared" si="13"/>
        <v>-0.4102208855929001</v>
      </c>
      <c r="O10" s="54"/>
      <c r="P10" s="37">
        <f t="shared" si="4"/>
        <v>0.92081822497410482</v>
      </c>
      <c r="Q10" s="38">
        <f t="shared" si="5"/>
        <v>1.1483107242666364</v>
      </c>
      <c r="R10" s="39">
        <f t="shared" si="6"/>
        <v>1.1606926507438957</v>
      </c>
      <c r="S10" s="32">
        <f t="shared" si="14"/>
        <v>26.050138807421696</v>
      </c>
      <c r="T10" s="33">
        <f t="shared" si="15"/>
        <v>1.0782731725480483</v>
      </c>
      <c r="V10" s="72">
        <f t="shared" si="7"/>
        <v>0.29063909670198429</v>
      </c>
      <c r="W10" s="73">
        <f t="shared" si="8"/>
        <v>0.38044244820031503</v>
      </c>
      <c r="X10" s="74">
        <f t="shared" si="9"/>
        <v>0.38612863737199921</v>
      </c>
    </row>
    <row r="11" spans="1:24" ht="14.5" outlineLevel="1" thickBot="1">
      <c r="A11" s="434"/>
      <c r="B11" s="5" t="s">
        <v>8</v>
      </c>
      <c r="C11" s="5" t="s">
        <v>68</v>
      </c>
      <c r="D11" s="23">
        <f>'Bio - Rohdaten'!$I$201</f>
        <v>3.333333333333333</v>
      </c>
      <c r="E11" s="10">
        <f>'Bio - Rohdaten'!$I$212</f>
        <v>3.333333333333333</v>
      </c>
      <c r="F11" s="21">
        <f>'Bio - Rohdaten'!$I$213</f>
        <v>3.333333333333333</v>
      </c>
      <c r="G11" s="32">
        <f t="shared" si="10"/>
        <v>0</v>
      </c>
      <c r="H11" s="33">
        <f t="shared" si="11"/>
        <v>0</v>
      </c>
      <c r="I11" s="34"/>
      <c r="J11" s="35">
        <f>'nicht Bio - Rohdaten'!$I$201</f>
        <v>2.411954699559542</v>
      </c>
      <c r="K11" s="34">
        <f>'nicht Bio - Rohdaten'!$I$212</f>
        <v>2.3018865707853595</v>
      </c>
      <c r="L11" s="36">
        <f>'nicht Bio - Rohdaten'!$I$213</f>
        <v>2.3018865707853595</v>
      </c>
      <c r="M11" s="32">
        <f t="shared" si="12"/>
        <v>-4.5634409632271495</v>
      </c>
      <c r="N11" s="33">
        <f t="shared" si="13"/>
        <v>0</v>
      </c>
      <c r="O11" s="54"/>
      <c r="P11" s="37">
        <f t="shared" si="4"/>
        <v>0.92137863377379103</v>
      </c>
      <c r="Q11" s="38">
        <f t="shared" si="5"/>
        <v>1.0314467625479735</v>
      </c>
      <c r="R11" s="39">
        <f t="shared" si="6"/>
        <v>1.0314467625479735</v>
      </c>
      <c r="S11" s="32">
        <f t="shared" si="14"/>
        <v>11.946025742247183</v>
      </c>
      <c r="T11" s="33">
        <f t="shared" si="15"/>
        <v>0</v>
      </c>
      <c r="V11" s="72">
        <f t="shared" si="7"/>
        <v>0.38200494973725996</v>
      </c>
      <c r="W11" s="73">
        <f t="shared" si="8"/>
        <v>0.44808757114216258</v>
      </c>
      <c r="X11" s="74">
        <f t="shared" si="9"/>
        <v>0.44808757114216258</v>
      </c>
    </row>
    <row r="12" spans="1:24" s="11" customFormat="1" ht="14.5" thickBot="1">
      <c r="A12" s="434"/>
      <c r="B12" s="9" t="s">
        <v>73</v>
      </c>
      <c r="C12" s="9" t="s">
        <v>67</v>
      </c>
      <c r="D12" s="40">
        <f>'Bio - Rohdaten'!$J$201</f>
        <v>36.975840589900521</v>
      </c>
      <c r="E12" s="41">
        <f>'Bio - Rohdaten'!$J$212</f>
        <v>36.886091302106458</v>
      </c>
      <c r="F12" s="42">
        <f>'Bio - Rohdaten'!$J$213</f>
        <v>36.981088295909061</v>
      </c>
      <c r="G12" s="46">
        <f t="shared" si="10"/>
        <v>1.4192256145686527E-2</v>
      </c>
      <c r="H12" s="47">
        <f t="shared" si="11"/>
        <v>0.2575415026345661</v>
      </c>
      <c r="I12" s="48"/>
      <c r="J12" s="49">
        <f>'nicht Bio - Rohdaten'!$J$201</f>
        <v>27.358270726953762</v>
      </c>
      <c r="K12" s="48">
        <f>'nicht Bio - Rohdaten'!$J$212</f>
        <v>26.95130268699485</v>
      </c>
      <c r="L12" s="50">
        <f>'nicht Bio - Rohdaten'!$J$213</f>
        <v>27.027810349415393</v>
      </c>
      <c r="M12" s="46">
        <f t="shared" si="12"/>
        <v>-1.2078993619022662</v>
      </c>
      <c r="N12" s="47">
        <f t="shared" si="13"/>
        <v>0.28387370847740484</v>
      </c>
      <c r="O12" s="55"/>
      <c r="P12" s="51">
        <f t="shared" si="4"/>
        <v>9.617569862946759</v>
      </c>
      <c r="Q12" s="52">
        <f t="shared" si="5"/>
        <v>9.9347886151116072</v>
      </c>
      <c r="R12" s="53">
        <f t="shared" si="6"/>
        <v>9.9532779464936674</v>
      </c>
      <c r="S12" s="46">
        <f t="shared" si="14"/>
        <v>3.4905707817135596</v>
      </c>
      <c r="T12" s="47">
        <f t="shared" si="15"/>
        <v>0.18610694296944039</v>
      </c>
      <c r="V12" s="75">
        <f t="shared" si="7"/>
        <v>0.35154158531925739</v>
      </c>
      <c r="W12" s="76">
        <f t="shared" si="8"/>
        <v>0.36861997842893013</v>
      </c>
      <c r="X12" s="77">
        <f t="shared" si="9"/>
        <v>0.36826061074936312</v>
      </c>
    </row>
    <row r="13" spans="1:24" ht="14.5" outlineLevel="1" thickBot="1">
      <c r="A13" s="435" t="s">
        <v>9</v>
      </c>
      <c r="B13" s="17" t="s">
        <v>10</v>
      </c>
      <c r="C13" s="20" t="s">
        <v>68</v>
      </c>
      <c r="D13" s="24">
        <f>'Bio - Rohdaten'!$K$201</f>
        <v>79.163636363636357</v>
      </c>
      <c r="E13" s="14">
        <f>'Bio - Rohdaten'!$K$212</f>
        <v>84.86363636363636</v>
      </c>
      <c r="F13" s="22">
        <f>'Bio - Rohdaten'!$K$213</f>
        <v>85.13636363636364</v>
      </c>
      <c r="G13" s="56">
        <f t="shared" si="10"/>
        <v>7.5447864033073175</v>
      </c>
      <c r="H13" s="57">
        <f t="shared" si="11"/>
        <v>0.32137118371720252</v>
      </c>
      <c r="I13" s="34"/>
      <c r="J13" s="58">
        <f>'nicht Bio - Rohdaten'!$K$201</f>
        <v>67.81596141409706</v>
      </c>
      <c r="K13" s="59">
        <f>'nicht Bio - Rohdaten'!$K$212</f>
        <v>67.175175690537131</v>
      </c>
      <c r="L13" s="60">
        <f>'nicht Bio - Rohdaten'!$K$213</f>
        <v>73.756305380057611</v>
      </c>
      <c r="M13" s="56">
        <f t="shared" si="12"/>
        <v>8.7595071161605897</v>
      </c>
      <c r="N13" s="57">
        <f t="shared" si="13"/>
        <v>9.7969668435828972</v>
      </c>
      <c r="O13" s="54"/>
      <c r="P13" s="61">
        <f t="shared" si="4"/>
        <v>11.347674949539297</v>
      </c>
      <c r="Q13" s="62">
        <f t="shared" si="5"/>
        <v>17.688460673099229</v>
      </c>
      <c r="R13" s="63">
        <f t="shared" si="6"/>
        <v>11.380058256306029</v>
      </c>
      <c r="S13" s="56">
        <f t="shared" si="14"/>
        <v>0.28537393704643449</v>
      </c>
      <c r="T13" s="57">
        <f t="shared" si="15"/>
        <v>-35.663942348511284</v>
      </c>
      <c r="V13" s="78">
        <f t="shared" si="7"/>
        <v>0.16733044423344889</v>
      </c>
      <c r="W13" s="79">
        <f t="shared" si="8"/>
        <v>0.26331841325710115</v>
      </c>
      <c r="X13" s="80">
        <f t="shared" si="9"/>
        <v>0.15429268314981237</v>
      </c>
    </row>
    <row r="14" spans="1:24" ht="14.5" outlineLevel="1" thickBot="1">
      <c r="A14" s="435"/>
      <c r="B14" s="4" t="s">
        <v>11</v>
      </c>
      <c r="C14" s="5" t="s">
        <v>68</v>
      </c>
      <c r="D14" s="23">
        <f>'Bio - Rohdaten'!$L$201</f>
        <v>54.327272727272728</v>
      </c>
      <c r="E14" s="10">
        <f>'Bio - Rohdaten'!$L$212</f>
        <v>55.090909090909093</v>
      </c>
      <c r="F14" s="21">
        <f>'Bio - Rohdaten'!$L$213</f>
        <v>55.090909090909093</v>
      </c>
      <c r="G14" s="32">
        <f t="shared" si="10"/>
        <v>1.4056224899598426</v>
      </c>
      <c r="H14" s="33">
        <f t="shared" si="11"/>
        <v>0</v>
      </c>
      <c r="I14" s="34"/>
      <c r="J14" s="35">
        <f>'nicht Bio - Rohdaten'!$L$201</f>
        <v>46.306337101199119</v>
      </c>
      <c r="K14" s="34">
        <f>'nicht Bio - Rohdaten'!$L$212</f>
        <v>44.403850062958831</v>
      </c>
      <c r="L14" s="36">
        <f>'nicht Bio - Rohdaten'!$L$213</f>
        <v>47.843792735959731</v>
      </c>
      <c r="M14" s="32">
        <f t="shared" si="12"/>
        <v>3.3201840849571291</v>
      </c>
      <c r="N14" s="33">
        <f t="shared" si="13"/>
        <v>7.7469468708760898</v>
      </c>
      <c r="O14" s="54"/>
      <c r="P14" s="37">
        <f t="shared" si="4"/>
        <v>8.0209356260736087</v>
      </c>
      <c r="Q14" s="38">
        <f t="shared" si="5"/>
        <v>10.687059027950262</v>
      </c>
      <c r="R14" s="39">
        <f t="shared" si="6"/>
        <v>7.2471163549493625</v>
      </c>
      <c r="S14" s="32">
        <f t="shared" si="14"/>
        <v>-9.647493848582906</v>
      </c>
      <c r="T14" s="33">
        <f t="shared" si="15"/>
        <v>-32.187926201252282</v>
      </c>
      <c r="V14" s="72">
        <f t="shared" si="7"/>
        <v>0.17321464249146801</v>
      </c>
      <c r="W14" s="73">
        <f t="shared" si="8"/>
        <v>0.24067865765687912</v>
      </c>
      <c r="X14" s="74">
        <f t="shared" si="9"/>
        <v>0.15147453704067182</v>
      </c>
    </row>
    <row r="15" spans="1:24" ht="14.5" outlineLevel="1" thickBot="1">
      <c r="A15" s="435"/>
      <c r="B15" s="4" t="s">
        <v>12</v>
      </c>
      <c r="C15" s="5" t="s">
        <v>68</v>
      </c>
      <c r="D15" s="23" t="e">
        <f>'Bio - Rohdaten'!#REF!</f>
        <v>#REF!</v>
      </c>
      <c r="E15" s="10" t="e">
        <f>'Bio - Rohdaten'!#REF!</f>
        <v>#REF!</v>
      </c>
      <c r="F15" s="21" t="e">
        <f>'Bio - Rohdaten'!#REF!</f>
        <v>#REF!</v>
      </c>
      <c r="G15" s="32" t="str">
        <f t="shared" si="10"/>
        <v>-</v>
      </c>
      <c r="H15" s="33" t="str">
        <f t="shared" si="11"/>
        <v>-</v>
      </c>
      <c r="I15" s="34"/>
      <c r="J15" s="35" t="e">
        <f>'nicht Bio - Rohdaten'!#REF!</f>
        <v>#REF!</v>
      </c>
      <c r="K15" s="34" t="e">
        <f>'nicht Bio - Rohdaten'!#REF!</f>
        <v>#REF!</v>
      </c>
      <c r="L15" s="36" t="e">
        <f>'nicht Bio - Rohdaten'!#REF!</f>
        <v>#REF!</v>
      </c>
      <c r="M15" s="32" t="str">
        <f t="shared" si="12"/>
        <v>-</v>
      </c>
      <c r="N15" s="33" t="str">
        <f t="shared" si="13"/>
        <v>-</v>
      </c>
      <c r="O15" s="54"/>
      <c r="P15" s="37" t="e">
        <f t="shared" si="4"/>
        <v>#REF!</v>
      </c>
      <c r="Q15" s="38" t="e">
        <f t="shared" si="5"/>
        <v>#REF!</v>
      </c>
      <c r="R15" s="39" t="e">
        <f t="shared" si="6"/>
        <v>#REF!</v>
      </c>
      <c r="S15" s="32" t="str">
        <f t="shared" si="14"/>
        <v>-</v>
      </c>
      <c r="T15" s="33" t="str">
        <f t="shared" si="15"/>
        <v>-</v>
      </c>
      <c r="V15" s="72" t="e">
        <f t="shared" si="7"/>
        <v>#REF!</v>
      </c>
      <c r="W15" s="73" t="e">
        <f t="shared" si="8"/>
        <v>#REF!</v>
      </c>
      <c r="X15" s="74" t="e">
        <f t="shared" si="9"/>
        <v>#REF!</v>
      </c>
    </row>
    <row r="16" spans="1:24" ht="14.5" outlineLevel="1" thickBot="1">
      <c r="A16" s="435"/>
      <c r="B16" s="4" t="s">
        <v>13</v>
      </c>
      <c r="C16" s="5" t="s">
        <v>68</v>
      </c>
      <c r="D16" s="23" t="e">
        <f>'Bio - Rohdaten'!#REF!</f>
        <v>#REF!</v>
      </c>
      <c r="E16" s="10" t="e">
        <f>'Bio - Rohdaten'!#REF!</f>
        <v>#REF!</v>
      </c>
      <c r="F16" s="21" t="e">
        <f>'Bio - Rohdaten'!#REF!</f>
        <v>#REF!</v>
      </c>
      <c r="G16" s="32" t="str">
        <f t="shared" si="10"/>
        <v>-</v>
      </c>
      <c r="H16" s="33" t="str">
        <f t="shared" si="11"/>
        <v>-</v>
      </c>
      <c r="I16" s="34"/>
      <c r="J16" s="35" t="e">
        <f>'nicht Bio - Rohdaten'!#REF!</f>
        <v>#REF!</v>
      </c>
      <c r="K16" s="34" t="e">
        <f>'nicht Bio - Rohdaten'!#REF!</f>
        <v>#REF!</v>
      </c>
      <c r="L16" s="36" t="e">
        <f>'nicht Bio - Rohdaten'!#REF!</f>
        <v>#REF!</v>
      </c>
      <c r="M16" s="32" t="str">
        <f t="shared" si="12"/>
        <v>-</v>
      </c>
      <c r="N16" s="33" t="str">
        <f t="shared" si="13"/>
        <v>-</v>
      </c>
      <c r="O16" s="54"/>
      <c r="P16" s="37" t="e">
        <f t="shared" si="4"/>
        <v>#REF!</v>
      </c>
      <c r="Q16" s="38" t="e">
        <f t="shared" si="5"/>
        <v>#REF!</v>
      </c>
      <c r="R16" s="39" t="e">
        <f t="shared" si="6"/>
        <v>#REF!</v>
      </c>
      <c r="S16" s="32" t="str">
        <f t="shared" si="14"/>
        <v>-</v>
      </c>
      <c r="T16" s="33" t="str">
        <f t="shared" si="15"/>
        <v>-</v>
      </c>
      <c r="V16" s="72" t="e">
        <f t="shared" si="7"/>
        <v>#REF!</v>
      </c>
      <c r="W16" s="73" t="e">
        <f t="shared" si="8"/>
        <v>#REF!</v>
      </c>
      <c r="X16" s="74" t="e">
        <f t="shared" si="9"/>
        <v>#REF!</v>
      </c>
    </row>
    <row r="17" spans="1:24" ht="14.5" outlineLevel="1" thickBot="1">
      <c r="A17" s="435"/>
      <c r="B17" s="4" t="s">
        <v>14</v>
      </c>
      <c r="C17" s="5" t="s">
        <v>68</v>
      </c>
      <c r="D17" s="23">
        <f>'Bio - Rohdaten'!$M$201</f>
        <v>43.972727272727276</v>
      </c>
      <c r="E17" s="10">
        <f>'Bio - Rohdaten'!$M$212</f>
        <v>43.977272727272727</v>
      </c>
      <c r="F17" s="21">
        <f>'Bio - Rohdaten'!$M$213</f>
        <v>43.93181818181818</v>
      </c>
      <c r="G17" s="32">
        <f t="shared" si="10"/>
        <v>-9.3032871614649501E-2</v>
      </c>
      <c r="H17" s="33">
        <f t="shared" si="11"/>
        <v>-0.10335917312661792</v>
      </c>
      <c r="I17" s="34"/>
      <c r="J17" s="35">
        <f>'nicht Bio - Rohdaten'!$M$201</f>
        <v>32.41636316750354</v>
      </c>
      <c r="K17" s="34">
        <f>'nicht Bio - Rohdaten'!$M$212</f>
        <v>33.919569902923705</v>
      </c>
      <c r="L17" s="36">
        <f>'nicht Bio - Rohdaten'!$M$213</f>
        <v>36.08500550156802</v>
      </c>
      <c r="M17" s="32">
        <f t="shared" si="12"/>
        <v>11.317254545513565</v>
      </c>
      <c r="N17" s="33">
        <f t="shared" si="13"/>
        <v>6.3840302363552812</v>
      </c>
      <c r="O17" s="54"/>
      <c r="P17" s="37">
        <f t="shared" si="4"/>
        <v>11.556364105223736</v>
      </c>
      <c r="Q17" s="38">
        <f t="shared" si="5"/>
        <v>10.057702824349022</v>
      </c>
      <c r="R17" s="39">
        <f t="shared" si="6"/>
        <v>7.8468126802501601</v>
      </c>
      <c r="S17" s="32">
        <f t="shared" si="14"/>
        <v>-32.09964129891663</v>
      </c>
      <c r="T17" s="33">
        <f t="shared" si="15"/>
        <v>-21.98205875348042</v>
      </c>
      <c r="V17" s="72">
        <f t="shared" si="7"/>
        <v>0.35649786021673946</v>
      </c>
      <c r="W17" s="73">
        <f t="shared" si="8"/>
        <v>0.29651622509170128</v>
      </c>
      <c r="X17" s="74">
        <f t="shared" si="9"/>
        <v>0.21745355366259234</v>
      </c>
    </row>
    <row r="18" spans="1:24" ht="14.5" outlineLevel="1" thickBot="1">
      <c r="A18" s="435"/>
      <c r="B18" s="4" t="s">
        <v>15</v>
      </c>
      <c r="C18" s="5" t="s">
        <v>68</v>
      </c>
      <c r="D18" s="23">
        <f>'Bio - Rohdaten'!$N$201</f>
        <v>26.008333333333333</v>
      </c>
      <c r="E18" s="10">
        <f>'Bio - Rohdaten'!$N$212</f>
        <v>26.958333333333332</v>
      </c>
      <c r="F18" s="21">
        <f>'Bio - Rohdaten'!$N$213</f>
        <v>26.958333333333332</v>
      </c>
      <c r="G18" s="32">
        <f t="shared" si="10"/>
        <v>3.6526754245434128</v>
      </c>
      <c r="H18" s="33">
        <f t="shared" si="11"/>
        <v>0</v>
      </c>
      <c r="I18" s="34"/>
      <c r="J18" s="35">
        <f>'nicht Bio - Rohdaten'!$N$201</f>
        <v>16.90603292380937</v>
      </c>
      <c r="K18" s="34">
        <f>'nicht Bio - Rohdaten'!$N$212</f>
        <v>18.618152442017688</v>
      </c>
      <c r="L18" s="36">
        <f>'nicht Bio - Rohdaten'!$N$213</f>
        <v>19.555690918874316</v>
      </c>
      <c r="M18" s="32">
        <f t="shared" si="12"/>
        <v>15.6728548146463</v>
      </c>
      <c r="N18" s="33">
        <f t="shared" si="13"/>
        <v>5.0356149987298311</v>
      </c>
      <c r="O18" s="54"/>
      <c r="P18" s="37">
        <f t="shared" si="4"/>
        <v>9.1023004095239628</v>
      </c>
      <c r="Q18" s="38">
        <f t="shared" si="5"/>
        <v>8.3401808913156437</v>
      </c>
      <c r="R18" s="39">
        <f t="shared" si="6"/>
        <v>7.4026424144590166</v>
      </c>
      <c r="S18" s="32">
        <f t="shared" si="14"/>
        <v>-18.672840035982023</v>
      </c>
      <c r="T18" s="33">
        <f t="shared" si="15"/>
        <v>-11.241224729704065</v>
      </c>
      <c r="V18" s="72">
        <f t="shared" si="7"/>
        <v>0.53840545860435829</v>
      </c>
      <c r="W18" s="73">
        <f t="shared" si="8"/>
        <v>0.44795964139241962</v>
      </c>
      <c r="X18" s="74">
        <f t="shared" si="9"/>
        <v>0.37854159411541444</v>
      </c>
    </row>
    <row r="19" spans="1:24" ht="14.5" outlineLevel="1" thickBot="1">
      <c r="A19" s="435"/>
      <c r="B19" s="4" t="s">
        <v>16</v>
      </c>
      <c r="C19" s="5" t="s">
        <v>68</v>
      </c>
      <c r="D19" s="23">
        <f>'Bio - Rohdaten'!$O$201</f>
        <v>38.950000000000003</v>
      </c>
      <c r="E19" s="10">
        <f>'Bio - Rohdaten'!$O$212</f>
        <v>38.875</v>
      </c>
      <c r="F19" s="21">
        <f>'Bio - Rohdaten'!$O$213</f>
        <v>38.875</v>
      </c>
      <c r="G19" s="32">
        <f t="shared" si="10"/>
        <v>-0.1925545571245259</v>
      </c>
      <c r="H19" s="33">
        <f t="shared" si="11"/>
        <v>0</v>
      </c>
      <c r="I19" s="34"/>
      <c r="J19" s="35">
        <f>'nicht Bio - Rohdaten'!$O$201</f>
        <v>24.63348460987326</v>
      </c>
      <c r="K19" s="34">
        <f>'nicht Bio - Rohdaten'!$O$212</f>
        <v>23.733072269246389</v>
      </c>
      <c r="L19" s="36">
        <f>'nicht Bio - Rohdaten'!$O$213</f>
        <v>24.251614752108743</v>
      </c>
      <c r="M19" s="32">
        <f t="shared" si="12"/>
        <v>-1.5502064113635847</v>
      </c>
      <c r="N19" s="33">
        <f t="shared" si="13"/>
        <v>2.1848940456574955</v>
      </c>
      <c r="O19" s="54"/>
      <c r="P19" s="37">
        <f t="shared" si="4"/>
        <v>14.316515390126742</v>
      </c>
      <c r="Q19" s="38">
        <f t="shared" si="5"/>
        <v>15.141927730753611</v>
      </c>
      <c r="R19" s="39">
        <f t="shared" si="6"/>
        <v>14.623385247891257</v>
      </c>
      <c r="S19" s="32">
        <f t="shared" si="14"/>
        <v>2.1434675226636815</v>
      </c>
      <c r="T19" s="33">
        <f t="shared" si="15"/>
        <v>-3.4245473369231756</v>
      </c>
      <c r="V19" s="72">
        <f t="shared" si="7"/>
        <v>0.58118108813515534</v>
      </c>
      <c r="W19" s="73">
        <f t="shared" si="8"/>
        <v>0.63800959096116316</v>
      </c>
      <c r="X19" s="74">
        <f t="shared" si="9"/>
        <v>0.60298604432596448</v>
      </c>
    </row>
    <row r="20" spans="1:24" ht="14.5" outlineLevel="1" thickBot="1">
      <c r="A20" s="435"/>
      <c r="B20" s="4" t="s">
        <v>17</v>
      </c>
      <c r="C20" s="5" t="s">
        <v>70</v>
      </c>
      <c r="D20" s="23">
        <f>'Bio - Rohdaten'!$P$201</f>
        <v>5.3568181818181788</v>
      </c>
      <c r="E20" s="10">
        <f>'Bio - Rohdaten'!$P$212</f>
        <v>5.3068181818181808</v>
      </c>
      <c r="F20" s="21">
        <f>'Bio - Rohdaten'!$P$213</f>
        <v>5.3068181818181808</v>
      </c>
      <c r="G20" s="32">
        <f t="shared" si="10"/>
        <v>-0.93338990241829245</v>
      </c>
      <c r="H20" s="33">
        <f t="shared" si="11"/>
        <v>0</v>
      </c>
      <c r="I20" s="34"/>
      <c r="J20" s="35">
        <f>'nicht Bio - Rohdaten'!$P$201</f>
        <v>4.8598612676762452</v>
      </c>
      <c r="K20" s="34">
        <f>'nicht Bio - Rohdaten'!$P$212</f>
        <v>4.9391256389167966</v>
      </c>
      <c r="L20" s="36">
        <f>'nicht Bio - Rohdaten'!$P$213</f>
        <v>4.7043636363059447</v>
      </c>
      <c r="M20" s="32">
        <f t="shared" si="12"/>
        <v>-3.1996310759844397</v>
      </c>
      <c r="N20" s="33">
        <f t="shared" si="13"/>
        <v>-4.7531085413396719</v>
      </c>
      <c r="O20" s="54"/>
      <c r="P20" s="37">
        <f t="shared" si="4"/>
        <v>0.49695691414193366</v>
      </c>
      <c r="Q20" s="38">
        <f t="shared" si="5"/>
        <v>0.3676925429013842</v>
      </c>
      <c r="R20" s="39">
        <f t="shared" si="6"/>
        <v>0.60245454551223609</v>
      </c>
      <c r="S20" s="32">
        <f t="shared" si="14"/>
        <v>21.228727957726274</v>
      </c>
      <c r="T20" s="33">
        <f t="shared" si="15"/>
        <v>63.847365725286274</v>
      </c>
      <c r="V20" s="72">
        <f t="shared" si="7"/>
        <v>0.10225742809723348</v>
      </c>
      <c r="W20" s="73">
        <f t="shared" si="8"/>
        <v>7.4444865302520036E-2</v>
      </c>
      <c r="X20" s="74">
        <f t="shared" si="9"/>
        <v>0.1280629203199326</v>
      </c>
    </row>
    <row r="21" spans="1:24" ht="14.5" outlineLevel="1" thickBot="1">
      <c r="A21" s="435"/>
      <c r="B21" s="4" t="s">
        <v>18</v>
      </c>
      <c r="C21" s="5" t="s">
        <v>70</v>
      </c>
      <c r="D21" s="23">
        <f>'Bio - Rohdaten'!$Q$201</f>
        <v>1.9192307692307713</v>
      </c>
      <c r="E21" s="10">
        <f>'Bio - Rohdaten'!$Q$212</f>
        <v>1.9903846153846159</v>
      </c>
      <c r="F21" s="21">
        <f>'Bio - Rohdaten'!$Q$213</f>
        <v>1.9903846153846159</v>
      </c>
      <c r="G21" s="32">
        <f t="shared" si="10"/>
        <v>3.707414829659232</v>
      </c>
      <c r="H21" s="33">
        <f t="shared" si="11"/>
        <v>0</v>
      </c>
      <c r="I21" s="34"/>
      <c r="J21" s="35">
        <f>'nicht Bio - Rohdaten'!$Q$201</f>
        <v>1.423308030067719</v>
      </c>
      <c r="K21" s="34">
        <f>'nicht Bio - Rohdaten'!$Q$212</f>
        <v>1.3967475130772371</v>
      </c>
      <c r="L21" s="36">
        <f>'nicht Bio - Rohdaten'!$Q$213</f>
        <v>1.3595398264457996</v>
      </c>
      <c r="M21" s="32">
        <f t="shared" si="12"/>
        <v>-4.4802813076861074</v>
      </c>
      <c r="N21" s="33">
        <f t="shared" si="13"/>
        <v>-2.6638806429276221</v>
      </c>
      <c r="O21" s="54"/>
      <c r="P21" s="37">
        <f t="shared" si="4"/>
        <v>0.4959227391630523</v>
      </c>
      <c r="Q21" s="38">
        <f t="shared" si="5"/>
        <v>0.59363710230737876</v>
      </c>
      <c r="R21" s="39">
        <f t="shared" si="6"/>
        <v>0.63084478893881624</v>
      </c>
      <c r="S21" s="32">
        <f t="shared" si="14"/>
        <v>27.206264024808814</v>
      </c>
      <c r="T21" s="33">
        <f t="shared" si="15"/>
        <v>6.2677495201726368</v>
      </c>
      <c r="V21" s="72">
        <f t="shared" si="7"/>
        <v>0.34842966433587597</v>
      </c>
      <c r="W21" s="73">
        <f t="shared" si="8"/>
        <v>0.42501389603301343</v>
      </c>
      <c r="X21" s="74">
        <f t="shared" si="9"/>
        <v>0.46401346740096105</v>
      </c>
    </row>
    <row r="22" spans="1:24" ht="14.5" outlineLevel="1" thickBot="1">
      <c r="A22" s="435"/>
      <c r="B22" s="4" t="s">
        <v>19</v>
      </c>
      <c r="C22" s="5" t="s">
        <v>70</v>
      </c>
      <c r="D22" s="23">
        <f>'Bio - Rohdaten'!$R$201</f>
        <v>2.2470238095238102</v>
      </c>
      <c r="E22" s="10">
        <f>'Bio - Rohdaten'!$R$212</f>
        <v>2.2857142857142856</v>
      </c>
      <c r="F22" s="21">
        <f>'Bio - Rohdaten'!$R$213</f>
        <v>2.2948809523809524</v>
      </c>
      <c r="G22" s="32">
        <f t="shared" si="10"/>
        <v>2.1298013245032794</v>
      </c>
      <c r="H22" s="33">
        <f t="shared" si="11"/>
        <v>0.40104166666667107</v>
      </c>
      <c r="I22" s="34"/>
      <c r="J22" s="35">
        <f>'nicht Bio - Rohdaten'!$R$201</f>
        <v>1.7273851843743682</v>
      </c>
      <c r="K22" s="34">
        <f>'nicht Bio - Rohdaten'!$R$212</f>
        <v>1.8600680726498595</v>
      </c>
      <c r="L22" s="36">
        <f>'nicht Bio - Rohdaten'!$R$213</f>
        <v>1.9241127820645085</v>
      </c>
      <c r="M22" s="32">
        <f t="shared" si="12"/>
        <v>11.388751013364285</v>
      </c>
      <c r="N22" s="33">
        <f t="shared" si="13"/>
        <v>3.4431379343773529</v>
      </c>
      <c r="O22" s="54"/>
      <c r="P22" s="37">
        <f t="shared" si="4"/>
        <v>0.51963862514944203</v>
      </c>
      <c r="Q22" s="38">
        <f t="shared" si="5"/>
        <v>0.42564621306442607</v>
      </c>
      <c r="R22" s="39">
        <f t="shared" si="6"/>
        <v>0.37076817031644382</v>
      </c>
      <c r="S22" s="32">
        <f t="shared" si="14"/>
        <v>-28.648843182160448</v>
      </c>
      <c r="T22" s="33">
        <f t="shared" si="15"/>
        <v>-12.89287700996787</v>
      </c>
      <c r="V22" s="72">
        <f t="shared" si="7"/>
        <v>0.3008238289004701</v>
      </c>
      <c r="W22" s="73">
        <f t="shared" si="8"/>
        <v>0.22883367513429165</v>
      </c>
      <c r="X22" s="74">
        <f t="shared" si="9"/>
        <v>0.19269565369168329</v>
      </c>
    </row>
    <row r="23" spans="1:24" ht="14.5" outlineLevel="1" thickBot="1">
      <c r="A23" s="435"/>
      <c r="B23" s="4" t="s">
        <v>20</v>
      </c>
      <c r="C23" s="5" t="s">
        <v>68</v>
      </c>
      <c r="D23" s="23">
        <f>'Bio - Rohdaten'!$S$201</f>
        <v>18.625</v>
      </c>
      <c r="E23" s="10">
        <f>'Bio - Rohdaten'!$S$212</f>
        <v>19.166666666666668</v>
      </c>
      <c r="F23" s="21">
        <f>'Bio - Rohdaten'!$S$213</f>
        <v>19.166666666666668</v>
      </c>
      <c r="G23" s="32">
        <f t="shared" si="10"/>
        <v>2.9082774049217068</v>
      </c>
      <c r="H23" s="33">
        <f t="shared" si="11"/>
        <v>0</v>
      </c>
      <c r="I23" s="34"/>
      <c r="J23" s="35">
        <f>'nicht Bio - Rohdaten'!$S$201</f>
        <v>8.7314936252983397</v>
      </c>
      <c r="K23" s="34">
        <f>'nicht Bio - Rohdaten'!$S$212</f>
        <v>9.0639534155099124</v>
      </c>
      <c r="L23" s="36">
        <f>'nicht Bio - Rohdaten'!$S$213</f>
        <v>9.0212685586256089</v>
      </c>
      <c r="M23" s="32">
        <f t="shared" si="12"/>
        <v>3.3187326906783157</v>
      </c>
      <c r="N23" s="33">
        <f t="shared" si="13"/>
        <v>-0.47092979109162958</v>
      </c>
      <c r="O23" s="54"/>
      <c r="P23" s="37">
        <f t="shared" si="4"/>
        <v>9.8935063747016603</v>
      </c>
      <c r="Q23" s="38">
        <f t="shared" si="5"/>
        <v>10.102713251156755</v>
      </c>
      <c r="R23" s="39">
        <f t="shared" si="6"/>
        <v>10.145398108041059</v>
      </c>
      <c r="S23" s="32">
        <f t="shared" si="14"/>
        <v>2.5460309398849952</v>
      </c>
      <c r="T23" s="33">
        <f t="shared" si="15"/>
        <v>0.42250884315078485</v>
      </c>
      <c r="V23" s="72">
        <f t="shared" si="7"/>
        <v>1.1330829293669233</v>
      </c>
      <c r="W23" s="73">
        <f t="shared" si="8"/>
        <v>1.1146033952325212</v>
      </c>
      <c r="X23" s="74">
        <f t="shared" si="9"/>
        <v>1.1246088110679979</v>
      </c>
    </row>
    <row r="24" spans="1:24" ht="14.5" outlineLevel="1" thickBot="1">
      <c r="A24" s="435"/>
      <c r="B24" s="4" t="s">
        <v>21</v>
      </c>
      <c r="C24" s="5" t="s">
        <v>68</v>
      </c>
      <c r="D24" s="23">
        <f>'Bio - Rohdaten'!$T$201</f>
        <v>52.81818181818182</v>
      </c>
      <c r="E24" s="10">
        <f>'Bio - Rohdaten'!$T$212</f>
        <v>53.636363636363633</v>
      </c>
      <c r="F24" s="21">
        <f>'Bio - Rohdaten'!$T$213</f>
        <v>53.636363636363633</v>
      </c>
      <c r="G24" s="32">
        <f t="shared" si="10"/>
        <v>1.5490533562822622</v>
      </c>
      <c r="H24" s="33">
        <f t="shared" si="11"/>
        <v>0</v>
      </c>
      <c r="I24" s="34"/>
      <c r="J24" s="35">
        <f>'nicht Bio - Rohdaten'!$T$201</f>
        <v>31.011886322578508</v>
      </c>
      <c r="K24" s="34">
        <f>'nicht Bio - Rohdaten'!$T$212</f>
        <v>28.044310208579855</v>
      </c>
      <c r="L24" s="36">
        <f>'nicht Bio - Rohdaten'!$T$213</f>
        <v>29.368088276561402</v>
      </c>
      <c r="M24" s="32">
        <f t="shared" si="12"/>
        <v>-5.3005419564572689</v>
      </c>
      <c r="N24" s="33">
        <f t="shared" si="13"/>
        <v>4.7203088902381021</v>
      </c>
      <c r="O24" s="54"/>
      <c r="P24" s="37">
        <f t="shared" si="4"/>
        <v>21.806295495603312</v>
      </c>
      <c r="Q24" s="38">
        <f t="shared" si="5"/>
        <v>25.592053427783778</v>
      </c>
      <c r="R24" s="39">
        <f t="shared" si="6"/>
        <v>24.268275359802232</v>
      </c>
      <c r="S24" s="32">
        <f t="shared" si="14"/>
        <v>11.290225176923407</v>
      </c>
      <c r="T24" s="33">
        <f t="shared" si="15"/>
        <v>-5.1726137244790173</v>
      </c>
      <c r="V24" s="72">
        <f t="shared" si="7"/>
        <v>0.70315927476256168</v>
      </c>
      <c r="W24" s="73">
        <f t="shared" si="8"/>
        <v>0.91255777865251853</v>
      </c>
      <c r="X24" s="74">
        <f t="shared" si="9"/>
        <v>0.82634848857937682</v>
      </c>
    </row>
    <row r="25" spans="1:24" s="11" customFormat="1" ht="14.5" thickBot="1">
      <c r="A25" s="435"/>
      <c r="B25" s="16" t="s">
        <v>74</v>
      </c>
      <c r="C25" s="9" t="s">
        <v>67</v>
      </c>
      <c r="D25" s="43">
        <f>'Bio - Rohdaten'!$U$201</f>
        <v>58.820994547119554</v>
      </c>
      <c r="E25" s="44">
        <f>'Bio - Rohdaten'!$U$212</f>
        <v>60.325282217782217</v>
      </c>
      <c r="F25" s="45">
        <f>'Bio - Rohdaten'!$U$213</f>
        <v>60.35459055111555</v>
      </c>
      <c r="G25" s="64">
        <f t="shared" si="10"/>
        <v>2.6072255591793549</v>
      </c>
      <c r="H25" s="65">
        <f t="shared" si="11"/>
        <v>4.8583831282422982E-2</v>
      </c>
      <c r="I25" s="48"/>
      <c r="J25" s="66">
        <f>'nicht Bio - Rohdaten'!$U$201</f>
        <v>39.154087611282726</v>
      </c>
      <c r="K25" s="67">
        <f>'nicht Bio - Rohdaten'!$U$212</f>
        <v>39.164987860798064</v>
      </c>
      <c r="L25" s="68">
        <f>'nicht Bio - Rohdaten'!$U$213</f>
        <v>41.137919533945883</v>
      </c>
      <c r="M25" s="64">
        <f t="shared" si="12"/>
        <v>5.0667300496398022</v>
      </c>
      <c r="N25" s="65">
        <f t="shared" si="13"/>
        <v>5.0374882794808986</v>
      </c>
      <c r="O25" s="55"/>
      <c r="P25" s="69">
        <f t="shared" si="4"/>
        <v>19.666906935836828</v>
      </c>
      <c r="Q25" s="70">
        <f t="shared" si="5"/>
        <v>21.160294356984153</v>
      </c>
      <c r="R25" s="71">
        <f t="shared" si="6"/>
        <v>19.216671017169666</v>
      </c>
      <c r="S25" s="64">
        <f t="shared" si="14"/>
        <v>-2.2893072110223196</v>
      </c>
      <c r="T25" s="65">
        <f t="shared" si="15"/>
        <v>-9.1852377241291787</v>
      </c>
      <c r="V25" s="81">
        <f t="shared" si="7"/>
        <v>0.50229511490824708</v>
      </c>
      <c r="W25" s="82">
        <f t="shared" si="8"/>
        <v>0.54028599299438085</v>
      </c>
      <c r="X25" s="83">
        <f t="shared" si="9"/>
        <v>0.4671279256432157</v>
      </c>
    </row>
    <row r="26" spans="1:24" ht="14.5" outlineLevel="1" thickBot="1">
      <c r="A26" s="436" t="s">
        <v>22</v>
      </c>
      <c r="B26" s="5" t="s">
        <v>62</v>
      </c>
      <c r="C26" s="20" t="s">
        <v>71</v>
      </c>
      <c r="D26" s="23">
        <f>'Bio - Rohdaten'!$V$201</f>
        <v>0.81334475997034816</v>
      </c>
      <c r="E26" s="10">
        <f>'Bio - Rohdaten'!$V$212</f>
        <v>0.81362630335664754</v>
      </c>
      <c r="F26" s="21">
        <f>'Bio - Rohdaten'!$V$213</f>
        <v>0.80658063559853277</v>
      </c>
      <c r="G26" s="32">
        <f t="shared" si="10"/>
        <v>-0.83164295200746019</v>
      </c>
      <c r="H26" s="33">
        <f t="shared" si="11"/>
        <v>-0.86595869984138785</v>
      </c>
      <c r="I26" s="34"/>
      <c r="J26" s="35">
        <f>'nicht Bio - Rohdaten'!$V$201</f>
        <v>0.63640960375543876</v>
      </c>
      <c r="K26" s="34">
        <f>'nicht Bio - Rohdaten'!$V$212</f>
        <v>0.62385393187709515</v>
      </c>
      <c r="L26" s="36">
        <f>'nicht Bio - Rohdaten'!$V$213</f>
        <v>0.61399828100461218</v>
      </c>
      <c r="M26" s="32">
        <f t="shared" si="12"/>
        <v>-3.5215249139198823</v>
      </c>
      <c r="N26" s="33">
        <f t="shared" si="13"/>
        <v>-1.5798010349680092</v>
      </c>
      <c r="O26" s="54"/>
      <c r="P26" s="37">
        <f t="shared" si="4"/>
        <v>0.17693515621490941</v>
      </c>
      <c r="Q26" s="38">
        <f t="shared" si="5"/>
        <v>0.18977237147955239</v>
      </c>
      <c r="R26" s="39">
        <f t="shared" si="6"/>
        <v>0.19258235459392059</v>
      </c>
      <c r="S26" s="32">
        <f t="shared" si="14"/>
        <v>8.8434648680026857</v>
      </c>
      <c r="T26" s="33">
        <f t="shared" si="15"/>
        <v>1.480712441152672</v>
      </c>
      <c r="V26" s="72">
        <f t="shared" si="7"/>
        <v>0.27802087707479428</v>
      </c>
      <c r="W26" s="73">
        <f t="shared" si="8"/>
        <v>0.3041935969026468</v>
      </c>
      <c r="X26" s="74">
        <f t="shared" si="9"/>
        <v>0.31365292143623114</v>
      </c>
    </row>
    <row r="27" spans="1:24" ht="14.5" outlineLevel="1" thickBot="1">
      <c r="A27" s="436"/>
      <c r="B27" s="5" t="s">
        <v>63</v>
      </c>
      <c r="C27" s="5" t="s">
        <v>71</v>
      </c>
      <c r="D27" s="23" t="e">
        <f>'Bio - Rohdaten'!#REF!</f>
        <v>#REF!</v>
      </c>
      <c r="E27" s="10" t="e">
        <f>'Bio - Rohdaten'!#REF!</f>
        <v>#REF!</v>
      </c>
      <c r="F27" s="21" t="e">
        <f>'Bio - Rohdaten'!#REF!</f>
        <v>#REF!</v>
      </c>
      <c r="G27" s="32" t="str">
        <f t="shared" si="10"/>
        <v>-</v>
      </c>
      <c r="H27" s="33" t="str">
        <f t="shared" si="11"/>
        <v>-</v>
      </c>
      <c r="I27" s="34"/>
      <c r="J27" s="35" t="e">
        <f>'nicht Bio - Rohdaten'!#REF!</f>
        <v>#REF!</v>
      </c>
      <c r="K27" s="34" t="e">
        <f>'nicht Bio - Rohdaten'!#REF!</f>
        <v>#REF!</v>
      </c>
      <c r="L27" s="36" t="e">
        <f>'nicht Bio - Rohdaten'!#REF!</f>
        <v>#REF!</v>
      </c>
      <c r="M27" s="32" t="str">
        <f t="shared" si="12"/>
        <v>-</v>
      </c>
      <c r="N27" s="33" t="str">
        <f t="shared" si="13"/>
        <v>-</v>
      </c>
      <c r="O27" s="54"/>
      <c r="P27" s="37" t="e">
        <f t="shared" si="4"/>
        <v>#REF!</v>
      </c>
      <c r="Q27" s="38" t="e">
        <f t="shared" si="5"/>
        <v>#REF!</v>
      </c>
      <c r="R27" s="39" t="e">
        <f t="shared" si="6"/>
        <v>#REF!</v>
      </c>
      <c r="S27" s="32" t="str">
        <f t="shared" si="14"/>
        <v>-</v>
      </c>
      <c r="T27" s="33" t="str">
        <f t="shared" si="15"/>
        <v>-</v>
      </c>
      <c r="V27" s="72" t="e">
        <f t="shared" si="7"/>
        <v>#REF!</v>
      </c>
      <c r="W27" s="73" t="e">
        <f t="shared" si="8"/>
        <v>#REF!</v>
      </c>
      <c r="X27" s="74" t="e">
        <f t="shared" si="9"/>
        <v>#REF!</v>
      </c>
    </row>
    <row r="28" spans="1:24" s="11" customFormat="1" ht="14.5" thickBot="1">
      <c r="A28" s="436"/>
      <c r="B28" s="9" t="s">
        <v>75</v>
      </c>
      <c r="C28" s="9" t="s">
        <v>67</v>
      </c>
      <c r="D28" s="40">
        <f>'Bio - Rohdaten'!$W$201</f>
        <v>22.77365327916975</v>
      </c>
      <c r="E28" s="41">
        <f>'Bio - Rohdaten'!$W$212</f>
        <v>22.781536493986131</v>
      </c>
      <c r="F28" s="42">
        <f>'Bio - Rohdaten'!$W$213</f>
        <v>22.584257796758919</v>
      </c>
      <c r="G28" s="46">
        <f t="shared" si="10"/>
        <v>-0.83164295200745808</v>
      </c>
      <c r="H28" s="47">
        <f t="shared" si="11"/>
        <v>-0.86595869984137996</v>
      </c>
      <c r="I28" s="48"/>
      <c r="J28" s="49">
        <f>'nicht Bio - Rohdaten'!$W$201</f>
        <v>17.819468905152284</v>
      </c>
      <c r="K28" s="48">
        <f>'nicht Bio - Rohdaten'!$W$212</f>
        <v>17.467910092558665</v>
      </c>
      <c r="L28" s="50">
        <f>'nicht Bio - Rohdaten'!$W$213</f>
        <v>17.191951868129141</v>
      </c>
      <c r="M28" s="46">
        <f t="shared" si="12"/>
        <v>-3.5215249139198748</v>
      </c>
      <c r="N28" s="47">
        <f t="shared" si="13"/>
        <v>-1.5798010349680092</v>
      </c>
      <c r="O28" s="55"/>
      <c r="P28" s="51">
        <f t="shared" si="4"/>
        <v>4.9541843740174656</v>
      </c>
      <c r="Q28" s="52">
        <f t="shared" si="5"/>
        <v>5.3136264014274666</v>
      </c>
      <c r="R28" s="53">
        <f t="shared" si="6"/>
        <v>5.3923059286297779</v>
      </c>
      <c r="S28" s="46">
        <f t="shared" si="14"/>
        <v>8.8434648680026644</v>
      </c>
      <c r="T28" s="47">
        <f t="shared" si="15"/>
        <v>1.4807124411527057</v>
      </c>
      <c r="V28" s="75">
        <f t="shared" si="7"/>
        <v>0.2780208770747945</v>
      </c>
      <c r="W28" s="76">
        <f t="shared" si="8"/>
        <v>0.3041935969026468</v>
      </c>
      <c r="X28" s="77">
        <f t="shared" si="9"/>
        <v>0.31365292143623114</v>
      </c>
    </row>
    <row r="29" spans="1:24" ht="14.5" outlineLevel="1" thickBot="1">
      <c r="A29" s="437" t="s">
        <v>23</v>
      </c>
      <c r="B29" s="13" t="s">
        <v>24</v>
      </c>
      <c r="C29" s="20" t="s">
        <v>68</v>
      </c>
      <c r="D29" s="24" t="str">
        <f>'Bio - Rohdaten'!$X$201</f>
        <v/>
      </c>
      <c r="E29" s="14" t="str">
        <f>'Bio - Rohdaten'!$X$212</f>
        <v/>
      </c>
      <c r="F29" s="22" t="str">
        <f>'Bio - Rohdaten'!$X$213</f>
        <v/>
      </c>
      <c r="G29" s="56" t="str">
        <f t="shared" si="10"/>
        <v>-</v>
      </c>
      <c r="H29" s="57" t="str">
        <f t="shared" si="11"/>
        <v>-</v>
      </c>
      <c r="I29" s="34"/>
      <c r="J29" s="58">
        <f>'nicht Bio - Rohdaten'!$X$201</f>
        <v>1.5356562566320533</v>
      </c>
      <c r="K29" s="59">
        <f>'nicht Bio - Rohdaten'!$X$212</f>
        <v>1.6982677168965279</v>
      </c>
      <c r="L29" s="60">
        <f>'nicht Bio - Rohdaten'!$X$213</f>
        <v>1.7079397102200866</v>
      </c>
      <c r="M29" s="56">
        <f t="shared" si="12"/>
        <v>11.218881363846311</v>
      </c>
      <c r="N29" s="57">
        <f t="shared" si="13"/>
        <v>0.56952112009958322</v>
      </c>
      <c r="O29" s="54"/>
      <c r="P29" s="61" t="e">
        <f t="shared" si="4"/>
        <v>#VALUE!</v>
      </c>
      <c r="Q29" s="62" t="e">
        <f t="shared" si="5"/>
        <v>#VALUE!</v>
      </c>
      <c r="R29" s="63" t="e">
        <f t="shared" si="6"/>
        <v>#VALUE!</v>
      </c>
      <c r="S29" s="56" t="str">
        <f t="shared" si="14"/>
        <v>-</v>
      </c>
      <c r="T29" s="57" t="str">
        <f t="shared" si="15"/>
        <v>-</v>
      </c>
      <c r="V29" s="78" t="e">
        <f t="shared" si="7"/>
        <v>#VALUE!</v>
      </c>
      <c r="W29" s="79" t="e">
        <f t="shared" si="8"/>
        <v>#VALUE!</v>
      </c>
      <c r="X29" s="80" t="e">
        <f t="shared" si="9"/>
        <v>#VALUE!</v>
      </c>
    </row>
    <row r="30" spans="1:24" ht="14.5" outlineLevel="1" thickBot="1">
      <c r="A30" s="437"/>
      <c r="B30" s="7" t="s">
        <v>25</v>
      </c>
      <c r="C30" s="6" t="s">
        <v>68</v>
      </c>
      <c r="D30" s="23">
        <f>'Bio - Rohdaten'!$Y$201</f>
        <v>3.0919306629884979</v>
      </c>
      <c r="E30" s="10">
        <f>'Bio - Rohdaten'!$Y$212</f>
        <v>3.1728400182604495</v>
      </c>
      <c r="F30" s="21">
        <f>'Bio - Rohdaten'!$Y$213</f>
        <v>3.1114702861466199</v>
      </c>
      <c r="G30" s="32">
        <f t="shared" si="10"/>
        <v>0.63195541193785998</v>
      </c>
      <c r="H30" s="33">
        <f t="shared" si="11"/>
        <v>-1.9342208167015089</v>
      </c>
      <c r="I30" s="34"/>
      <c r="J30" s="35">
        <f>'nicht Bio - Rohdaten'!$Y$201</f>
        <v>1.4954213959384801</v>
      </c>
      <c r="K30" s="34">
        <f>'nicht Bio - Rohdaten'!$Y$212</f>
        <v>1.651433212361938</v>
      </c>
      <c r="L30" s="36">
        <f>'nicht Bio - Rohdaten'!$Y$213</f>
        <v>1.6876740994467752</v>
      </c>
      <c r="M30" s="32">
        <f t="shared" si="12"/>
        <v>12.856088861002501</v>
      </c>
      <c r="N30" s="33">
        <f t="shared" si="13"/>
        <v>2.1945112168965162</v>
      </c>
      <c r="O30" s="54"/>
      <c r="P30" s="37">
        <f t="shared" si="4"/>
        <v>1.5965092670500178</v>
      </c>
      <c r="Q30" s="38">
        <f t="shared" si="5"/>
        <v>1.5214068058985115</v>
      </c>
      <c r="R30" s="39">
        <f t="shared" si="6"/>
        <v>1.4237961866998448</v>
      </c>
      <c r="S30" s="32">
        <f t="shared" si="14"/>
        <v>-10.818169610083576</v>
      </c>
      <c r="T30" s="33">
        <f t="shared" si="15"/>
        <v>-6.4158132341875476</v>
      </c>
      <c r="V30" s="72">
        <f t="shared" si="7"/>
        <v>1.0675982511592315</v>
      </c>
      <c r="W30" s="73">
        <f t="shared" si="8"/>
        <v>0.92126450801031301</v>
      </c>
      <c r="X30" s="74">
        <f t="shared" si="9"/>
        <v>0.84364403480895378</v>
      </c>
    </row>
    <row r="31" spans="1:24" ht="14.5" outlineLevel="1" thickBot="1">
      <c r="A31" s="437"/>
      <c r="B31" s="7" t="s">
        <v>26</v>
      </c>
      <c r="C31" s="6" t="s">
        <v>68</v>
      </c>
      <c r="D31" s="23" t="e">
        <f>'Bio - Rohdaten'!#REF!</f>
        <v>#REF!</v>
      </c>
      <c r="E31" s="10" t="e">
        <f>'Bio - Rohdaten'!#REF!</f>
        <v>#REF!</v>
      </c>
      <c r="F31" s="21" t="e">
        <f>'Bio - Rohdaten'!#REF!</f>
        <v>#REF!</v>
      </c>
      <c r="G31" s="32" t="str">
        <f t="shared" si="10"/>
        <v>-</v>
      </c>
      <c r="H31" s="33" t="str">
        <f t="shared" si="11"/>
        <v>-</v>
      </c>
      <c r="I31" s="34"/>
      <c r="J31" s="35" t="e">
        <f>'nicht Bio - Rohdaten'!#REF!</f>
        <v>#REF!</v>
      </c>
      <c r="K31" s="34" t="e">
        <f>'nicht Bio - Rohdaten'!#REF!</f>
        <v>#REF!</v>
      </c>
      <c r="L31" s="36" t="e">
        <f>'nicht Bio - Rohdaten'!#REF!</f>
        <v>#REF!</v>
      </c>
      <c r="M31" s="32" t="str">
        <f t="shared" si="12"/>
        <v>-</v>
      </c>
      <c r="N31" s="33" t="str">
        <f t="shared" si="13"/>
        <v>-</v>
      </c>
      <c r="O31" s="54"/>
      <c r="P31" s="37" t="e">
        <f t="shared" si="4"/>
        <v>#REF!</v>
      </c>
      <c r="Q31" s="38" t="e">
        <f t="shared" si="5"/>
        <v>#REF!</v>
      </c>
      <c r="R31" s="39" t="e">
        <f t="shared" si="6"/>
        <v>#REF!</v>
      </c>
      <c r="S31" s="32" t="str">
        <f t="shared" si="14"/>
        <v>-</v>
      </c>
      <c r="T31" s="33" t="str">
        <f t="shared" si="15"/>
        <v>-</v>
      </c>
      <c r="V31" s="72" t="e">
        <f t="shared" si="7"/>
        <v>#REF!</v>
      </c>
      <c r="W31" s="73" t="e">
        <f t="shared" si="8"/>
        <v>#REF!</v>
      </c>
      <c r="X31" s="74" t="e">
        <f t="shared" si="9"/>
        <v>#REF!</v>
      </c>
    </row>
    <row r="32" spans="1:24" ht="14.5" outlineLevel="1" thickBot="1">
      <c r="A32" s="437"/>
      <c r="B32" s="7" t="s">
        <v>27</v>
      </c>
      <c r="C32" s="6" t="s">
        <v>68</v>
      </c>
      <c r="D32" s="23" t="e">
        <f>'Bio - Rohdaten'!#REF!</f>
        <v>#REF!</v>
      </c>
      <c r="E32" s="10" t="e">
        <f>'Bio - Rohdaten'!#REF!</f>
        <v>#REF!</v>
      </c>
      <c r="F32" s="21" t="e">
        <f>'Bio - Rohdaten'!#REF!</f>
        <v>#REF!</v>
      </c>
      <c r="G32" s="32" t="str">
        <f t="shared" si="10"/>
        <v>-</v>
      </c>
      <c r="H32" s="33" t="str">
        <f t="shared" si="11"/>
        <v>-</v>
      </c>
      <c r="I32" s="34"/>
      <c r="J32" s="35" t="e">
        <f>'nicht Bio - Rohdaten'!#REF!</f>
        <v>#REF!</v>
      </c>
      <c r="K32" s="34" t="e">
        <f>'nicht Bio - Rohdaten'!#REF!</f>
        <v>#REF!</v>
      </c>
      <c r="L32" s="36" t="e">
        <f>'nicht Bio - Rohdaten'!#REF!</f>
        <v>#REF!</v>
      </c>
      <c r="M32" s="32" t="str">
        <f t="shared" si="12"/>
        <v>-</v>
      </c>
      <c r="N32" s="33" t="str">
        <f t="shared" si="13"/>
        <v>-</v>
      </c>
      <c r="O32" s="54"/>
      <c r="P32" s="37" t="e">
        <f t="shared" si="4"/>
        <v>#REF!</v>
      </c>
      <c r="Q32" s="38" t="e">
        <f t="shared" si="5"/>
        <v>#REF!</v>
      </c>
      <c r="R32" s="39" t="e">
        <f t="shared" si="6"/>
        <v>#REF!</v>
      </c>
      <c r="S32" s="32" t="str">
        <f t="shared" si="14"/>
        <v>-</v>
      </c>
      <c r="T32" s="33" t="str">
        <f t="shared" si="15"/>
        <v>-</v>
      </c>
      <c r="V32" s="72" t="e">
        <f t="shared" si="7"/>
        <v>#REF!</v>
      </c>
      <c r="W32" s="73" t="e">
        <f t="shared" si="8"/>
        <v>#REF!</v>
      </c>
      <c r="X32" s="74" t="e">
        <f t="shared" si="9"/>
        <v>#REF!</v>
      </c>
    </row>
    <row r="33" spans="1:24" s="11" customFormat="1" ht="14.5" thickBot="1">
      <c r="A33" s="437"/>
      <c r="B33" s="16" t="s">
        <v>76</v>
      </c>
      <c r="C33" s="9" t="s">
        <v>67</v>
      </c>
      <c r="D33" s="43">
        <f>'Bio - Rohdaten'!$Z$201</f>
        <v>2.0097549309425236</v>
      </c>
      <c r="E33" s="44">
        <f>'Bio - Rohdaten'!$Z$212</f>
        <v>2.0623460118692925</v>
      </c>
      <c r="F33" s="45">
        <f>'Bio - Rohdaten'!$Z$213</f>
        <v>2.0224556859953031</v>
      </c>
      <c r="G33" s="64">
        <f t="shared" si="10"/>
        <v>0.63195541193787441</v>
      </c>
      <c r="H33" s="65">
        <f t="shared" si="11"/>
        <v>-1.9342208167015138</v>
      </c>
      <c r="I33" s="48"/>
      <c r="J33" s="66">
        <f>'nicht Bio - Rohdaten'!$Z$201</f>
        <v>3.2755082923080918</v>
      </c>
      <c r="K33" s="67">
        <f>'nicht Bio - Rohdaten'!$Z$212</f>
        <v>3.6208331633800519</v>
      </c>
      <c r="L33" s="68">
        <f>'nicht Bio - Rohdaten'!$Z$213</f>
        <v>3.6588977299705334</v>
      </c>
      <c r="M33" s="64">
        <f t="shared" si="12"/>
        <v>11.704731096628842</v>
      </c>
      <c r="N33" s="65">
        <f t="shared" si="13"/>
        <v>1.051265409725429</v>
      </c>
      <c r="O33" s="55"/>
      <c r="P33" s="69">
        <f t="shared" si="4"/>
        <v>-1.2657533613655683</v>
      </c>
      <c r="Q33" s="70">
        <f t="shared" si="5"/>
        <v>-1.5584871515107594</v>
      </c>
      <c r="R33" s="71">
        <f t="shared" si="6"/>
        <v>-1.6364420439752303</v>
      </c>
      <c r="S33" s="64">
        <f t="shared" si="14"/>
        <v>29.286012103475006</v>
      </c>
      <c r="T33" s="65">
        <f t="shared" si="15"/>
        <v>5.0019592647204876</v>
      </c>
      <c r="V33" s="81">
        <f t="shared" si="7"/>
        <v>-0.38642960066318544</v>
      </c>
      <c r="W33" s="82">
        <f t="shared" si="8"/>
        <v>-0.43042224846833588</v>
      </c>
      <c r="X33" s="83">
        <f t="shared" si="9"/>
        <v>-0.44725000935962456</v>
      </c>
    </row>
    <row r="34" spans="1:24" ht="14.5" outlineLevel="1" thickBot="1">
      <c r="A34" s="438" t="s">
        <v>29</v>
      </c>
      <c r="B34" s="6" t="s">
        <v>30</v>
      </c>
      <c r="C34" s="20" t="s">
        <v>68</v>
      </c>
      <c r="D34" s="23">
        <f>'Bio - Rohdaten'!$AA$201</f>
        <v>6.31654102556206</v>
      </c>
      <c r="E34" s="10">
        <f>'Bio - Rohdaten'!$AA$212</f>
        <v>6.3741369818293796</v>
      </c>
      <c r="F34" s="21">
        <f>'Bio - Rohdaten'!$AA$213</f>
        <v>6.4113293451036704</v>
      </c>
      <c r="G34" s="32">
        <f t="shared" si="10"/>
        <v>1.5006364900982481</v>
      </c>
      <c r="H34" s="33">
        <f t="shared" si="11"/>
        <v>0.58348860999244712</v>
      </c>
      <c r="I34" s="34"/>
      <c r="J34" s="35">
        <f>'nicht Bio - Rohdaten'!$AA$201</f>
        <v>3.4200090690280698</v>
      </c>
      <c r="K34" s="34">
        <f>'nicht Bio - Rohdaten'!$AA$212</f>
        <v>3.61422133843215</v>
      </c>
      <c r="L34" s="36">
        <f>'nicht Bio - Rohdaten'!$AA$213</f>
        <v>3.702230339861722</v>
      </c>
      <c r="M34" s="32">
        <f t="shared" si="12"/>
        <v>8.2520620599949606</v>
      </c>
      <c r="N34" s="33">
        <f t="shared" si="13"/>
        <v>2.4350750324480774</v>
      </c>
      <c r="O34" s="54"/>
      <c r="P34" s="37">
        <f t="shared" si="4"/>
        <v>2.8965319565339902</v>
      </c>
      <c r="Q34" s="38">
        <f t="shared" si="5"/>
        <v>2.7599156433972296</v>
      </c>
      <c r="R34" s="39">
        <f t="shared" si="6"/>
        <v>2.7090990052419484</v>
      </c>
      <c r="S34" s="32">
        <f t="shared" si="14"/>
        <v>-6.4709436700406853</v>
      </c>
      <c r="T34" s="33">
        <f t="shared" si="15"/>
        <v>-1.8412388174563969</v>
      </c>
      <c r="V34" s="72">
        <f t="shared" si="7"/>
        <v>0.84693692270153953</v>
      </c>
      <c r="W34" s="73">
        <f t="shared" si="8"/>
        <v>0.76362662520123403</v>
      </c>
      <c r="X34" s="74">
        <f t="shared" si="9"/>
        <v>0.73174782672845073</v>
      </c>
    </row>
    <row r="35" spans="1:24" ht="14.5" outlineLevel="1" thickBot="1">
      <c r="A35" s="438"/>
      <c r="B35" s="6" t="s">
        <v>31</v>
      </c>
      <c r="C35" s="6" t="s">
        <v>68</v>
      </c>
      <c r="D35" s="23">
        <f>'Bio - Rohdaten'!$AB$201</f>
        <v>3.2784108407760999</v>
      </c>
      <c r="E35" s="10">
        <f>'Bio - Rohdaten'!$AB$212</f>
        <v>3.1176162611641498</v>
      </c>
      <c r="F35" s="21">
        <f>'Bio - Rohdaten'!$AB$213</f>
        <v>3.11689591459659</v>
      </c>
      <c r="G35" s="32">
        <f t="shared" si="10"/>
        <v>-4.9266225016897032</v>
      </c>
      <c r="H35" s="33">
        <f t="shared" si="11"/>
        <v>-2.3105684189972456E-2</v>
      </c>
      <c r="I35" s="34"/>
      <c r="J35" s="35">
        <f>'nicht Bio - Rohdaten'!$AB$201</f>
        <v>2.840680833270699</v>
      </c>
      <c r="K35" s="34">
        <f>'nicht Bio - Rohdaten'!$AB$212</f>
        <v>2.7342836817403291</v>
      </c>
      <c r="L35" s="36">
        <f>'nicht Bio - Rohdaten'!$AB$213</f>
        <v>2.7066329019844479</v>
      </c>
      <c r="M35" s="32">
        <f t="shared" si="12"/>
        <v>-4.7188663265598594</v>
      </c>
      <c r="N35" s="33">
        <f t="shared" si="13"/>
        <v>-1.0112622892984484</v>
      </c>
      <c r="O35" s="54"/>
      <c r="P35" s="37">
        <f t="shared" si="4"/>
        <v>0.43773000750540092</v>
      </c>
      <c r="Q35" s="38">
        <f t="shared" si="5"/>
        <v>0.38333257942382071</v>
      </c>
      <c r="R35" s="39">
        <f t="shared" si="6"/>
        <v>0.41026301261214204</v>
      </c>
      <c r="S35" s="32">
        <f t="shared" si="14"/>
        <v>-6.2748713641524745</v>
      </c>
      <c r="T35" s="33">
        <f t="shared" si="15"/>
        <v>7.0253442138416498</v>
      </c>
      <c r="V35" s="72">
        <f t="shared" si="7"/>
        <v>0.15409334353180681</v>
      </c>
      <c r="W35" s="73">
        <f t="shared" si="8"/>
        <v>0.14019488247826417</v>
      </c>
      <c r="X35" s="74">
        <f t="shared" si="9"/>
        <v>0.15157689552629972</v>
      </c>
    </row>
    <row r="36" spans="1:24" ht="14.5" outlineLevel="1" thickBot="1">
      <c r="A36" s="438"/>
      <c r="B36" s="6" t="s">
        <v>32</v>
      </c>
      <c r="C36" s="6" t="s">
        <v>68</v>
      </c>
      <c r="D36" s="23">
        <f>'Bio - Rohdaten'!$AC$201</f>
        <v>3.3472353803510901</v>
      </c>
      <c r="E36" s="10">
        <f>'Bio - Rohdaten'!$AC$212</f>
        <v>3.70511812596243</v>
      </c>
      <c r="F36" s="21">
        <f>'Bio - Rohdaten'!$AC$213</f>
        <v>3.62031385752412</v>
      </c>
      <c r="G36" s="32">
        <f t="shared" si="10"/>
        <v>8.1583290728836282</v>
      </c>
      <c r="H36" s="33">
        <f t="shared" si="11"/>
        <v>-2.2888411531084834</v>
      </c>
      <c r="I36" s="34"/>
      <c r="J36" s="35">
        <f>'nicht Bio - Rohdaten'!$AC$201</f>
        <v>2.6321553013272792</v>
      </c>
      <c r="K36" s="34">
        <f>'nicht Bio - Rohdaten'!$AC$212</f>
        <v>2.0686369331815997</v>
      </c>
      <c r="L36" s="36">
        <f>'nicht Bio - Rohdaten'!$AC$213</f>
        <v>2.3552997726501483</v>
      </c>
      <c r="M36" s="32">
        <f t="shared" si="12"/>
        <v>-10.518206449958512</v>
      </c>
      <c r="N36" s="33">
        <f t="shared" si="13"/>
        <v>13.85757137322576</v>
      </c>
      <c r="O36" s="54"/>
      <c r="P36" s="37">
        <f t="shared" si="4"/>
        <v>0.71508007902381099</v>
      </c>
      <c r="Q36" s="38">
        <f t="shared" si="5"/>
        <v>1.6364811927808303</v>
      </c>
      <c r="R36" s="39">
        <f t="shared" si="6"/>
        <v>1.2650140848739717</v>
      </c>
      <c r="S36" s="32">
        <f t="shared" si="14"/>
        <v>76.905233690875747</v>
      </c>
      <c r="T36" s="33">
        <f t="shared" si="15"/>
        <v>-22.699136998674216</v>
      </c>
      <c r="V36" s="72">
        <f t="shared" si="7"/>
        <v>0.2716709301549296</v>
      </c>
      <c r="W36" s="73">
        <f t="shared" si="8"/>
        <v>0.79109154754570365</v>
      </c>
      <c r="X36" s="74">
        <f t="shared" si="9"/>
        <v>0.53709260263316572</v>
      </c>
    </row>
    <row r="37" spans="1:24" ht="14.5" outlineLevel="1" thickBot="1">
      <c r="A37" s="438"/>
      <c r="B37" s="6" t="s">
        <v>33</v>
      </c>
      <c r="C37" s="6" t="s">
        <v>72</v>
      </c>
      <c r="D37" s="23">
        <f>'Bio - Rohdaten'!$AD$201</f>
        <v>0.73528487834924605</v>
      </c>
      <c r="E37" s="10">
        <f>'Bio - Rohdaten'!$AD$212</f>
        <v>0.78364106493009</v>
      </c>
      <c r="F37" s="21">
        <f>'Bio - Rohdaten'!$AD$213</f>
        <v>0.74734975692876204</v>
      </c>
      <c r="G37" s="32">
        <f t="shared" si="10"/>
        <v>1.6408441047505682</v>
      </c>
      <c r="H37" s="33">
        <f t="shared" si="11"/>
        <v>-4.6311136086985911</v>
      </c>
      <c r="I37" s="34"/>
      <c r="J37" s="35">
        <f>'nicht Bio - Rohdaten'!$AD$201</f>
        <v>0.64181901139330777</v>
      </c>
      <c r="K37" s="34">
        <f>'nicht Bio - Rohdaten'!$AD$212</f>
        <v>0.57350299952499995</v>
      </c>
      <c r="L37" s="36">
        <f>'nicht Bio - Rohdaten'!$AD$213</f>
        <v>0.57682170905415553</v>
      </c>
      <c r="M37" s="32">
        <f t="shared" si="12"/>
        <v>-10.127045348508972</v>
      </c>
      <c r="N37" s="33">
        <f t="shared" si="13"/>
        <v>0.5786734388319299</v>
      </c>
      <c r="O37" s="54"/>
      <c r="P37" s="37">
        <f t="shared" si="4"/>
        <v>9.3465866955938282E-2</v>
      </c>
      <c r="Q37" s="38">
        <f t="shared" si="5"/>
        <v>0.21013806540509006</v>
      </c>
      <c r="R37" s="39">
        <f t="shared" si="6"/>
        <v>0.17052804787460651</v>
      </c>
      <c r="S37" s="32">
        <f t="shared" si="14"/>
        <v>82.449543805116491</v>
      </c>
      <c r="T37" s="33">
        <f t="shared" si="15"/>
        <v>-18.849520411319105</v>
      </c>
      <c r="V37" s="72">
        <f t="shared" si="7"/>
        <v>0.14562651666088189</v>
      </c>
      <c r="W37" s="73">
        <f t="shared" si="8"/>
        <v>0.36641144959858196</v>
      </c>
      <c r="X37" s="74">
        <f t="shared" si="9"/>
        <v>0.29563389379749627</v>
      </c>
    </row>
    <row r="38" spans="1:24" s="11" customFormat="1" ht="14.5" thickBot="1">
      <c r="A38" s="438"/>
      <c r="B38" s="9" t="s">
        <v>77</v>
      </c>
      <c r="C38" s="9" t="s">
        <v>67</v>
      </c>
      <c r="D38" s="40">
        <f>'Bio - Rohdaten'!$AE$201</f>
        <v>18.226588752176671</v>
      </c>
      <c r="E38" s="41">
        <f>'Bio - Rohdaten'!$AE$212</f>
        <v>18.559463745905148</v>
      </c>
      <c r="F38" s="42">
        <f>'Bio - Rohdaten'!$AE$213</f>
        <v>18.448162458193863</v>
      </c>
      <c r="G38" s="46">
        <f t="shared" si="10"/>
        <v>1.2156619597330387</v>
      </c>
      <c r="H38" s="47">
        <f t="shared" si="11"/>
        <v>-0.5997009893986941</v>
      </c>
      <c r="I38" s="48"/>
      <c r="J38" s="49">
        <f>'nicht Bio - Rohdaten'!$AE$201</f>
        <v>12.48637389072643</v>
      </c>
      <c r="K38" s="48">
        <f>'nicht Bio - Rohdaten'!$AE$212</f>
        <v>11.977654149786346</v>
      </c>
      <c r="L38" s="50">
        <f>'nicht Bio - Rohdaten'!$AE$213</f>
        <v>12.339915369355621</v>
      </c>
      <c r="M38" s="46">
        <f t="shared" si="12"/>
        <v>-1.1729467870538681</v>
      </c>
      <c r="N38" s="47">
        <f t="shared" si="13"/>
        <v>3.0244755361861642</v>
      </c>
      <c r="O38" s="55"/>
      <c r="P38" s="51">
        <f t="shared" si="4"/>
        <v>5.7402148614502408</v>
      </c>
      <c r="Q38" s="52">
        <f t="shared" si="5"/>
        <v>6.5818095961188021</v>
      </c>
      <c r="R38" s="53">
        <f t="shared" si="6"/>
        <v>6.1082470888382421</v>
      </c>
      <c r="S38" s="46">
        <f t="shared" si="14"/>
        <v>6.4114712823662394</v>
      </c>
      <c r="T38" s="47">
        <f t="shared" si="15"/>
        <v>-7.1950198553269145</v>
      </c>
      <c r="V38" s="75">
        <f t="shared" si="7"/>
        <v>0.45971832268401558</v>
      </c>
      <c r="W38" s="76">
        <f t="shared" si="8"/>
        <v>0.54950740051516744</v>
      </c>
      <c r="X38" s="77">
        <f t="shared" si="9"/>
        <v>0.49499910704470329</v>
      </c>
    </row>
    <row r="39" spans="1:24" ht="14.5" outlineLevel="1" thickBot="1">
      <c r="A39" s="431" t="s">
        <v>34</v>
      </c>
      <c r="B39" s="13" t="s">
        <v>35</v>
      </c>
      <c r="C39" s="20" t="s">
        <v>68</v>
      </c>
      <c r="D39" s="24">
        <f>'Bio - Rohdaten'!$AF$201</f>
        <v>3.9074658415135102</v>
      </c>
      <c r="E39" s="14">
        <f>'Bio - Rohdaten'!$AF$212</f>
        <v>2.9223127566651499</v>
      </c>
      <c r="F39" s="22">
        <f>'Bio - Rohdaten'!$AF$213</f>
        <v>4.0101843131991197</v>
      </c>
      <c r="G39" s="56">
        <f t="shared" si="10"/>
        <v>2.6287746547727409</v>
      </c>
      <c r="H39" s="57">
        <f t="shared" si="11"/>
        <v>37.226390435204962</v>
      </c>
      <c r="I39" s="34"/>
      <c r="J39" s="58">
        <f>'nicht Bio - Rohdaten'!$AF$201</f>
        <v>2.3871354868426611</v>
      </c>
      <c r="K39" s="59">
        <f>'nicht Bio - Rohdaten'!$AF$212</f>
        <v>2.2399351281620441</v>
      </c>
      <c r="L39" s="60">
        <f>'nicht Bio - Rohdaten'!$AF$213</f>
        <v>2.2429795649016309</v>
      </c>
      <c r="M39" s="56">
        <f t="shared" si="12"/>
        <v>-6.0388663624492338</v>
      </c>
      <c r="N39" s="57">
        <f t="shared" si="13"/>
        <v>0.13591629066886621</v>
      </c>
      <c r="O39" s="54"/>
      <c r="P39" s="61">
        <f t="shared" si="4"/>
        <v>1.5203303546708491</v>
      </c>
      <c r="Q39" s="62">
        <f t="shared" si="5"/>
        <v>0.68237762850310579</v>
      </c>
      <c r="R39" s="63">
        <f t="shared" si="6"/>
        <v>1.7672047482974889</v>
      </c>
      <c r="S39" s="56">
        <f t="shared" si="14"/>
        <v>16.238207233590884</v>
      </c>
      <c r="T39" s="57">
        <f t="shared" si="15"/>
        <v>158.97753303755115</v>
      </c>
      <c r="V39" s="78">
        <f t="shared" si="7"/>
        <v>0.63688481992352708</v>
      </c>
      <c r="W39" s="79">
        <f t="shared" si="8"/>
        <v>0.30464169248643547</v>
      </c>
      <c r="X39" s="80">
        <f t="shared" si="9"/>
        <v>0.78788267889323915</v>
      </c>
    </row>
    <row r="40" spans="1:24" ht="14.5" outlineLevel="1" thickBot="1">
      <c r="A40" s="431"/>
      <c r="B40" s="7" t="s">
        <v>36</v>
      </c>
      <c r="C40" s="6" t="s">
        <v>68</v>
      </c>
      <c r="D40" s="23" t="e">
        <f>'Bio - Rohdaten'!#REF!</f>
        <v>#REF!</v>
      </c>
      <c r="E40" s="10" t="e">
        <f>'Bio - Rohdaten'!#REF!</f>
        <v>#REF!</v>
      </c>
      <c r="F40" s="21" t="e">
        <f>'Bio - Rohdaten'!#REF!</f>
        <v>#REF!</v>
      </c>
      <c r="G40" s="32" t="str">
        <f t="shared" si="10"/>
        <v>-</v>
      </c>
      <c r="H40" s="33" t="str">
        <f t="shared" si="11"/>
        <v>-</v>
      </c>
      <c r="I40" s="34"/>
      <c r="J40" s="35" t="e">
        <f>'nicht Bio - Rohdaten'!#REF!</f>
        <v>#REF!</v>
      </c>
      <c r="K40" s="34" t="e">
        <f>'nicht Bio - Rohdaten'!#REF!</f>
        <v>#REF!</v>
      </c>
      <c r="L40" s="36" t="e">
        <f>'nicht Bio - Rohdaten'!#REF!</f>
        <v>#REF!</v>
      </c>
      <c r="M40" s="32" t="str">
        <f t="shared" si="12"/>
        <v>-</v>
      </c>
      <c r="N40" s="33" t="str">
        <f t="shared" si="13"/>
        <v>-</v>
      </c>
      <c r="O40" s="54"/>
      <c r="P40" s="37" t="e">
        <f t="shared" si="4"/>
        <v>#REF!</v>
      </c>
      <c r="Q40" s="38" t="e">
        <f t="shared" si="5"/>
        <v>#REF!</v>
      </c>
      <c r="R40" s="39" t="e">
        <f t="shared" si="6"/>
        <v>#REF!</v>
      </c>
      <c r="S40" s="32" t="str">
        <f t="shared" si="14"/>
        <v>-</v>
      </c>
      <c r="T40" s="33" t="str">
        <f t="shared" si="15"/>
        <v>-</v>
      </c>
      <c r="V40" s="72" t="e">
        <f t="shared" si="7"/>
        <v>#REF!</v>
      </c>
      <c r="W40" s="73" t="e">
        <f t="shared" si="8"/>
        <v>#REF!</v>
      </c>
      <c r="X40" s="74" t="e">
        <f t="shared" si="9"/>
        <v>#REF!</v>
      </c>
    </row>
    <row r="41" spans="1:24" ht="14.5" outlineLevel="1" thickBot="1">
      <c r="A41" s="431"/>
      <c r="B41" s="7" t="s">
        <v>37</v>
      </c>
      <c r="C41" s="6" t="s">
        <v>68</v>
      </c>
      <c r="D41" s="23">
        <f>'Bio - Rohdaten'!$AG$201</f>
        <v>5.7243709847535502</v>
      </c>
      <c r="E41" s="10">
        <f>'Bio - Rohdaten'!$AG$212</f>
        <v>6.4795948203842899</v>
      </c>
      <c r="F41" s="21">
        <f>'Bio - Rohdaten'!$AG$213</f>
        <v>6.3283238918467504</v>
      </c>
      <c r="G41" s="32">
        <f t="shared" si="10"/>
        <v>10.550554964061295</v>
      </c>
      <c r="H41" s="33">
        <f t="shared" si="11"/>
        <v>-2.3345738851085756</v>
      </c>
      <c r="I41" s="34"/>
      <c r="J41" s="35">
        <f>'nicht Bio - Rohdaten'!$AG$201</f>
        <v>4.2407902576496026</v>
      </c>
      <c r="K41" s="34">
        <f>'nicht Bio - Rohdaten'!$AG$212</f>
        <v>3.5455719878505598</v>
      </c>
      <c r="L41" s="36">
        <f>'nicht Bio - Rohdaten'!$AG$213</f>
        <v>3.7133564230032752</v>
      </c>
      <c r="M41" s="32">
        <f t="shared" si="12"/>
        <v>-12.437159175578989</v>
      </c>
      <c r="N41" s="33">
        <f t="shared" si="13"/>
        <v>4.7322247504113344</v>
      </c>
      <c r="O41" s="54"/>
      <c r="P41" s="37">
        <f t="shared" si="4"/>
        <v>1.4835807271039476</v>
      </c>
      <c r="Q41" s="38">
        <f t="shared" si="5"/>
        <v>2.9340228325337301</v>
      </c>
      <c r="R41" s="39">
        <f t="shared" si="6"/>
        <v>2.6149674688434752</v>
      </c>
      <c r="S41" s="32">
        <f t="shared" si="14"/>
        <v>76.260544577717255</v>
      </c>
      <c r="T41" s="33">
        <f t="shared" si="15"/>
        <v>-10.874331315776731</v>
      </c>
      <c r="V41" s="72">
        <f t="shared" si="7"/>
        <v>0.34983591193359342</v>
      </c>
      <c r="W41" s="73">
        <f t="shared" si="8"/>
        <v>0.82751749015041987</v>
      </c>
      <c r="X41" s="74">
        <f t="shared" si="9"/>
        <v>0.70420589110283971</v>
      </c>
    </row>
    <row r="42" spans="1:24" ht="14.5" outlineLevel="1" thickBot="1">
      <c r="A42" s="431"/>
      <c r="B42" s="7" t="s">
        <v>38</v>
      </c>
      <c r="C42" s="6" t="s">
        <v>72</v>
      </c>
      <c r="D42" s="23">
        <f>'Bio - Rohdaten'!$AH$201</f>
        <v>1.80074217261905</v>
      </c>
      <c r="E42" s="10">
        <f>'Bio - Rohdaten'!$AH$212</f>
        <v>1.7198987050960699</v>
      </c>
      <c r="F42" s="21">
        <f>'Bio - Rohdaten'!$AH$213</f>
        <v>1.7197202213174601</v>
      </c>
      <c r="G42" s="32">
        <f t="shared" si="10"/>
        <v>-4.4993643472985001</v>
      </c>
      <c r="H42" s="33">
        <f t="shared" si="11"/>
        <v>-1.0377575032820354E-2</v>
      </c>
      <c r="I42" s="34"/>
      <c r="J42" s="35">
        <f>'nicht Bio - Rohdaten'!$AH$201</f>
        <v>1.0515826200496545</v>
      </c>
      <c r="K42" s="34">
        <f>'nicht Bio - Rohdaten'!$AH$212</f>
        <v>0.96122283541187026</v>
      </c>
      <c r="L42" s="36">
        <f>'nicht Bio - Rohdaten'!$AH$213</f>
        <v>0.91401712568261251</v>
      </c>
      <c r="M42" s="32">
        <f t="shared" si="12"/>
        <v>-13.081758080078037</v>
      </c>
      <c r="N42" s="33">
        <f t="shared" si="13"/>
        <v>-4.9110058552688027</v>
      </c>
      <c r="O42" s="54"/>
      <c r="P42" s="37">
        <f t="shared" si="4"/>
        <v>0.74915955256939548</v>
      </c>
      <c r="Q42" s="38">
        <f t="shared" si="5"/>
        <v>0.75867586968419964</v>
      </c>
      <c r="R42" s="39">
        <f t="shared" si="6"/>
        <v>0.80570309563484754</v>
      </c>
      <c r="S42" s="32">
        <f t="shared" si="14"/>
        <v>7.5475968866077254</v>
      </c>
      <c r="T42" s="33">
        <f t="shared" si="15"/>
        <v>6.1985925518130784</v>
      </c>
      <c r="V42" s="72">
        <f t="shared" si="7"/>
        <v>0.71241150080439808</v>
      </c>
      <c r="W42" s="73">
        <f t="shared" si="8"/>
        <v>0.78928198720863496</v>
      </c>
      <c r="X42" s="74">
        <f t="shared" si="9"/>
        <v>0.88149671706985444</v>
      </c>
    </row>
    <row r="43" spans="1:24" ht="14.5" outlineLevel="1" thickBot="1">
      <c r="A43" s="431"/>
      <c r="B43" s="7" t="s">
        <v>39</v>
      </c>
      <c r="C43" s="6" t="s">
        <v>68</v>
      </c>
      <c r="D43" s="23">
        <f>'Bio - Rohdaten'!$AI$201</f>
        <v>5.4935357334308001</v>
      </c>
      <c r="E43" s="10">
        <f>'Bio - Rohdaten'!$AI$212</f>
        <v>5.1591896407685898</v>
      </c>
      <c r="F43" s="21">
        <f>'Bio - Rohdaten'!$AI$213</f>
        <v>5.1369522954379399</v>
      </c>
      <c r="G43" s="32">
        <f t="shared" si="10"/>
        <v>-6.4909642040349169</v>
      </c>
      <c r="H43" s="33">
        <f t="shared" si="11"/>
        <v>-0.43102399560829302</v>
      </c>
      <c r="I43" s="34"/>
      <c r="J43" s="35">
        <f>'nicht Bio - Rohdaten'!$AI$201</f>
        <v>4.4781531185064178</v>
      </c>
      <c r="K43" s="34">
        <f>'nicht Bio - Rohdaten'!$AI$212</f>
        <v>3.9399222843427517</v>
      </c>
      <c r="L43" s="36">
        <f>'nicht Bio - Rohdaten'!$AI$213</f>
        <v>3.8588630606982077</v>
      </c>
      <c r="M43" s="32">
        <f t="shared" si="12"/>
        <v>-13.829139857878726</v>
      </c>
      <c r="N43" s="33">
        <f t="shared" si="13"/>
        <v>-2.057381283043914</v>
      </c>
      <c r="O43" s="54"/>
      <c r="P43" s="37">
        <f t="shared" si="4"/>
        <v>1.0153826149243823</v>
      </c>
      <c r="Q43" s="38">
        <f t="shared" si="5"/>
        <v>1.2192673564258381</v>
      </c>
      <c r="R43" s="39">
        <f t="shared" si="6"/>
        <v>1.2780892347397321</v>
      </c>
      <c r="S43" s="32">
        <f t="shared" si="14"/>
        <v>25.872672621533326</v>
      </c>
      <c r="T43" s="33">
        <f t="shared" si="15"/>
        <v>4.8243625980707465</v>
      </c>
      <c r="V43" s="72">
        <f t="shared" si="7"/>
        <v>0.22674137932627003</v>
      </c>
      <c r="W43" s="73">
        <f t="shared" si="8"/>
        <v>0.30946482403249576</v>
      </c>
      <c r="X43" s="74">
        <f t="shared" si="9"/>
        <v>0.33120875621548485</v>
      </c>
    </row>
    <row r="44" spans="1:24" ht="14.5" outlineLevel="1" thickBot="1">
      <c r="A44" s="431"/>
      <c r="B44" s="7" t="s">
        <v>40</v>
      </c>
      <c r="C44" s="6" t="s">
        <v>68</v>
      </c>
      <c r="D44" s="23">
        <f>'Bio - Rohdaten'!$AJ$201</f>
        <v>5.1596778643657704</v>
      </c>
      <c r="E44" s="10">
        <f>'Bio - Rohdaten'!$AJ$212</f>
        <v>6.9121968337510404</v>
      </c>
      <c r="F44" s="21">
        <f>'Bio - Rohdaten'!$AJ$213</f>
        <v>4.50720082861816</v>
      </c>
      <c r="G44" s="32">
        <f t="shared" si="10"/>
        <v>-12.645693256429938</v>
      </c>
      <c r="H44" s="33">
        <f t="shared" si="11"/>
        <v>-34.793511570586475</v>
      </c>
      <c r="I44" s="34"/>
      <c r="J44" s="35">
        <f>'nicht Bio - Rohdaten'!$AJ$201</f>
        <v>3.0503232789574999</v>
      </c>
      <c r="K44" s="34">
        <f>'nicht Bio - Rohdaten'!$AJ$212</f>
        <v>3.4934854375374997</v>
      </c>
      <c r="L44" s="36">
        <f>'nicht Bio - Rohdaten'!$AJ$213</f>
        <v>2.8508381396391327</v>
      </c>
      <c r="M44" s="32">
        <f t="shared" si="12"/>
        <v>-6.5398031970743977</v>
      </c>
      <c r="N44" s="33">
        <f t="shared" si="13"/>
        <v>-18.395591147829673</v>
      </c>
      <c r="O44" s="54"/>
      <c r="P44" s="37">
        <f t="shared" si="4"/>
        <v>2.1093545854082705</v>
      </c>
      <c r="Q44" s="38">
        <f t="shared" si="5"/>
        <v>3.4187113962135407</v>
      </c>
      <c r="R44" s="39">
        <f t="shared" si="6"/>
        <v>1.6563626889790273</v>
      </c>
      <c r="S44" s="32">
        <f t="shared" si="14"/>
        <v>-21.475379225611118</v>
      </c>
      <c r="T44" s="33">
        <f t="shared" si="15"/>
        <v>-51.55008724007638</v>
      </c>
      <c r="V44" s="72">
        <f t="shared" si="7"/>
        <v>0.69151837117053971</v>
      </c>
      <c r="W44" s="73">
        <f t="shared" si="8"/>
        <v>0.97859614912931603</v>
      </c>
      <c r="X44" s="74">
        <f t="shared" si="9"/>
        <v>0.58100902536286902</v>
      </c>
    </row>
    <row r="45" spans="1:24" ht="14.5" outlineLevel="1" thickBot="1">
      <c r="A45" s="431"/>
      <c r="B45" s="15" t="s">
        <v>41</v>
      </c>
      <c r="C45" s="6" t="s">
        <v>68</v>
      </c>
      <c r="D45" s="23">
        <f>'Bio - Rohdaten'!$AK$201</f>
        <v>5.57086308305486</v>
      </c>
      <c r="E45" s="10">
        <f>'Bio - Rohdaten'!$AK$212</f>
        <v>6.1327701449805101</v>
      </c>
      <c r="F45" s="21">
        <f>'Bio - Rohdaten'!$AK$213</f>
        <v>6.0531191223857697</v>
      </c>
      <c r="G45" s="32">
        <f t="shared" si="10"/>
        <v>8.6567562717132489</v>
      </c>
      <c r="H45" s="33">
        <f t="shared" si="11"/>
        <v>-1.2987772362532197</v>
      </c>
      <c r="I45" s="34"/>
      <c r="J45" s="35">
        <f>'nicht Bio - Rohdaten'!$AK$201</f>
        <v>2.0025871884750002</v>
      </c>
      <c r="K45" s="34">
        <f>'nicht Bio - Rohdaten'!$AK$212</f>
        <v>2.3868061228749999</v>
      </c>
      <c r="L45" s="36">
        <f>'nicht Bio - Rohdaten'!$AK$213</f>
        <v>2.3791730777128821</v>
      </c>
      <c r="M45" s="32">
        <f t="shared" si="12"/>
        <v>18.804968463053921</v>
      </c>
      <c r="N45" s="33">
        <f t="shared" si="13"/>
        <v>-0.31980164157294549</v>
      </c>
      <c r="O45" s="54"/>
      <c r="P45" s="37">
        <f t="shared" si="4"/>
        <v>3.5682758945798598</v>
      </c>
      <c r="Q45" s="38">
        <f t="shared" si="5"/>
        <v>3.7459640221055102</v>
      </c>
      <c r="R45" s="39">
        <f t="shared" si="6"/>
        <v>3.6739460446728875</v>
      </c>
      <c r="S45" s="32">
        <f t="shared" si="14"/>
        <v>2.9613783579217787</v>
      </c>
      <c r="T45" s="33">
        <f t="shared" si="15"/>
        <v>-1.922548561802341</v>
      </c>
      <c r="V45" s="72">
        <f t="shared" si="7"/>
        <v>1.7818329784168623</v>
      </c>
      <c r="W45" s="73">
        <f>E45/K45-1</f>
        <v>1.5694462931883852</v>
      </c>
      <c r="X45" s="74">
        <f t="shared" si="9"/>
        <v>1.5442113392627497</v>
      </c>
    </row>
    <row r="46" spans="1:24" ht="14.5" outlineLevel="1" thickBot="1">
      <c r="A46" s="431"/>
      <c r="B46" s="7" t="s">
        <v>42</v>
      </c>
      <c r="C46" s="6" t="s">
        <v>68</v>
      </c>
      <c r="D46" s="23">
        <f>'Bio - Rohdaten'!$AL$201</f>
        <v>5.5476166528299897</v>
      </c>
      <c r="E46" s="10">
        <f>'Bio - Rohdaten'!$AL$212</f>
        <v>5.5526651804859402</v>
      </c>
      <c r="F46" s="21">
        <f>'Bio - Rohdaten'!$AL$213</f>
        <v>4.7804332393778104</v>
      </c>
      <c r="G46" s="32">
        <f t="shared" si="10"/>
        <v>-13.829063207906017</v>
      </c>
      <c r="H46" s="33">
        <f t="shared" si="11"/>
        <v>-13.907410513820107</v>
      </c>
      <c r="I46" s="34"/>
      <c r="J46" s="35">
        <f>'nicht Bio - Rohdaten'!$AL$201</f>
        <v>3.5537376248824195</v>
      </c>
      <c r="K46" s="34">
        <f>'nicht Bio - Rohdaten'!$AL$212</f>
        <v>3.3593839892307322</v>
      </c>
      <c r="L46" s="36">
        <f>'nicht Bio - Rohdaten'!$AL$213</f>
        <v>3.1269560771604992</v>
      </c>
      <c r="M46" s="32">
        <f t="shared" si="12"/>
        <v>-12.009371337199971</v>
      </c>
      <c r="N46" s="33">
        <f t="shared" si="13"/>
        <v>-6.9187658456232901</v>
      </c>
      <c r="O46" s="54"/>
      <c r="P46" s="37">
        <f t="shared" si="4"/>
        <v>1.9938790279475702</v>
      </c>
      <c r="Q46" s="38">
        <f t="shared" si="5"/>
        <v>2.1932811912552079</v>
      </c>
      <c r="R46" s="39">
        <f t="shared" si="6"/>
        <v>1.6534771622173112</v>
      </c>
      <c r="S46" s="32">
        <f t="shared" si="14"/>
        <v>-17.072342953557058</v>
      </c>
      <c r="T46" s="33">
        <f t="shared" si="15"/>
        <v>-24.611711037788481</v>
      </c>
      <c r="V46" s="72">
        <f t="shared" si="7"/>
        <v>0.56106534539491792</v>
      </c>
      <c r="W46" s="73">
        <f t="shared" si="8"/>
        <v>0.65288195642006652</v>
      </c>
      <c r="X46" s="74">
        <f t="shared" si="9"/>
        <v>0.52878170380915201</v>
      </c>
    </row>
    <row r="47" spans="1:24" ht="14.5" outlineLevel="1" thickBot="1">
      <c r="A47" s="431"/>
      <c r="B47" s="7" t="s">
        <v>43</v>
      </c>
      <c r="C47" s="6" t="s">
        <v>68</v>
      </c>
      <c r="D47" s="23">
        <f>'Bio - Rohdaten'!$AM$201</f>
        <v>5.3434451719576703</v>
      </c>
      <c r="E47" s="10">
        <f>'Bio - Rohdaten'!$AM$212</f>
        <v>4.4001196176204402</v>
      </c>
      <c r="F47" s="21">
        <f>'Bio - Rohdaten'!$AM$213</f>
        <v>5.7849530117966399</v>
      </c>
      <c r="G47" s="32">
        <f t="shared" si="10"/>
        <v>8.2626063453593002</v>
      </c>
      <c r="H47" s="33">
        <f t="shared" si="11"/>
        <v>31.472630621917268</v>
      </c>
      <c r="I47" s="34"/>
      <c r="J47" s="35">
        <f>'nicht Bio - Rohdaten'!$AM$201</f>
        <v>3.4659600444184853</v>
      </c>
      <c r="K47" s="34">
        <f>'nicht Bio - Rohdaten'!$AM$212</f>
        <v>2.8157062215669204</v>
      </c>
      <c r="L47" s="36">
        <f>'nicht Bio - Rohdaten'!$AM$213</f>
        <v>3.0740461151273322</v>
      </c>
      <c r="M47" s="32">
        <f t="shared" si="12"/>
        <v>-11.307514347209041</v>
      </c>
      <c r="N47" s="33">
        <f t="shared" si="13"/>
        <v>9.1749590771102341</v>
      </c>
      <c r="O47" s="54"/>
      <c r="P47" s="37">
        <f t="shared" si="4"/>
        <v>1.8774851275391851</v>
      </c>
      <c r="Q47" s="38">
        <f t="shared" si="5"/>
        <v>1.5844133960535198</v>
      </c>
      <c r="R47" s="39">
        <f t="shared" si="6"/>
        <v>2.7109068966693077</v>
      </c>
      <c r="S47" s="32">
        <f t="shared" si="14"/>
        <v>44.390326022048782</v>
      </c>
      <c r="T47" s="33">
        <f t="shared" si="15"/>
        <v>71.098458484488617</v>
      </c>
      <c r="V47" s="72">
        <f t="shared" si="7"/>
        <v>0.541692663353881</v>
      </c>
      <c r="W47" s="73">
        <f t="shared" si="8"/>
        <v>0.56270550667455832</v>
      </c>
      <c r="X47" s="74">
        <f t="shared" si="9"/>
        <v>0.88186930031042077</v>
      </c>
    </row>
    <row r="48" spans="1:24" ht="14.5" outlineLevel="1" thickBot="1">
      <c r="A48" s="431"/>
      <c r="B48" s="7" t="s">
        <v>44</v>
      </c>
      <c r="C48" s="6" t="s">
        <v>68</v>
      </c>
      <c r="D48" s="23">
        <f>'Bio - Rohdaten'!$AN$201</f>
        <v>5.7796868770701</v>
      </c>
      <c r="E48" s="10">
        <f>'Bio - Rohdaten'!$AN$212</f>
        <v>5.6790883458646597</v>
      </c>
      <c r="F48" s="21">
        <f>'Bio - Rohdaten'!$AN$213</f>
        <v>5.4441580105787004</v>
      </c>
      <c r="G48" s="32">
        <f t="shared" si="10"/>
        <v>-5.8053121843425783</v>
      </c>
      <c r="H48" s="33">
        <f t="shared" si="11"/>
        <v>-4.1367614127191459</v>
      </c>
      <c r="I48" s="34"/>
      <c r="J48" s="35">
        <f>'nicht Bio - Rohdaten'!$AN$201</f>
        <v>3.8677813677214297</v>
      </c>
      <c r="K48" s="34">
        <f>'nicht Bio - Rohdaten'!$AN$212</f>
        <v>3.5998278209282888</v>
      </c>
      <c r="L48" s="36">
        <f>'nicht Bio - Rohdaten'!$AN$213</f>
        <v>3.0565640249486496</v>
      </c>
      <c r="M48" s="32">
        <f t="shared" si="12"/>
        <v>-20.973712463243</v>
      </c>
      <c r="N48" s="33">
        <f t="shared" si="13"/>
        <v>-15.091382782845084</v>
      </c>
      <c r="O48" s="54"/>
      <c r="P48" s="37">
        <f t="shared" si="4"/>
        <v>1.9119055093486703</v>
      </c>
      <c r="Q48" s="38">
        <f t="shared" si="5"/>
        <v>2.0792605249363709</v>
      </c>
      <c r="R48" s="39">
        <f t="shared" si="6"/>
        <v>2.3875939856300508</v>
      </c>
      <c r="S48" s="32">
        <f t="shared" si="14"/>
        <v>24.880333989070071</v>
      </c>
      <c r="T48" s="33">
        <f t="shared" si="15"/>
        <v>14.828996029880162</v>
      </c>
      <c r="V48" s="72">
        <f t="shared" si="7"/>
        <v>0.49431581766861954</v>
      </c>
      <c r="W48" s="73">
        <f t="shared" si="8"/>
        <v>0.57759999321306177</v>
      </c>
      <c r="X48" s="74">
        <f t="shared" si="9"/>
        <v>0.7811365854409551</v>
      </c>
    </row>
    <row r="49" spans="1:24" ht="14.5" outlineLevel="1" thickBot="1">
      <c r="A49" s="431"/>
      <c r="B49" s="7" t="s">
        <v>45</v>
      </c>
      <c r="C49" s="6" t="s">
        <v>72</v>
      </c>
      <c r="D49" s="23" t="e">
        <f>'Bio - Rohdaten'!#REF!</f>
        <v>#REF!</v>
      </c>
      <c r="E49" s="10" t="e">
        <f>'Bio - Rohdaten'!#REF!</f>
        <v>#REF!</v>
      </c>
      <c r="F49" s="21" t="e">
        <f>'Bio - Rohdaten'!#REF!</f>
        <v>#REF!</v>
      </c>
      <c r="G49" s="32" t="str">
        <f t="shared" si="10"/>
        <v>-</v>
      </c>
      <c r="H49" s="33" t="str">
        <f t="shared" si="11"/>
        <v>-</v>
      </c>
      <c r="I49" s="34"/>
      <c r="J49" s="35" t="e">
        <f>'nicht Bio - Rohdaten'!#REF!</f>
        <v>#REF!</v>
      </c>
      <c r="K49" s="34" t="e">
        <f>'nicht Bio - Rohdaten'!#REF!</f>
        <v>#REF!</v>
      </c>
      <c r="L49" s="36" t="e">
        <f>'nicht Bio - Rohdaten'!#REF!</f>
        <v>#REF!</v>
      </c>
      <c r="M49" s="32" t="str">
        <f t="shared" si="12"/>
        <v>-</v>
      </c>
      <c r="N49" s="33" t="str">
        <f t="shared" si="13"/>
        <v>-</v>
      </c>
      <c r="O49" s="54"/>
      <c r="P49" s="37" t="e">
        <f t="shared" si="4"/>
        <v>#REF!</v>
      </c>
      <c r="Q49" s="38" t="e">
        <f t="shared" si="5"/>
        <v>#REF!</v>
      </c>
      <c r="R49" s="39" t="e">
        <f t="shared" si="6"/>
        <v>#REF!</v>
      </c>
      <c r="S49" s="32" t="str">
        <f t="shared" si="14"/>
        <v>-</v>
      </c>
      <c r="T49" s="33" t="str">
        <f t="shared" si="15"/>
        <v>-</v>
      </c>
      <c r="V49" s="72" t="e">
        <f t="shared" si="7"/>
        <v>#REF!</v>
      </c>
      <c r="W49" s="73" t="e">
        <f t="shared" si="8"/>
        <v>#REF!</v>
      </c>
      <c r="X49" s="74" t="e">
        <f t="shared" si="9"/>
        <v>#REF!</v>
      </c>
    </row>
    <row r="50" spans="1:24" ht="14.5" outlineLevel="1" thickBot="1">
      <c r="A50" s="431"/>
      <c r="B50" s="7" t="s">
        <v>46</v>
      </c>
      <c r="C50" s="6" t="s">
        <v>68</v>
      </c>
      <c r="D50" s="23">
        <f>'Bio - Rohdaten'!$AO$201</f>
        <v>7.0081323395293804</v>
      </c>
      <c r="E50" s="10">
        <f>'Bio - Rohdaten'!$AO$212</f>
        <v>7.1419065075884198</v>
      </c>
      <c r="F50" s="21">
        <f>'Bio - Rohdaten'!$AO$213</f>
        <v>7.13705843337857</v>
      </c>
      <c r="G50" s="32">
        <f t="shared" si="10"/>
        <v>1.8396640874200079</v>
      </c>
      <c r="H50" s="33">
        <f t="shared" si="11"/>
        <v>-6.7882073290914793E-2</v>
      </c>
      <c r="I50" s="34"/>
      <c r="J50" s="35">
        <f>'nicht Bio - Rohdaten'!$AO$201</f>
        <v>3.8150982555048314</v>
      </c>
      <c r="K50" s="34">
        <f>'nicht Bio - Rohdaten'!$AO$212</f>
        <v>4.1023762038738507</v>
      </c>
      <c r="L50" s="36">
        <f>'nicht Bio - Rohdaten'!$AO$213</f>
        <v>3.8291251745222539</v>
      </c>
      <c r="M50" s="32">
        <f t="shared" si="12"/>
        <v>0.36766861763476055</v>
      </c>
      <c r="N50" s="33">
        <f t="shared" si="13"/>
        <v>-6.6607989070716478</v>
      </c>
      <c r="O50" s="54"/>
      <c r="P50" s="37">
        <f t="shared" si="4"/>
        <v>3.193034084024549</v>
      </c>
      <c r="Q50" s="38">
        <f t="shared" si="5"/>
        <v>3.0395303037145691</v>
      </c>
      <c r="R50" s="39">
        <f t="shared" si="6"/>
        <v>3.3079332588563162</v>
      </c>
      <c r="S50" s="32">
        <f t="shared" si="14"/>
        <v>3.5984324566603583</v>
      </c>
      <c r="T50" s="33">
        <f t="shared" si="15"/>
        <v>8.8304089225146214</v>
      </c>
      <c r="V50" s="72">
        <f t="shared" si="7"/>
        <v>0.83694674951485148</v>
      </c>
      <c r="W50" s="73">
        <f t="shared" si="8"/>
        <v>0.74091944586758229</v>
      </c>
      <c r="X50" s="74">
        <f t="shared" si="9"/>
        <v>0.86388746987594489</v>
      </c>
    </row>
    <row r="51" spans="1:24" ht="14.5" outlineLevel="1" thickBot="1">
      <c r="A51" s="431"/>
      <c r="B51" s="7" t="s">
        <v>47</v>
      </c>
      <c r="C51" s="6" t="s">
        <v>68</v>
      </c>
      <c r="D51" s="23">
        <f>'Bio - Rohdaten'!$AP$201</f>
        <v>15.470458590225601</v>
      </c>
      <c r="E51" s="10">
        <f>'Bio - Rohdaten'!$AP$212</f>
        <v>13.753111946533</v>
      </c>
      <c r="F51" s="21">
        <f>'Bio - Rohdaten'!$AP$213</f>
        <v>13.7409750495876</v>
      </c>
      <c r="G51" s="32">
        <f t="shared" si="10"/>
        <v>-11.179264858578311</v>
      </c>
      <c r="H51" s="33">
        <f t="shared" si="11"/>
        <v>-8.8248368751620801E-2</v>
      </c>
      <c r="I51" s="34"/>
      <c r="J51" s="35">
        <f>'nicht Bio - Rohdaten'!$AP$201</f>
        <v>12.408093505977021</v>
      </c>
      <c r="K51" s="34">
        <f>'nicht Bio - Rohdaten'!$AP$212</f>
        <v>12.755208055931435</v>
      </c>
      <c r="L51" s="36">
        <f>'nicht Bio - Rohdaten'!$AP$213</f>
        <v>12.7087606763582</v>
      </c>
      <c r="M51" s="32">
        <f t="shared" si="12"/>
        <v>2.4231536475474327</v>
      </c>
      <c r="N51" s="33">
        <f t="shared" si="13"/>
        <v>-0.36414442923678259</v>
      </c>
      <c r="O51" s="54"/>
      <c r="P51" s="37">
        <f t="shared" si="4"/>
        <v>3.0623650842485794</v>
      </c>
      <c r="Q51" s="38">
        <f t="shared" si="5"/>
        <v>0.99790389060156492</v>
      </c>
      <c r="R51" s="39">
        <f t="shared" si="6"/>
        <v>1.0322143732294009</v>
      </c>
      <c r="S51" s="32">
        <f t="shared" si="14"/>
        <v>-66.293555966313605</v>
      </c>
      <c r="T51" s="33">
        <f t="shared" si="15"/>
        <v>3.4382552218683751</v>
      </c>
      <c r="V51" s="72">
        <f t="shared" si="7"/>
        <v>0.24680383676778606</v>
      </c>
      <c r="W51" s="73">
        <f t="shared" si="8"/>
        <v>7.8235014766185662E-2</v>
      </c>
      <c r="X51" s="74">
        <f t="shared" si="9"/>
        <v>8.1220694882515598E-2</v>
      </c>
    </row>
    <row r="52" spans="1:24" ht="14.5" outlineLevel="1" thickBot="1">
      <c r="A52" s="431"/>
      <c r="B52" s="7" t="s">
        <v>48</v>
      </c>
      <c r="C52" s="6" t="s">
        <v>68</v>
      </c>
      <c r="D52" s="23">
        <f>'Bio - Rohdaten'!$AQ$201</f>
        <v>4.9000000000000004</v>
      </c>
      <c r="E52" s="10">
        <f>'Bio - Rohdaten'!$AQ$212</f>
        <v>4.9000000000000004</v>
      </c>
      <c r="F52" s="21">
        <f>'Bio - Rohdaten'!$AQ$213</f>
        <v>4.5481682184655403</v>
      </c>
      <c r="G52" s="32">
        <f t="shared" si="10"/>
        <v>-7.1802404394787755</v>
      </c>
      <c r="H52" s="33">
        <f t="shared" si="11"/>
        <v>-7.1802404394787755</v>
      </c>
      <c r="I52" s="34"/>
      <c r="J52" s="35">
        <f>'nicht Bio - Rohdaten'!$AQ$201</f>
        <v>4.1449114860319929</v>
      </c>
      <c r="K52" s="34">
        <f>'nicht Bio - Rohdaten'!$AQ$212</f>
        <v>4.1229743702386621</v>
      </c>
      <c r="L52" s="36">
        <f>'nicht Bio - Rohdaten'!$AQ$213</f>
        <v>4.001041211966994</v>
      </c>
      <c r="M52" s="32">
        <f t="shared" si="12"/>
        <v>-3.4710095631675064</v>
      </c>
      <c r="N52" s="33">
        <f t="shared" si="13"/>
        <v>-2.9574076218332119</v>
      </c>
      <c r="O52" s="54"/>
      <c r="P52" s="37">
        <f t="shared" si="4"/>
        <v>0.75508851396800747</v>
      </c>
      <c r="Q52" s="38">
        <f t="shared" si="5"/>
        <v>0.77702562976133827</v>
      </c>
      <c r="R52" s="39">
        <f t="shared" si="6"/>
        <v>0.54712700649854629</v>
      </c>
      <c r="S52" s="32">
        <f t="shared" si="14"/>
        <v>-27.541341660280157</v>
      </c>
      <c r="T52" s="33">
        <f t="shared" si="15"/>
        <v>-29.587006458642147</v>
      </c>
      <c r="V52" s="72">
        <f t="shared" si="7"/>
        <v>0.18217240983615524</v>
      </c>
      <c r="W52" s="73">
        <f t="shared" si="8"/>
        <v>0.1884623963152019</v>
      </c>
      <c r="X52" s="74">
        <f t="shared" si="9"/>
        <v>0.13674615619106989</v>
      </c>
    </row>
    <row r="53" spans="1:24" ht="14.5" outlineLevel="1" thickBot="1">
      <c r="A53" s="431"/>
      <c r="B53" s="7" t="s">
        <v>49</v>
      </c>
      <c r="C53" s="6" t="s">
        <v>68</v>
      </c>
      <c r="D53" s="23">
        <f>'Bio - Rohdaten'!$AR$201</f>
        <v>8.2092596195349508</v>
      </c>
      <c r="E53" s="10">
        <f>'Bio - Rohdaten'!$AR$212</f>
        <v>8.4378478496588691</v>
      </c>
      <c r="F53" s="21">
        <f>'Bio - Rohdaten'!$AR$213</f>
        <v>8.4918648327939596</v>
      </c>
      <c r="G53" s="32">
        <f t="shared" si="10"/>
        <v>3.4425176734149661</v>
      </c>
      <c r="H53" s="33">
        <f t="shared" si="11"/>
        <v>0.64017488935018363</v>
      </c>
      <c r="I53" s="34"/>
      <c r="J53" s="35">
        <f>'nicht Bio - Rohdaten'!$AR$201</f>
        <v>4.3541156452500003</v>
      </c>
      <c r="K53" s="34">
        <f>'nicht Bio - Rohdaten'!$AR$212</f>
        <v>4.324018889325</v>
      </c>
      <c r="L53" s="36">
        <f>'nicht Bio - Rohdaten'!$AR$213</f>
        <v>4.0422930051875001</v>
      </c>
      <c r="M53" s="32">
        <f t="shared" si="12"/>
        <v>-7.1615608189615791</v>
      </c>
      <c r="N53" s="33">
        <f t="shared" si="13"/>
        <v>-6.5153712633637149</v>
      </c>
      <c r="O53" s="54"/>
      <c r="P53" s="37">
        <f t="shared" si="4"/>
        <v>3.8551439742849505</v>
      </c>
      <c r="Q53" s="38">
        <f t="shared" si="5"/>
        <v>4.1138289603338691</v>
      </c>
      <c r="R53" s="39">
        <f t="shared" si="6"/>
        <v>4.4495718276064595</v>
      </c>
      <c r="S53" s="32">
        <f t="shared" si="14"/>
        <v>15.419083107830314</v>
      </c>
      <c r="T53" s="33">
        <f t="shared" si="15"/>
        <v>8.1613229550832429</v>
      </c>
      <c r="V53" s="72">
        <f t="shared" si="7"/>
        <v>0.88540229253915448</v>
      </c>
      <c r="W53" s="73">
        <f t="shared" si="8"/>
        <v>0.95139014551716206</v>
      </c>
      <c r="X53" s="74">
        <f t="shared" si="9"/>
        <v>1.1007544039722741</v>
      </c>
    </row>
    <row r="54" spans="1:24" ht="14.5" outlineLevel="1" thickBot="1">
      <c r="A54" s="431"/>
      <c r="B54" s="15" t="s">
        <v>50</v>
      </c>
      <c r="C54" s="6" t="s">
        <v>68</v>
      </c>
      <c r="D54" s="23" t="e">
        <f>'Bio - Rohdaten'!#REF!</f>
        <v>#REF!</v>
      </c>
      <c r="E54" s="10" t="e">
        <f>'Bio - Rohdaten'!#REF!</f>
        <v>#REF!</v>
      </c>
      <c r="F54" s="21" t="e">
        <f>'Bio - Rohdaten'!#REF!</f>
        <v>#REF!</v>
      </c>
      <c r="G54" s="32" t="str">
        <f t="shared" si="10"/>
        <v>-</v>
      </c>
      <c r="H54" s="33" t="str">
        <f t="shared" si="11"/>
        <v>-</v>
      </c>
      <c r="I54" s="34"/>
      <c r="J54" s="35" t="e">
        <f>'nicht Bio - Rohdaten'!#REF!</f>
        <v>#REF!</v>
      </c>
      <c r="K54" s="34" t="e">
        <f>'nicht Bio - Rohdaten'!#REF!</f>
        <v>#REF!</v>
      </c>
      <c r="L54" s="36" t="e">
        <f>'nicht Bio - Rohdaten'!#REF!</f>
        <v>#REF!</v>
      </c>
      <c r="M54" s="32" t="str">
        <f t="shared" si="12"/>
        <v>-</v>
      </c>
      <c r="N54" s="33" t="str">
        <f t="shared" si="13"/>
        <v>-</v>
      </c>
      <c r="O54" s="54"/>
      <c r="P54" s="37" t="e">
        <f t="shared" si="4"/>
        <v>#REF!</v>
      </c>
      <c r="Q54" s="38" t="e">
        <f t="shared" si="5"/>
        <v>#REF!</v>
      </c>
      <c r="R54" s="39" t="e">
        <f t="shared" si="6"/>
        <v>#REF!</v>
      </c>
      <c r="S54" s="32" t="str">
        <f t="shared" si="14"/>
        <v>-</v>
      </c>
      <c r="T54" s="33" t="str">
        <f t="shared" si="15"/>
        <v>-</v>
      </c>
      <c r="V54" s="72" t="e">
        <f t="shared" si="7"/>
        <v>#REF!</v>
      </c>
      <c r="W54" s="73" t="e">
        <f t="shared" si="8"/>
        <v>#REF!</v>
      </c>
      <c r="X54" s="74" t="e">
        <f t="shared" si="9"/>
        <v>#REF!</v>
      </c>
    </row>
    <row r="55" spans="1:24" ht="14.5" outlineLevel="1" thickBot="1">
      <c r="A55" s="431"/>
      <c r="B55" s="7" t="s">
        <v>51</v>
      </c>
      <c r="C55" s="6" t="s">
        <v>68</v>
      </c>
      <c r="D55" s="23">
        <f>'Bio - Rohdaten'!$AS$201</f>
        <v>6.84908902098997</v>
      </c>
      <c r="E55" s="10">
        <f>'Bio - Rohdaten'!$AS$212</f>
        <v>6.0795948203842904</v>
      </c>
      <c r="F55" s="21">
        <f>'Bio - Rohdaten'!$AS$213</f>
        <v>6.0538092285207199</v>
      </c>
      <c r="G55" s="32">
        <f t="shared" si="10"/>
        <v>-11.611468182586128</v>
      </c>
      <c r="H55" s="33">
        <f t="shared" si="11"/>
        <v>-0.42413339417149909</v>
      </c>
      <c r="I55" s="34"/>
      <c r="J55" s="35">
        <f>'nicht Bio - Rohdaten'!$AS$201</f>
        <v>4.6583028257999999</v>
      </c>
      <c r="K55" s="34">
        <f>'nicht Bio - Rohdaten'!$AS$212</f>
        <v>4.0688921460000005</v>
      </c>
      <c r="L55" s="36">
        <f>'nicht Bio - Rohdaten'!$AS$213</f>
        <v>3.9676392669891767</v>
      </c>
      <c r="M55" s="32">
        <f t="shared" si="12"/>
        <v>-14.826506232819057</v>
      </c>
      <c r="N55" s="33">
        <f t="shared" si="13"/>
        <v>-2.48846308473333</v>
      </c>
      <c r="O55" s="54"/>
      <c r="P55" s="37">
        <f t="shared" si="4"/>
        <v>2.1907861951899701</v>
      </c>
      <c r="Q55" s="38">
        <f t="shared" si="5"/>
        <v>2.01070267438429</v>
      </c>
      <c r="R55" s="39">
        <f t="shared" si="6"/>
        <v>2.0861699615315432</v>
      </c>
      <c r="S55" s="32">
        <f t="shared" si="14"/>
        <v>-4.7752826765167411</v>
      </c>
      <c r="T55" s="33">
        <f t="shared" si="15"/>
        <v>3.7532792942826605</v>
      </c>
      <c r="V55" s="72">
        <f t="shared" si="7"/>
        <v>0.47029707537610177</v>
      </c>
      <c r="W55" s="73">
        <f t="shared" si="8"/>
        <v>0.49416465274483823</v>
      </c>
      <c r="X55" s="74">
        <f t="shared" si="9"/>
        <v>0.52579627863059808</v>
      </c>
    </row>
    <row r="56" spans="1:24" ht="14.5" outlineLevel="1" thickBot="1">
      <c r="A56" s="431"/>
      <c r="B56" s="7" t="s">
        <v>52</v>
      </c>
      <c r="C56" s="6" t="s">
        <v>68</v>
      </c>
      <c r="D56" s="23">
        <f>'Bio - Rohdaten'!$AT$201</f>
        <v>45.5134595679556</v>
      </c>
      <c r="E56" s="10">
        <f>'Bio - Rohdaten'!$AT$212</f>
        <v>25.892420861888102</v>
      </c>
      <c r="F56" s="21">
        <f>'Bio - Rohdaten'!$AT$213</f>
        <v>29.0419014606824</v>
      </c>
      <c r="G56" s="32">
        <f t="shared" si="10"/>
        <v>-36.190520922013661</v>
      </c>
      <c r="H56" s="33">
        <f t="shared" si="11"/>
        <v>12.163716230297034</v>
      </c>
      <c r="I56" s="34"/>
      <c r="J56" s="35">
        <f>'nicht Bio - Rohdaten'!$AT$201</f>
        <v>34.684562149542238</v>
      </c>
      <c r="K56" s="34">
        <f>'nicht Bio - Rohdaten'!$AT$212</f>
        <v>19.598901441840965</v>
      </c>
      <c r="L56" s="36">
        <f>'nicht Bio - Rohdaten'!$AT$213</f>
        <v>25.764002693568379</v>
      </c>
      <c r="M56" s="32">
        <f t="shared" si="12"/>
        <v>-25.719106435632462</v>
      </c>
      <c r="N56" s="33">
        <f t="shared" si="13"/>
        <v>31.456361317097954</v>
      </c>
      <c r="O56" s="54"/>
      <c r="P56" s="37">
        <f t="shared" si="4"/>
        <v>10.828897418413362</v>
      </c>
      <c r="Q56" s="38">
        <f t="shared" si="5"/>
        <v>6.2935194200471365</v>
      </c>
      <c r="R56" s="39">
        <f t="shared" si="6"/>
        <v>3.2778987671140207</v>
      </c>
      <c r="S56" s="32">
        <f t="shared" si="14"/>
        <v>-69.730078322283205</v>
      </c>
      <c r="T56" s="33">
        <f t="shared" si="15"/>
        <v>-47.916284222898767</v>
      </c>
      <c r="V56" s="72">
        <f t="shared" si="7"/>
        <v>0.31221087271405223</v>
      </c>
      <c r="W56" s="73">
        <f t="shared" si="8"/>
        <v>0.32111592778416331</v>
      </c>
      <c r="X56" s="74">
        <f t="shared" si="9"/>
        <v>0.12722785376560686</v>
      </c>
    </row>
    <row r="57" spans="1:24" s="11" customFormat="1" ht="14.5" thickBot="1">
      <c r="A57" s="431"/>
      <c r="B57" s="16" t="s">
        <v>78</v>
      </c>
      <c r="C57" s="9" t="s">
        <v>67</v>
      </c>
      <c r="D57" s="43">
        <f>'Bio - Rohdaten'!$AU$201</f>
        <v>35.98389016243862</v>
      </c>
      <c r="E57" s="44">
        <f>'Bio - Rohdaten'!$AU$212</f>
        <v>35.257156434116219</v>
      </c>
      <c r="F57" s="45">
        <f>'Bio - Rohdaten'!$AU$213</f>
        <v>34.166887019140106</v>
      </c>
      <c r="G57" s="64">
        <f t="shared" si="10"/>
        <v>-5.0494905778563446</v>
      </c>
      <c r="H57" s="65">
        <f t="shared" si="11"/>
        <v>-3.0923350753299133</v>
      </c>
      <c r="I57" s="48"/>
      <c r="J57" s="66">
        <f>'nicht Bio - Rohdaten'!$AU$201</f>
        <v>23.885978173551457</v>
      </c>
      <c r="K57" s="67">
        <f>'nicht Bio - Rohdaten'!$AU$212</f>
        <v>22.10068272643332</v>
      </c>
      <c r="L57" s="68">
        <f>'nicht Bio - Rohdaten'!$AU$213</f>
        <v>21.601593373796337</v>
      </c>
      <c r="M57" s="64">
        <f t="shared" si="12"/>
        <v>-9.5637063014843626</v>
      </c>
      <c r="N57" s="65">
        <f t="shared" si="13"/>
        <v>-2.2582530993038108</v>
      </c>
      <c r="O57" s="55"/>
      <c r="P57" s="69">
        <f t="shared" si="4"/>
        <v>12.097911988887162</v>
      </c>
      <c r="Q57" s="70">
        <f t="shared" si="5"/>
        <v>13.156473707682899</v>
      </c>
      <c r="R57" s="71">
        <f t="shared" si="6"/>
        <v>12.565293645343768</v>
      </c>
      <c r="S57" s="64">
        <f t="shared" si="14"/>
        <v>3.8633249843934312</v>
      </c>
      <c r="T57" s="65">
        <f t="shared" si="15"/>
        <v>-4.4934537587674672</v>
      </c>
      <c r="V57" s="81">
        <f t="shared" si="7"/>
        <v>0.50648593501115124</v>
      </c>
      <c r="W57" s="82">
        <f t="shared" si="8"/>
        <v>0.5952971621074501</v>
      </c>
      <c r="X57" s="83">
        <f t="shared" si="9"/>
        <v>0.58168364841947318</v>
      </c>
    </row>
    <row r="58" spans="1:24" ht="14.5" outlineLevel="1" thickBot="1">
      <c r="A58" s="432" t="s">
        <v>53</v>
      </c>
      <c r="B58" s="6" t="s">
        <v>54</v>
      </c>
      <c r="C58" s="20" t="s">
        <v>68</v>
      </c>
      <c r="D58" s="23">
        <f>'Bio - Rohdaten'!$AV$201</f>
        <v>2.8073815309842041</v>
      </c>
      <c r="E58" s="10">
        <f>'Bio - Rohdaten'!$AV$212</f>
        <v>2.9024605103280683</v>
      </c>
      <c r="F58" s="21">
        <f>'Bio - Rohdaten'!$AV$213</f>
        <v>2.9024605103280683</v>
      </c>
      <c r="G58" s="32">
        <f t="shared" si="10"/>
        <v>3.3867494779212177</v>
      </c>
      <c r="H58" s="33">
        <f t="shared" si="11"/>
        <v>0</v>
      </c>
      <c r="I58" s="34"/>
      <c r="J58" s="35">
        <f>'nicht Bio - Rohdaten'!$AV$201</f>
        <v>1.776914446002805</v>
      </c>
      <c r="K58" s="34">
        <f>'nicht Bio - Rohdaten'!$AV$212</f>
        <v>1.8476377479463029</v>
      </c>
      <c r="L58" s="36">
        <f>'nicht Bio - Rohdaten'!$AV$213</f>
        <v>1.8476377479463029</v>
      </c>
      <c r="M58" s="32">
        <f t="shared" si="12"/>
        <v>3.9801185759163</v>
      </c>
      <c r="N58" s="33">
        <f t="shared" si="13"/>
        <v>0</v>
      </c>
      <c r="O58" s="54"/>
      <c r="P58" s="37">
        <f t="shared" si="4"/>
        <v>1.0304670849813991</v>
      </c>
      <c r="Q58" s="38">
        <f t="shared" si="5"/>
        <v>1.0548227623817654</v>
      </c>
      <c r="R58" s="39">
        <f t="shared" si="6"/>
        <v>1.0548227623817654</v>
      </c>
      <c r="S58" s="32">
        <f t="shared" si="14"/>
        <v>2.3635570466383227</v>
      </c>
      <c r="T58" s="33">
        <f t="shared" si="15"/>
        <v>0</v>
      </c>
      <c r="V58" s="72">
        <f t="shared" si="7"/>
        <v>0.57991935813198547</v>
      </c>
      <c r="W58" s="73">
        <f t="shared" si="8"/>
        <v>0.57090344877085797</v>
      </c>
      <c r="X58" s="74">
        <f t="shared" si="9"/>
        <v>0.57090344877085797</v>
      </c>
    </row>
    <row r="59" spans="1:24" ht="14.5" outlineLevel="1" thickBot="1">
      <c r="A59" s="432"/>
      <c r="B59" s="6"/>
      <c r="C59" s="6"/>
      <c r="D59" s="23"/>
      <c r="E59" s="10"/>
      <c r="F59" s="21"/>
      <c r="G59" s="32"/>
      <c r="H59" s="33"/>
      <c r="I59" s="34"/>
      <c r="J59" s="35"/>
      <c r="K59" s="34"/>
      <c r="L59" s="36"/>
      <c r="M59" s="32"/>
      <c r="N59" s="33"/>
      <c r="O59" s="54"/>
      <c r="P59" s="37"/>
      <c r="Q59" s="38"/>
      <c r="R59" s="39"/>
      <c r="S59" s="32"/>
      <c r="T59" s="33"/>
      <c r="V59" s="72"/>
      <c r="W59" s="73"/>
      <c r="X59" s="74"/>
    </row>
    <row r="60" spans="1:24" s="11" customFormat="1" ht="14.5" thickBot="1">
      <c r="A60" s="433"/>
      <c r="B60" s="9" t="s">
        <v>79</v>
      </c>
      <c r="C60" s="9" t="s">
        <v>67</v>
      </c>
      <c r="D60" s="40">
        <f>'Bio - Rohdaten'!$AX$201</f>
        <v>3.9303341433778853</v>
      </c>
      <c r="E60" s="41">
        <f>'Bio - Rohdaten'!$AX$212</f>
        <v>4.0634447144592958</v>
      </c>
      <c r="F60" s="42">
        <f>'Bio - Rohdaten'!$AX$213</f>
        <v>4.0634447144592958</v>
      </c>
      <c r="G60" s="46">
        <f t="shared" si="10"/>
        <v>3.3867494779212319</v>
      </c>
      <c r="H60" s="47">
        <f t="shared" si="11"/>
        <v>0</v>
      </c>
      <c r="I60" s="48"/>
      <c r="J60" s="49">
        <f>'nicht Bio - Rohdaten'!$AX$201</f>
        <v>2.4876802244039267</v>
      </c>
      <c r="K60" s="48">
        <f>'nicht Bio - Rohdaten'!$AX$212</f>
        <v>2.5866928471248238</v>
      </c>
      <c r="L60" s="50">
        <f>'nicht Bio - Rohdaten'!$AX$213</f>
        <v>2.5866928471248238</v>
      </c>
      <c r="M60" s="46">
        <f t="shared" si="12"/>
        <v>3.9801185759163076</v>
      </c>
      <c r="N60" s="47">
        <f t="shared" si="13"/>
        <v>0</v>
      </c>
      <c r="O60" s="55"/>
      <c r="P60" s="51">
        <f t="shared" si="4"/>
        <v>1.4426539189739587</v>
      </c>
      <c r="Q60" s="52">
        <f t="shared" si="5"/>
        <v>1.4767518673344719</v>
      </c>
      <c r="R60" s="53">
        <f t="shared" si="6"/>
        <v>1.4767518673344719</v>
      </c>
      <c r="S60" s="46">
        <f t="shared" si="14"/>
        <v>2.3635570466383475</v>
      </c>
      <c r="T60" s="47">
        <f t="shared" si="15"/>
        <v>0</v>
      </c>
      <c r="V60" s="75">
        <f t="shared" si="7"/>
        <v>0.57991935813198547</v>
      </c>
      <c r="W60" s="76">
        <f t="shared" si="8"/>
        <v>0.57090344877085819</v>
      </c>
      <c r="X60" s="77">
        <f t="shared" si="9"/>
        <v>0.57090344877085819</v>
      </c>
    </row>
    <row r="61" spans="1:24" s="131" customFormat="1" ht="18.5" thickBot="1">
      <c r="A61" s="123"/>
      <c r="B61" s="124" t="s">
        <v>82</v>
      </c>
      <c r="C61" s="124" t="s">
        <v>67</v>
      </c>
      <c r="D61" s="125">
        <f>'Bio - Rohdaten'!$AY$201</f>
        <v>178.72105640512552</v>
      </c>
      <c r="E61" s="126">
        <f>'Bio - Rohdaten'!$AY$212</f>
        <v>179.93532092022474</v>
      </c>
      <c r="F61" s="127">
        <f>'Bio - Rohdaten'!$AY$213</f>
        <v>178.62088652157212</v>
      </c>
      <c r="G61" s="128">
        <f t="shared" si="10"/>
        <v>-5.6048171137898985E-2</v>
      </c>
      <c r="H61" s="129">
        <f t="shared" si="11"/>
        <v>-0.73050382322400376</v>
      </c>
      <c r="I61" s="130"/>
      <c r="J61" s="125">
        <f>'nicht Bio - Rohdaten'!$AY$201</f>
        <v>126.46736782437867</v>
      </c>
      <c r="K61" s="126">
        <f>'nicht Bio - Rohdaten'!$AY$212</f>
        <v>123.87006352707613</v>
      </c>
      <c r="L61" s="127">
        <f>'nicht Bio - Rohdaten'!$AY$213</f>
        <v>125.54478107173773</v>
      </c>
      <c r="M61" s="128">
        <f t="shared" si="12"/>
        <v>-0.72950577568919328</v>
      </c>
      <c r="N61" s="129">
        <f t="shared" si="13"/>
        <v>1.3519953869205339</v>
      </c>
      <c r="P61" s="125">
        <f t="shared" ref="P61" si="16">D61-J61</f>
        <v>52.253688580746854</v>
      </c>
      <c r="Q61" s="126">
        <f t="shared" ref="Q61" si="17">E61-K61</f>
        <v>56.065257393148613</v>
      </c>
      <c r="R61" s="127">
        <f t="shared" ref="R61" si="18">F61-L61</f>
        <v>53.076105449834387</v>
      </c>
      <c r="S61" s="128">
        <f t="shared" si="14"/>
        <v>1.57389246850328</v>
      </c>
      <c r="T61" s="129">
        <f t="shared" si="15"/>
        <v>-5.3315584058649339</v>
      </c>
      <c r="V61" s="132">
        <f t="shared" si="7"/>
        <v>0.41317922148352082</v>
      </c>
      <c r="W61" s="133">
        <f>E61/K61-1</f>
        <v>0.45261345475045789</v>
      </c>
      <c r="X61" s="134">
        <f t="shared" si="9"/>
        <v>0.42276632287491167</v>
      </c>
    </row>
    <row r="62" spans="1:24" ht="14.5" thickTop="1"/>
  </sheetData>
  <mergeCells count="11">
    <mergeCell ref="A58:A60"/>
    <mergeCell ref="A4:A12"/>
    <mergeCell ref="A13:A25"/>
    <mergeCell ref="A26:A28"/>
    <mergeCell ref="A29:A33"/>
    <mergeCell ref="A34:A38"/>
    <mergeCell ref="V1:X1"/>
    <mergeCell ref="P1:T1"/>
    <mergeCell ref="J1:N1"/>
    <mergeCell ref="D1:H1"/>
    <mergeCell ref="A39:A57"/>
  </mergeCells>
  <pageMargins left="0.7" right="0.7" top="0.78740157499999996" bottom="0.78740157499999996"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09"/>
  <sheetViews>
    <sheetView zoomScaleNormal="100" workbookViewId="0">
      <pane xSplit="5" ySplit="5" topLeftCell="F41" activePane="bottomRight" state="frozen"/>
      <selection pane="topRight" activeCell="E1" sqref="E1"/>
      <selection pane="bottomLeft" activeCell="A6" sqref="A6"/>
      <selection pane="bottomRight" activeCell="F4" sqref="F4:Z55"/>
    </sheetView>
  </sheetViews>
  <sheetFormatPr baseColWidth="10" defaultColWidth="11" defaultRowHeight="14" outlineLevelRow="1"/>
  <cols>
    <col min="1" max="1" width="8.08203125" style="345" customWidth="1"/>
    <col min="2" max="2" width="28.08203125" style="353" customWidth="1"/>
    <col min="3" max="3" width="0.6640625" style="353" customWidth="1"/>
    <col min="4" max="5" width="13" style="289" customWidth="1"/>
    <col min="6" max="7" width="11" style="289"/>
    <col min="8" max="8" width="11" style="290"/>
    <col min="9" max="9" width="13.33203125" style="289" customWidth="1"/>
    <col min="10" max="10" width="12.4140625" style="289" customWidth="1"/>
    <col min="11" max="11" width="11" style="266"/>
    <col min="12" max="13" width="11" style="289"/>
    <col min="14" max="14" width="11" style="290"/>
    <col min="15" max="16" width="11" style="289"/>
    <col min="17" max="17" width="11" style="266"/>
    <col min="18" max="19" width="11" style="289"/>
    <col min="20" max="20" width="11" style="290"/>
    <col min="21" max="22" width="11" style="289"/>
    <col min="23" max="23" width="11" style="266"/>
    <col min="24" max="25" width="11" style="289"/>
    <col min="26" max="26" width="11" style="290"/>
    <col min="27" max="16384" width="11" style="289"/>
  </cols>
  <sheetData>
    <row r="1" spans="1:27" ht="18">
      <c r="B1" s="346"/>
      <c r="C1" s="346"/>
      <c r="D1" s="347"/>
      <c r="E1" s="347"/>
      <c r="F1" s="348"/>
      <c r="G1" s="348"/>
      <c r="H1" s="349"/>
      <c r="I1" s="348"/>
      <c r="J1" s="348"/>
      <c r="K1" s="312"/>
      <c r="L1" s="348"/>
      <c r="M1" s="348"/>
      <c r="N1" s="349"/>
      <c r="AA1" s="266"/>
    </row>
    <row r="2" spans="1:27" s="351" customFormat="1" ht="15.5">
      <c r="A2" s="350"/>
      <c r="F2" s="427" t="str">
        <f>Codierung!$I$6</f>
        <v>Warenkorb Bio</v>
      </c>
      <c r="G2" s="427"/>
      <c r="H2" s="427"/>
      <c r="I2" s="427"/>
      <c r="J2" s="427"/>
      <c r="K2" s="313"/>
      <c r="L2" s="427" t="str">
        <f>Codierung!$I$7</f>
        <v>Warenkorb nicht-Bio</v>
      </c>
      <c r="M2" s="427"/>
      <c r="N2" s="427"/>
      <c r="O2" s="427"/>
      <c r="P2" s="427"/>
      <c r="Q2" s="311"/>
      <c r="R2" s="427" t="str">
        <f>Codierung!$I$8</f>
        <v>∆ Bio / nicht-Bio absolut</v>
      </c>
      <c r="S2" s="427"/>
      <c r="T2" s="427"/>
      <c r="U2" s="427"/>
      <c r="V2" s="427"/>
      <c r="W2" s="311"/>
      <c r="X2" s="427" t="str">
        <f>Codierung!$I$9</f>
        <v>%-∆ Bio / Nicht-Bio</v>
      </c>
      <c r="Y2" s="427"/>
      <c r="Z2" s="427"/>
    </row>
    <row r="3" spans="1:27" outlineLevel="1">
      <c r="A3" s="352"/>
      <c r="D3" s="289" t="str">
        <f>Codierung!$I$108</f>
        <v>Einheit</v>
      </c>
      <c r="E3" s="266" t="str">
        <f>Codierung!$I$109</f>
        <v>Gewichtung</v>
      </c>
      <c r="F3" s="266"/>
      <c r="G3" s="266"/>
      <c r="H3" s="288"/>
      <c r="I3" s="266"/>
      <c r="J3" s="266"/>
      <c r="L3" s="266"/>
      <c r="M3" s="266"/>
      <c r="N3" s="288"/>
      <c r="O3" s="266"/>
      <c r="P3" s="266"/>
      <c r="R3" s="266"/>
      <c r="S3" s="266"/>
      <c r="T3" s="288"/>
      <c r="U3" s="266"/>
      <c r="V3" s="266"/>
      <c r="X3" s="266"/>
      <c r="Y3" s="266"/>
      <c r="Z3" s="288"/>
    </row>
    <row r="4" spans="1:27" s="354" customFormat="1">
      <c r="A4" s="321"/>
      <c r="B4" s="316"/>
      <c r="C4" s="316"/>
      <c r="D4" s="316"/>
      <c r="E4" s="316"/>
      <c r="F4" s="317">
        <f>'Tabelle und Graphen'!D19</f>
        <v>44166</v>
      </c>
      <c r="G4" s="317">
        <f>'Tabelle und Graphen'!E19</f>
        <v>44501</v>
      </c>
      <c r="H4" s="318">
        <f>'Tabelle und Graphen'!F19</f>
        <v>44531</v>
      </c>
      <c r="I4" s="319" t="str">
        <f>'Tabelle und Graphen'!G19</f>
        <v>%-∆ Vorjahr</v>
      </c>
      <c r="J4" s="320" t="str">
        <f>'Tabelle und Graphen'!H19</f>
        <v>%-∆ VM</v>
      </c>
      <c r="K4" s="320"/>
      <c r="L4" s="317">
        <f>'Tabelle und Graphen'!J19</f>
        <v>44166</v>
      </c>
      <c r="M4" s="317">
        <f>'Tabelle und Graphen'!K19</f>
        <v>44501</v>
      </c>
      <c r="N4" s="318">
        <f>'Tabelle und Graphen'!L19</f>
        <v>44531</v>
      </c>
      <c r="O4" s="319" t="str">
        <f>'Tabelle und Graphen'!M19</f>
        <v>%-∆ Vorjahr</v>
      </c>
      <c r="P4" s="320" t="str">
        <f>'Tabelle und Graphen'!N19</f>
        <v>%-∆ VM</v>
      </c>
      <c r="Q4" s="321"/>
      <c r="R4" s="317">
        <f>'Tabelle und Graphen'!P19</f>
        <v>44166</v>
      </c>
      <c r="S4" s="317">
        <f>'Tabelle und Graphen'!Q19</f>
        <v>44501</v>
      </c>
      <c r="T4" s="318">
        <f>'Tabelle und Graphen'!R19</f>
        <v>44531</v>
      </c>
      <c r="U4" s="319" t="str">
        <f>'Tabelle und Graphen'!S19</f>
        <v>%-∆ Vorjahr</v>
      </c>
      <c r="V4" s="320" t="str">
        <f>'Tabelle und Graphen'!T19</f>
        <v>%-∆ VM</v>
      </c>
      <c r="W4" s="321"/>
      <c r="X4" s="317">
        <f>'Tabelle und Graphen'!V19</f>
        <v>44166</v>
      </c>
      <c r="Y4" s="317">
        <f>'Tabelle und Graphen'!W19</f>
        <v>44501</v>
      </c>
      <c r="Z4" s="318">
        <f>'Tabelle und Graphen'!X19</f>
        <v>44531</v>
      </c>
      <c r="AA4" s="316"/>
    </row>
    <row r="5" spans="1:27" s="355" customFormat="1" ht="2.25" customHeight="1">
      <c r="A5" s="413"/>
      <c r="B5" s="413"/>
      <c r="C5" s="413"/>
      <c r="D5" s="413"/>
      <c r="E5" s="413"/>
      <c r="F5" s="425"/>
      <c r="G5" s="425"/>
      <c r="H5" s="425"/>
      <c r="I5" s="425"/>
      <c r="J5" s="425"/>
      <c r="K5" s="425"/>
      <c r="L5" s="425"/>
      <c r="M5" s="425"/>
      <c r="N5" s="425"/>
      <c r="O5" s="425"/>
      <c r="P5" s="425"/>
      <c r="Q5" s="425"/>
      <c r="R5" s="425"/>
      <c r="S5" s="425"/>
      <c r="T5" s="425"/>
      <c r="U5" s="425"/>
      <c r="V5" s="425"/>
      <c r="W5" s="425"/>
      <c r="X5" s="425"/>
      <c r="Y5" s="425"/>
      <c r="Z5" s="425"/>
      <c r="AA5" s="322"/>
    </row>
    <row r="6" spans="1:27" s="357" customFormat="1" ht="18" customHeight="1">
      <c r="A6" s="314" t="str">
        <f>Codierung!$I$35</f>
        <v>Zusammensetzung des Warenkorbs*</v>
      </c>
      <c r="B6" s="330"/>
      <c r="C6" s="330"/>
      <c r="D6" s="356"/>
      <c r="E6" s="356"/>
      <c r="F6" s="327"/>
      <c r="G6" s="327"/>
      <c r="H6" s="332"/>
      <c r="I6" s="333"/>
      <c r="J6" s="333"/>
      <c r="K6" s="327"/>
      <c r="L6" s="327"/>
      <c r="M6" s="327"/>
      <c r="N6" s="332"/>
      <c r="O6" s="333"/>
      <c r="P6" s="333"/>
      <c r="Q6" s="328"/>
      <c r="R6" s="327"/>
      <c r="S6" s="327"/>
      <c r="T6" s="332"/>
      <c r="U6" s="333"/>
      <c r="V6" s="333"/>
      <c r="W6" s="328"/>
      <c r="X6" s="333"/>
      <c r="Y6" s="333"/>
      <c r="Z6" s="334"/>
      <c r="AA6" s="330"/>
    </row>
    <row r="7" spans="1:27" s="357" customFormat="1">
      <c r="A7" s="323" t="str">
        <f>Codierung!$I$43</f>
        <v>Milch</v>
      </c>
      <c r="B7" s="366"/>
      <c r="C7" s="366"/>
      <c r="D7" s="366" t="str">
        <f>Codierung!$I$110</f>
        <v>In CHF</v>
      </c>
      <c r="E7" s="323"/>
      <c r="F7" s="324">
        <f>'Tabelle und Graphen'!D21</f>
        <v>38.132324368730991</v>
      </c>
      <c r="G7" s="324">
        <f>'Tabelle und Graphen'!E21</f>
        <v>37.901663856083815</v>
      </c>
      <c r="H7" s="325">
        <f>'Tabelle und Graphen'!F21</f>
        <v>38.383281893219092</v>
      </c>
      <c r="I7" s="326">
        <f>'Tabelle und Graphen'!G21</f>
        <v>0.65812280956544333</v>
      </c>
      <c r="J7" s="326">
        <f>'Tabelle und Graphen'!H21</f>
        <v>1.2707042069815884</v>
      </c>
      <c r="K7" s="327"/>
      <c r="L7" s="324">
        <f>'Tabelle und Graphen'!J21</f>
        <v>27.526116147080735</v>
      </c>
      <c r="M7" s="324">
        <f>'Tabelle und Graphen'!K21</f>
        <v>27.928844389991028</v>
      </c>
      <c r="N7" s="325">
        <f>'Tabelle und Graphen'!L21</f>
        <v>28.1505393370077</v>
      </c>
      <c r="O7" s="326">
        <f>'Tabelle und Graphen'!M21</f>
        <v>2.2684754601429225</v>
      </c>
      <c r="P7" s="326">
        <f>'Tabelle und Graphen'!N21</f>
        <v>0.79378489106453032</v>
      </c>
      <c r="Q7" s="328"/>
      <c r="R7" s="324">
        <f>'Tabelle und Graphen'!P21</f>
        <v>10.606208221650256</v>
      </c>
      <c r="S7" s="324">
        <f>'Tabelle und Graphen'!Q21</f>
        <v>9.9728194660927869</v>
      </c>
      <c r="T7" s="325">
        <f>'Tabelle und Graphen'!R21</f>
        <v>10.232742556211392</v>
      </c>
      <c r="U7" s="326">
        <f>'Tabelle und Graphen'!S21</f>
        <v>-3.5211986945204021</v>
      </c>
      <c r="V7" s="326">
        <f>'Tabelle und Graphen'!T21</f>
        <v>2.6063150045213743</v>
      </c>
      <c r="W7" s="328"/>
      <c r="X7" s="326">
        <f>'Tabelle und Graphen'!V21</f>
        <v>38.531437435553698</v>
      </c>
      <c r="Y7" s="326">
        <f>'Tabelle und Graphen'!W21</f>
        <v>35.707956000022634</v>
      </c>
      <c r="Z7" s="329">
        <f>'Tabelle und Graphen'!X21</f>
        <v>36.35007640069994</v>
      </c>
      <c r="AA7" s="330"/>
    </row>
    <row r="8" spans="1:27" s="355" customFormat="1" outlineLevel="1">
      <c r="A8" s="358" t="str">
        <f>'Tabelle und Graphen'!C22</f>
        <v>8.6 l</v>
      </c>
      <c r="B8" s="322" t="str">
        <f>Codierung!$I$44</f>
        <v xml:space="preserve">Vollmilch </v>
      </c>
      <c r="C8" s="322"/>
      <c r="D8" s="316" t="str">
        <f>Codierung!$I$112</f>
        <v>In CHF / Liter</v>
      </c>
      <c r="E8" s="331" t="str">
        <f>'Tabelle und Graphen'!C22</f>
        <v>8.6 l</v>
      </c>
      <c r="F8" s="327">
        <f>'Tabelle und Graphen'!D22</f>
        <v>1.7931882362382847</v>
      </c>
      <c r="G8" s="327">
        <f>'Tabelle und Graphen'!E22</f>
        <v>1.7931882362382847</v>
      </c>
      <c r="H8" s="332">
        <f>'Tabelle und Graphen'!F22</f>
        <v>1.7931882362382847</v>
      </c>
      <c r="I8" s="333">
        <f>'Tabelle und Graphen'!G22</f>
        <v>0</v>
      </c>
      <c r="J8" s="333">
        <f>'Tabelle und Graphen'!H22</f>
        <v>0</v>
      </c>
      <c r="K8" s="328"/>
      <c r="L8" s="327">
        <f>'Tabelle und Graphen'!J22</f>
        <v>1.3884784316924694</v>
      </c>
      <c r="M8" s="327">
        <f>'Tabelle und Graphen'!K22</f>
        <v>1.4503538739294213</v>
      </c>
      <c r="N8" s="332">
        <f>'Tabelle und Graphen'!L22</f>
        <v>1.472792905328228</v>
      </c>
      <c r="O8" s="333">
        <f>'Tabelle und Graphen'!M22</f>
        <v>6.0724366840170845</v>
      </c>
      <c r="P8" s="333">
        <f>'Tabelle und Graphen'!N22</f>
        <v>1.547141825326604</v>
      </c>
      <c r="Q8" s="328"/>
      <c r="R8" s="327">
        <f>'Tabelle und Graphen'!P22</f>
        <v>0.40470980454581529</v>
      </c>
      <c r="S8" s="327">
        <f>'Tabelle und Graphen'!Q22</f>
        <v>0.34283436230886344</v>
      </c>
      <c r="T8" s="332">
        <f>'Tabelle und Graphen'!R22</f>
        <v>0.32039533091005667</v>
      </c>
      <c r="U8" s="333">
        <f>'Tabelle und Graphen'!S22</f>
        <v>-20.833316289527591</v>
      </c>
      <c r="V8" s="333">
        <f>'Tabelle und Graphen'!T22</f>
        <v>-6.5451523726175322</v>
      </c>
      <c r="W8" s="328"/>
      <c r="X8" s="333">
        <f>'Tabelle und Graphen'!V22</f>
        <v>29.147719929109673</v>
      </c>
      <c r="Y8" s="333">
        <f>'Tabelle und Graphen'!W22</f>
        <v>23.637980252366098</v>
      </c>
      <c r="Z8" s="334">
        <f>'Tabelle und Graphen'!X22</f>
        <v>21.754269032050576</v>
      </c>
      <c r="AA8" s="322"/>
    </row>
    <row r="9" spans="1:27" s="355" customFormat="1" outlineLevel="1">
      <c r="A9" s="358" t="str">
        <f>'Tabelle und Graphen'!C23</f>
        <v>200 g</v>
      </c>
      <c r="B9" s="322" t="str">
        <f>Codierung!$I$45</f>
        <v>Gruyère</v>
      </c>
      <c r="C9" s="322"/>
      <c r="D9" s="316" t="str">
        <f>Codierung!$I$113</f>
        <v>In CHF / kg</v>
      </c>
      <c r="E9" s="331" t="str">
        <f>'Tabelle und Graphen'!C23</f>
        <v>200 g</v>
      </c>
      <c r="F9" s="327">
        <f>'Tabelle und Graphen'!D23</f>
        <v>23.075066312997343</v>
      </c>
      <c r="G9" s="327">
        <f>'Tabelle und Graphen'!E23</f>
        <v>22.274801061007956</v>
      </c>
      <c r="H9" s="332">
        <f>'Tabelle und Graphen'!F23</f>
        <v>23.712466843501325</v>
      </c>
      <c r="I9" s="333">
        <f>'Tabelle und Graphen'!G23</f>
        <v>2.7622912188337119</v>
      </c>
      <c r="J9" s="333">
        <f>'Tabelle und Graphen'!H23</f>
        <v>6.4542250166714306</v>
      </c>
      <c r="K9" s="328"/>
      <c r="L9" s="327">
        <f>'Tabelle und Graphen'!J23</f>
        <v>19.549292082271137</v>
      </c>
      <c r="M9" s="327">
        <f>'Tabelle und Graphen'!K23</f>
        <v>18.306159912760251</v>
      </c>
      <c r="N9" s="332">
        <f>'Tabelle und Graphen'!L23</f>
        <v>18.752290343773602</v>
      </c>
      <c r="O9" s="333">
        <f>'Tabelle und Graphen'!M23</f>
        <v>-4.0768828617600938</v>
      </c>
      <c r="P9" s="333">
        <f>'Tabelle und Graphen'!N23</f>
        <v>2.4370508787174834</v>
      </c>
      <c r="Q9" s="328"/>
      <c r="R9" s="327">
        <f>'Tabelle und Graphen'!P23</f>
        <v>3.5257742307262063</v>
      </c>
      <c r="S9" s="327">
        <f>'Tabelle und Graphen'!Q23</f>
        <v>3.9686411482477055</v>
      </c>
      <c r="T9" s="332">
        <f>'Tabelle und Graphen'!R23</f>
        <v>4.9601764997277229</v>
      </c>
      <c r="U9" s="333">
        <f>'Tabelle und Graphen'!S23</f>
        <v>40.683327267556542</v>
      </c>
      <c r="V9" s="333">
        <f>'Tabelle und Graphen'!T23</f>
        <v>24.984253159744991</v>
      </c>
      <c r="W9" s="328"/>
      <c r="X9" s="333">
        <f>'Tabelle und Graphen'!V23</f>
        <v>18.035303866187881</v>
      </c>
      <c r="Y9" s="333">
        <f>'Tabelle und Graphen'!W23</f>
        <v>21.679266253330255</v>
      </c>
      <c r="Z9" s="334">
        <f>'Tabelle und Graphen'!X23</f>
        <v>26.451043626117233</v>
      </c>
      <c r="AA9" s="322"/>
    </row>
    <row r="10" spans="1:27" s="355" customFormat="1" outlineLevel="1">
      <c r="A10" s="358" t="str">
        <f>'Tabelle und Graphen'!C24</f>
        <v>210 g</v>
      </c>
      <c r="B10" s="322" t="str">
        <f>Codierung!$I$46</f>
        <v>Mozzarella</v>
      </c>
      <c r="C10" s="322"/>
      <c r="D10" s="316" t="str">
        <f>Codierung!$I$113</f>
        <v>In CHF / kg</v>
      </c>
      <c r="E10" s="331" t="str">
        <f>'Tabelle und Graphen'!C24</f>
        <v>210 g</v>
      </c>
      <c r="F10" s="327">
        <f>'Tabelle und Graphen'!D24</f>
        <v>14.578842133963462</v>
      </c>
      <c r="G10" s="327">
        <f>'Tabelle und Graphen'!E24</f>
        <v>14.578842133963462</v>
      </c>
      <c r="H10" s="332">
        <f>'Tabelle und Graphen'!F24</f>
        <v>14.578842133963462</v>
      </c>
      <c r="I10" s="333">
        <f>'Tabelle und Graphen'!G24</f>
        <v>0</v>
      </c>
      <c r="J10" s="333">
        <f>'Tabelle und Graphen'!H24</f>
        <v>0</v>
      </c>
      <c r="K10" s="328"/>
      <c r="L10" s="327">
        <f>'Tabelle und Graphen'!J24</f>
        <v>9.9054845468830308</v>
      </c>
      <c r="M10" s="327">
        <f>'Tabelle und Graphen'!K24</f>
        <v>10.191009336179613</v>
      </c>
      <c r="N10" s="332">
        <f>'Tabelle und Graphen'!L24</f>
        <v>10.191009336179613</v>
      </c>
      <c r="O10" s="333">
        <f>'Tabelle und Graphen'!M24</f>
        <v>2.8824918957289052</v>
      </c>
      <c r="P10" s="333">
        <f>'Tabelle und Graphen'!N24</f>
        <v>0</v>
      </c>
      <c r="Q10" s="328"/>
      <c r="R10" s="327">
        <f>'Tabelle und Graphen'!P24</f>
        <v>4.6733575870804316</v>
      </c>
      <c r="S10" s="327">
        <f>'Tabelle und Graphen'!Q24</f>
        <v>4.3878327977838492</v>
      </c>
      <c r="T10" s="332">
        <f>'Tabelle und Graphen'!R24</f>
        <v>4.3878327977838492</v>
      </c>
      <c r="U10" s="333">
        <f>'Tabelle und Graphen'!S24</f>
        <v>-6.1096285481325046</v>
      </c>
      <c r="V10" s="333">
        <f>'Tabelle und Graphen'!T24</f>
        <v>0</v>
      </c>
      <c r="W10" s="328"/>
      <c r="X10" s="333">
        <f>'Tabelle und Graphen'!V24</f>
        <v>47.179495005633029</v>
      </c>
      <c r="Y10" s="333">
        <f>'Tabelle und Graphen'!W24</f>
        <v>43.055919713530088</v>
      </c>
      <c r="Z10" s="334">
        <f>'Tabelle und Graphen'!X24</f>
        <v>43.055919713530088</v>
      </c>
      <c r="AA10" s="322"/>
    </row>
    <row r="11" spans="1:27" s="355" customFormat="1" outlineLevel="1">
      <c r="A11" s="358" t="str">
        <f>'Tabelle und Graphen'!C25</f>
        <v>150 g</v>
      </c>
      <c r="B11" s="322" t="str">
        <f>Codierung!$I$47</f>
        <v>Emmentaler</v>
      </c>
      <c r="C11" s="322"/>
      <c r="D11" s="316" t="str">
        <f>Codierung!$I$113</f>
        <v>In CHF / kg</v>
      </c>
      <c r="E11" s="331" t="str">
        <f>'Tabelle und Graphen'!C25</f>
        <v>150 g</v>
      </c>
      <c r="F11" s="327">
        <f>'Tabelle und Graphen'!D25</f>
        <v>21.287533156498668</v>
      </c>
      <c r="G11" s="327">
        <f>'Tabelle und Graphen'!E25</f>
        <v>20.206100795755965</v>
      </c>
      <c r="H11" s="332">
        <f>'Tabelle und Graphen'!F25</f>
        <v>21.499999999999996</v>
      </c>
      <c r="I11" s="333">
        <f>'Tabelle und Graphen'!G25</f>
        <v>0.99808109253122357</v>
      </c>
      <c r="J11" s="333">
        <f>'Tabelle und Graphen'!H25</f>
        <v>6.403507620410358</v>
      </c>
      <c r="K11" s="328"/>
      <c r="L11" s="327">
        <f>'Tabelle und Graphen'!J25</f>
        <v>17.273903101657961</v>
      </c>
      <c r="M11" s="327">
        <f>'Tabelle und Graphen'!K25</f>
        <v>17.598647298245908</v>
      </c>
      <c r="N11" s="332">
        <f>'Tabelle und Graphen'!L25</f>
        <v>17.598647298245908</v>
      </c>
      <c r="O11" s="333">
        <f>'Tabelle und Graphen'!M25</f>
        <v>1.8799700025918149</v>
      </c>
      <c r="P11" s="333">
        <f>'Tabelle und Graphen'!N25</f>
        <v>0</v>
      </c>
      <c r="Q11" s="328"/>
      <c r="R11" s="327">
        <f>'Tabelle und Graphen'!P25</f>
        <v>4.0136300548407071</v>
      </c>
      <c r="S11" s="327">
        <f>'Tabelle und Graphen'!Q25</f>
        <v>2.6074534975100576</v>
      </c>
      <c r="T11" s="332">
        <f>'Tabelle und Graphen'!R25</f>
        <v>3.9013527017540888</v>
      </c>
      <c r="U11" s="333">
        <f>'Tabelle und Graphen'!S25</f>
        <v>-2.7974016427150361</v>
      </c>
      <c r="V11" s="333">
        <f>'Tabelle und Graphen'!T25</f>
        <v>49.623097995021496</v>
      </c>
      <c r="W11" s="328"/>
      <c r="X11" s="333">
        <f>'Tabelle und Graphen'!V25</f>
        <v>23.23522385890584</v>
      </c>
      <c r="Y11" s="333">
        <f>'Tabelle und Graphen'!W25</f>
        <v>14.816215435887203</v>
      </c>
      <c r="Z11" s="334">
        <f>'Tabelle und Graphen'!X25</f>
        <v>22.168480540791013</v>
      </c>
      <c r="AA11" s="322"/>
    </row>
    <row r="12" spans="1:27" s="355" customFormat="1" outlineLevel="1">
      <c r="A12" s="358" t="str">
        <f>'Tabelle und Graphen'!C26</f>
        <v>110 g</v>
      </c>
      <c r="B12" s="322" t="str">
        <f>Codierung!$I$48</f>
        <v xml:space="preserve">Vorzugsbutter </v>
      </c>
      <c r="C12" s="322"/>
      <c r="D12" s="316" t="str">
        <f>Codierung!$I$113</f>
        <v>In CHF / kg</v>
      </c>
      <c r="E12" s="331" t="str">
        <f>'Tabelle und Graphen'!C26</f>
        <v>110 g</v>
      </c>
      <c r="F12" s="327">
        <f>'Tabelle und Graphen'!D26</f>
        <v>19.836907547006327</v>
      </c>
      <c r="G12" s="327">
        <f>'Tabelle und Graphen'!E26</f>
        <v>20.15611732085608</v>
      </c>
      <c r="H12" s="332">
        <f>'Tabelle und Graphen'!F26</f>
        <v>20.15611732085608</v>
      </c>
      <c r="I12" s="333">
        <f>'Tabelle und Graphen'!G26</f>
        <v>1.6091710519562632</v>
      </c>
      <c r="J12" s="333">
        <f>'Tabelle und Graphen'!H26</f>
        <v>0</v>
      </c>
      <c r="K12" s="328"/>
      <c r="L12" s="327">
        <f>'Tabelle und Graphen'!J26</f>
        <v>16.140016065003024</v>
      </c>
      <c r="M12" s="327">
        <f>'Tabelle und Graphen'!K26</f>
        <v>16.319383111132243</v>
      </c>
      <c r="N12" s="332">
        <f>'Tabelle und Graphen'!L26</f>
        <v>16.383041504482613</v>
      </c>
      <c r="O12" s="333">
        <f>'Tabelle und Graphen'!M26</f>
        <v>1.5057323270362095</v>
      </c>
      <c r="P12" s="333">
        <f>'Tabelle und Graphen'!N26</f>
        <v>0.39007842953907312</v>
      </c>
      <c r="Q12" s="328"/>
      <c r="R12" s="327">
        <f>'Tabelle und Graphen'!P26</f>
        <v>3.6968914820033021</v>
      </c>
      <c r="S12" s="327">
        <f>'Tabelle und Graphen'!Q26</f>
        <v>3.8367342097238364</v>
      </c>
      <c r="T12" s="332">
        <f>'Tabelle und Graphen'!R26</f>
        <v>3.773075816373467</v>
      </c>
      <c r="U12" s="333">
        <f>'Tabelle und Graphen'!S26</f>
        <v>2.0607673971777372</v>
      </c>
      <c r="V12" s="333">
        <f>'Tabelle und Graphen'!T26</f>
        <v>-1.6591817381833036</v>
      </c>
      <c r="W12" s="328"/>
      <c r="X12" s="333">
        <f>'Tabelle und Graphen'!V26</f>
        <v>22.905128886577785</v>
      </c>
      <c r="Y12" s="333">
        <f>'Tabelle und Graphen'!W26</f>
        <v>23.510289473543967</v>
      </c>
      <c r="Z12" s="334">
        <f>'Tabelle und Graphen'!X26</f>
        <v>23.030374520757356</v>
      </c>
      <c r="AA12" s="322"/>
    </row>
    <row r="13" spans="1:27" s="355" customFormat="1" outlineLevel="1">
      <c r="A13" s="358" t="str">
        <f>'Tabelle und Graphen'!C27</f>
        <v>4.5 dl</v>
      </c>
      <c r="B13" s="322" t="str">
        <f>Codierung!$I$49</f>
        <v>Vollrahm</v>
      </c>
      <c r="C13" s="322"/>
      <c r="D13" s="316" t="str">
        <f>Codierung!$I$112</f>
        <v>In CHF / Liter</v>
      </c>
      <c r="E13" s="331" t="str">
        <f>'Tabelle und Graphen'!C27</f>
        <v>4.5 dl</v>
      </c>
      <c r="F13" s="327">
        <f>'Tabelle und Graphen'!D27</f>
        <v>13.465018005449892</v>
      </c>
      <c r="G13" s="327">
        <f>'Tabelle und Graphen'!E27</f>
        <v>13.590560931535743</v>
      </c>
      <c r="H13" s="332">
        <f>'Tabelle und Graphen'!F27</f>
        <v>13.590560931535743</v>
      </c>
      <c r="I13" s="333">
        <f>'Tabelle und Graphen'!G27</f>
        <v>0.93236359606083064</v>
      </c>
      <c r="J13" s="333">
        <f>'Tabelle und Graphen'!H27</f>
        <v>0</v>
      </c>
      <c r="K13" s="327"/>
      <c r="L13" s="327">
        <f>'Tabelle und Graphen'!J27</f>
        <v>6.2924825082441336</v>
      </c>
      <c r="M13" s="327">
        <f>'Tabelle und Graphen'!K27</f>
        <v>6.2720906488219033</v>
      </c>
      <c r="N13" s="332">
        <f>'Tabelle und Graphen'!L27</f>
        <v>6.2897320736444655</v>
      </c>
      <c r="O13" s="333">
        <f>'Tabelle und Graphen'!M27</f>
        <v>-4.3709848951738246E-2</v>
      </c>
      <c r="P13" s="333">
        <f>'Tabelle und Graphen'!N27</f>
        <v>0.28126865203830997</v>
      </c>
      <c r="Q13" s="328"/>
      <c r="R13" s="327">
        <f>'Tabelle und Graphen'!P27</f>
        <v>7.1725354972057582</v>
      </c>
      <c r="S13" s="327">
        <f>'Tabelle und Graphen'!Q27</f>
        <v>7.3184702827138395</v>
      </c>
      <c r="T13" s="332">
        <f>'Tabelle und Graphen'!R27</f>
        <v>7.3008288578912772</v>
      </c>
      <c r="U13" s="333">
        <f>'Tabelle und Graphen'!S27</f>
        <v>1.7886751586729532</v>
      </c>
      <c r="V13" s="333">
        <f>'Tabelle und Graphen'!T27</f>
        <v>-0.24105344615842936</v>
      </c>
      <c r="W13" s="328"/>
      <c r="X13" s="333">
        <f>'Tabelle und Graphen'!V27</f>
        <v>113.98578363640452</v>
      </c>
      <c r="Y13" s="333">
        <f>'Tabelle und Graphen'!W27</f>
        <v>116.68310763474823</v>
      </c>
      <c r="Z13" s="334">
        <f>'Tabelle und Graphen'!X27</f>
        <v>116.07535539524103</v>
      </c>
      <c r="AA13" s="322"/>
    </row>
    <row r="14" spans="1:27" s="355" customFormat="1" outlineLevel="1">
      <c r="A14" s="358" t="str">
        <f>'Tabelle und Graphen'!C28</f>
        <v>500 g</v>
      </c>
      <c r="B14" s="322" t="str">
        <f>Codierung!$I$50</f>
        <v>Fruchtjoghurt, Beeren</v>
      </c>
      <c r="C14" s="322"/>
      <c r="D14" s="316" t="str">
        <f>Codierung!$I$113</f>
        <v>In CHF / kg</v>
      </c>
      <c r="E14" s="331" t="str">
        <f>'Tabelle und Graphen'!C28</f>
        <v>500 g</v>
      </c>
      <c r="F14" s="327">
        <f>'Tabelle und Graphen'!D28</f>
        <v>4.5548056905688874</v>
      </c>
      <c r="G14" s="327">
        <f>'Tabelle und Graphen'!E28</f>
        <v>4.5548056905688874</v>
      </c>
      <c r="H14" s="332">
        <f>'Tabelle und Graphen'!F28</f>
        <v>4.5548056905688874</v>
      </c>
      <c r="I14" s="333">
        <f>'Tabelle und Graphen'!G28</f>
        <v>0</v>
      </c>
      <c r="J14" s="333">
        <f>'Tabelle und Graphen'!H28</f>
        <v>0</v>
      </c>
      <c r="K14" s="327"/>
      <c r="L14" s="327">
        <f>'Tabelle und Graphen'!J28</f>
        <v>3.0830002149578086</v>
      </c>
      <c r="M14" s="327">
        <f>'Tabelle und Graphen'!K28</f>
        <v>3.0830002149578086</v>
      </c>
      <c r="N14" s="332">
        <f>'Tabelle und Graphen'!L28</f>
        <v>2.9321044676489456</v>
      </c>
      <c r="O14" s="333">
        <f>'Tabelle und Graphen'!M28</f>
        <v>-4.8944449168949555</v>
      </c>
      <c r="P14" s="333">
        <f>'Tabelle und Graphen'!N28</f>
        <v>-4.8944449168949555</v>
      </c>
      <c r="Q14" s="328"/>
      <c r="R14" s="327">
        <f>'Tabelle und Graphen'!P28</f>
        <v>1.4718054756110788</v>
      </c>
      <c r="S14" s="327">
        <f>'Tabelle und Graphen'!Q28</f>
        <v>1.4718054756110788</v>
      </c>
      <c r="T14" s="332">
        <f>'Tabelle und Graphen'!R28</f>
        <v>1.6227012229199418</v>
      </c>
      <c r="U14" s="333">
        <f>'Tabelle und Graphen'!S28</f>
        <v>10.252424645057976</v>
      </c>
      <c r="V14" s="333">
        <f>'Tabelle und Graphen'!T28</f>
        <v>10.252424645057976</v>
      </c>
      <c r="W14" s="328"/>
      <c r="X14" s="333">
        <f>'Tabelle und Graphen'!V28</f>
        <v>47.739389328301442</v>
      </c>
      <c r="Y14" s="333">
        <f>'Tabelle und Graphen'!W28</f>
        <v>47.739389328301442</v>
      </c>
      <c r="Z14" s="334">
        <f>'Tabelle und Graphen'!X28</f>
        <v>55.342544606573149</v>
      </c>
      <c r="AA14" s="322"/>
    </row>
    <row r="15" spans="1:27" s="355" customFormat="1" outlineLevel="1">
      <c r="A15" s="358" t="str">
        <f>'Tabelle und Graphen'!C29</f>
        <v>350 g</v>
      </c>
      <c r="B15" s="322" t="str">
        <f>Codierung!$I$51</f>
        <v>Joghurt nature</v>
      </c>
      <c r="C15" s="322"/>
      <c r="D15" s="316" t="str">
        <f>Codierung!$I$113</f>
        <v>In CHF / kg</v>
      </c>
      <c r="E15" s="331" t="str">
        <f>'Tabelle und Graphen'!C29</f>
        <v>350 g</v>
      </c>
      <c r="F15" s="327">
        <f>'Tabelle und Graphen'!D29</f>
        <v>3.7785276427644461</v>
      </c>
      <c r="G15" s="327">
        <f>'Tabelle und Graphen'!E29</f>
        <v>3.7785276427644461</v>
      </c>
      <c r="H15" s="332">
        <f>'Tabelle und Graphen'!F29</f>
        <v>3.7785276427644461</v>
      </c>
      <c r="I15" s="333">
        <f>'Tabelle und Graphen'!G29</f>
        <v>0</v>
      </c>
      <c r="J15" s="333">
        <f>'Tabelle und Graphen'!H29</f>
        <v>0</v>
      </c>
      <c r="K15" s="327"/>
      <c r="L15" s="327">
        <f>'Tabelle und Graphen'!J29</f>
        <v>2.4445342703944202</v>
      </c>
      <c r="M15" s="327">
        <f>'Tabelle und Graphen'!K29</f>
        <v>2.4445342703944202</v>
      </c>
      <c r="N15" s="332">
        <f>'Tabelle und Graphen'!L29</f>
        <v>2.4445342703944202</v>
      </c>
      <c r="O15" s="333">
        <f>'Tabelle und Graphen'!M29</f>
        <v>0</v>
      </c>
      <c r="P15" s="333">
        <f>'Tabelle und Graphen'!N29</f>
        <v>0</v>
      </c>
      <c r="Q15" s="328"/>
      <c r="R15" s="327">
        <f>'Tabelle und Graphen'!P29</f>
        <v>1.3339933723700259</v>
      </c>
      <c r="S15" s="327">
        <f>'Tabelle und Graphen'!Q29</f>
        <v>1.3339933723700259</v>
      </c>
      <c r="T15" s="332">
        <f>'Tabelle und Graphen'!R29</f>
        <v>1.3339933723700259</v>
      </c>
      <c r="U15" s="333">
        <f>'Tabelle und Graphen'!S29</f>
        <v>0</v>
      </c>
      <c r="V15" s="333">
        <f>'Tabelle und Graphen'!T29</f>
        <v>0</v>
      </c>
      <c r="W15" s="328"/>
      <c r="X15" s="333">
        <f>'Tabelle und Graphen'!V29</f>
        <v>54.57045084316978</v>
      </c>
      <c r="Y15" s="333">
        <f>'Tabelle und Graphen'!W29</f>
        <v>54.57045084316978</v>
      </c>
      <c r="Z15" s="334">
        <f>'Tabelle und Graphen'!X29</f>
        <v>54.57045084316978</v>
      </c>
      <c r="AA15" s="322"/>
    </row>
    <row r="16" spans="1:27" s="357" customFormat="1">
      <c r="A16" s="323" t="str">
        <f>Codierung!$I$52</f>
        <v>Fleisch</v>
      </c>
      <c r="B16" s="366"/>
      <c r="C16" s="366"/>
      <c r="D16" s="366" t="str">
        <f>Codierung!$I$110</f>
        <v>In CHF</v>
      </c>
      <c r="E16" s="323"/>
      <c r="F16" s="324">
        <f>'Tabelle und Graphen'!D30</f>
        <v>62.295495986939891</v>
      </c>
      <c r="G16" s="324">
        <f>'Tabelle und Graphen'!E30</f>
        <v>63.216062237762237</v>
      </c>
      <c r="H16" s="325">
        <f>'Tabelle und Graphen'!F30</f>
        <v>63.186062237762243</v>
      </c>
      <c r="I16" s="326">
        <f>'Tabelle und Graphen'!G30</f>
        <v>1.4295836909446198</v>
      </c>
      <c r="J16" s="326">
        <f>'Tabelle und Graphen'!H30</f>
        <v>-4.7456293445107177E-2</v>
      </c>
      <c r="K16" s="327"/>
      <c r="L16" s="324">
        <f>'Tabelle und Graphen'!J30</f>
        <v>42.687675999964405</v>
      </c>
      <c r="M16" s="324">
        <f>'Tabelle und Graphen'!K30</f>
        <v>40.614664257723405</v>
      </c>
      <c r="N16" s="325">
        <f>'Tabelle und Graphen'!L30</f>
        <v>41.998105211988296</v>
      </c>
      <c r="O16" s="326">
        <f>'Tabelle und Graphen'!M30</f>
        <v>-1.6153861081045593</v>
      </c>
      <c r="P16" s="326">
        <f>'Tabelle und Graphen'!N30</f>
        <v>3.4062597329037678</v>
      </c>
      <c r="Q16" s="328"/>
      <c r="R16" s="324">
        <f>'Tabelle und Graphen'!P30</f>
        <v>19.607819986975485</v>
      </c>
      <c r="S16" s="324">
        <f>'Tabelle und Graphen'!Q30</f>
        <v>22.601397980038833</v>
      </c>
      <c r="T16" s="325">
        <f>'Tabelle und Graphen'!R30</f>
        <v>21.187957025773947</v>
      </c>
      <c r="U16" s="326">
        <f>'Tabelle und Graphen'!S30</f>
        <v>8.0587084125010815</v>
      </c>
      <c r="V16" s="326">
        <f>'Tabelle und Graphen'!T30</f>
        <v>-6.2537766713068459</v>
      </c>
      <c r="W16" s="328"/>
      <c r="X16" s="326">
        <f>'Tabelle und Graphen'!V30</f>
        <v>45.93321029468045</v>
      </c>
      <c r="Y16" s="326">
        <f>'Tabelle und Graphen'!W30</f>
        <v>55.64836837409257</v>
      </c>
      <c r="Z16" s="329">
        <f>'Tabelle und Graphen'!X30</f>
        <v>50.449792719996033</v>
      </c>
      <c r="AA16" s="330"/>
    </row>
    <row r="17" spans="1:27" s="355" customFormat="1" outlineLevel="1">
      <c r="A17" s="358" t="str">
        <f>'Tabelle und Graphen'!C31</f>
        <v>120 g</v>
      </c>
      <c r="B17" s="322" t="str">
        <f>Codierung!$I$53</f>
        <v>Rindsentrecôte</v>
      </c>
      <c r="C17" s="366"/>
      <c r="D17" s="316" t="str">
        <f>Codierung!$I$113</f>
        <v>In CHF / kg</v>
      </c>
      <c r="E17" s="335" t="str">
        <f>'Tabelle und Graphen'!C31</f>
        <v>120 g</v>
      </c>
      <c r="F17" s="327">
        <f>'Tabelle und Graphen'!D31</f>
        <v>95.35</v>
      </c>
      <c r="G17" s="327">
        <f>'Tabelle und Graphen'!E31</f>
        <v>97.65</v>
      </c>
      <c r="H17" s="332">
        <f>'Tabelle und Graphen'!F31</f>
        <v>97.65</v>
      </c>
      <c r="I17" s="333">
        <f>'Tabelle und Graphen'!G31</f>
        <v>2.4121657052962888</v>
      </c>
      <c r="J17" s="333">
        <f>'Tabelle und Graphen'!H31</f>
        <v>0</v>
      </c>
      <c r="K17" s="327"/>
      <c r="L17" s="327">
        <f>'Tabelle und Graphen'!J31</f>
        <v>68.034648763402373</v>
      </c>
      <c r="M17" s="327">
        <f>'Tabelle und Graphen'!K31</f>
        <v>68.038772330680658</v>
      </c>
      <c r="N17" s="332">
        <f>'Tabelle und Graphen'!L31</f>
        <v>77.804648960318431</v>
      </c>
      <c r="O17" s="333">
        <f>'Tabelle und Graphen'!M31</f>
        <v>14.360330176602012</v>
      </c>
      <c r="P17" s="333">
        <f>'Tabelle und Graphen'!N31</f>
        <v>14.353399238560419</v>
      </c>
      <c r="Q17" s="328"/>
      <c r="R17" s="327">
        <f>'Tabelle und Graphen'!P31</f>
        <v>27.315351236597621</v>
      </c>
      <c r="S17" s="327">
        <f>'Tabelle und Graphen'!Q31</f>
        <v>29.611227669319348</v>
      </c>
      <c r="T17" s="332">
        <f>'Tabelle und Graphen'!R31</f>
        <v>19.845351039681574</v>
      </c>
      <c r="U17" s="333">
        <f>'Tabelle und Graphen'!S31</f>
        <v>-27.347260272119804</v>
      </c>
      <c r="V17" s="333">
        <f>'Tabelle und Graphen'!T31</f>
        <v>-32.980316583619221</v>
      </c>
      <c r="W17" s="328"/>
      <c r="X17" s="333">
        <f>'Tabelle und Graphen'!V31</f>
        <v>40.149176534429706</v>
      </c>
      <c r="Y17" s="333">
        <f>'Tabelle und Graphen'!W31</f>
        <v>43.521108119651927</v>
      </c>
      <c r="Z17" s="334">
        <f>'Tabelle und Graphen'!X31</f>
        <v>25.506639133868482</v>
      </c>
      <c r="AA17" s="322"/>
    </row>
    <row r="18" spans="1:27" s="355" customFormat="1" outlineLevel="1">
      <c r="A18" s="358" t="str">
        <f>'Tabelle und Graphen'!C32</f>
        <v>100 g</v>
      </c>
      <c r="B18" s="322" t="str">
        <f>Codierung!$I$54</f>
        <v>Rindsplätzli à la minute</v>
      </c>
      <c r="C18" s="366"/>
      <c r="D18" s="316" t="str">
        <f>Codierung!$I$113</f>
        <v>In CHF / kg</v>
      </c>
      <c r="E18" s="335" t="str">
        <f>'Tabelle und Graphen'!C32</f>
        <v>100 g</v>
      </c>
      <c r="F18" s="327">
        <f>'Tabelle und Graphen'!D32</f>
        <v>59.5625</v>
      </c>
      <c r="G18" s="327">
        <f>'Tabelle und Graphen'!E32</f>
        <v>60.2</v>
      </c>
      <c r="H18" s="332">
        <f>'Tabelle und Graphen'!F32</f>
        <v>60.2</v>
      </c>
      <c r="I18" s="333">
        <f>'Tabelle und Graphen'!G32</f>
        <v>1.0703043022035725</v>
      </c>
      <c r="J18" s="333">
        <f>'Tabelle und Graphen'!H32</f>
        <v>0</v>
      </c>
      <c r="K18" s="327"/>
      <c r="L18" s="327">
        <f>'Tabelle und Graphen'!J32</f>
        <v>53.114233869860762</v>
      </c>
      <c r="M18" s="327">
        <f>'Tabelle und Graphen'!K32</f>
        <v>51.280913751332385</v>
      </c>
      <c r="N18" s="332">
        <f>'Tabelle und Graphen'!L32</f>
        <v>50.059744971154217</v>
      </c>
      <c r="O18" s="333">
        <f>'Tabelle und Graphen'!M32</f>
        <v>-5.7507915979557973</v>
      </c>
      <c r="P18" s="333">
        <f>'Tabelle und Graphen'!N32</f>
        <v>-2.3813319436930653</v>
      </c>
      <c r="Q18" s="328"/>
      <c r="R18" s="327">
        <f>'Tabelle und Graphen'!P32</f>
        <v>6.4482661301392383</v>
      </c>
      <c r="S18" s="327">
        <f>'Tabelle und Graphen'!Q32</f>
        <v>8.9190862486676181</v>
      </c>
      <c r="T18" s="332">
        <f>'Tabelle und Graphen'!R32</f>
        <v>10.140255028845786</v>
      </c>
      <c r="U18" s="333">
        <f>'Tabelle und Graphen'!S32</f>
        <v>57.255529225913413</v>
      </c>
      <c r="V18" s="333">
        <f>'Tabelle und Graphen'!T32</f>
        <v>13.691635512108572</v>
      </c>
      <c r="W18" s="328"/>
      <c r="X18" s="333">
        <f>'Tabelle und Graphen'!V32</f>
        <v>12.140373041882956</v>
      </c>
      <c r="Y18" s="333">
        <f>'Tabelle und Graphen'!W32</f>
        <v>17.392603985017494</v>
      </c>
      <c r="Z18" s="334">
        <f>'Tabelle und Graphen'!X32</f>
        <v>20.256305809565902</v>
      </c>
      <c r="AA18" s="322"/>
    </row>
    <row r="19" spans="1:27" s="355" customFormat="1" outlineLevel="1">
      <c r="A19" s="358" t="str">
        <f>'Tabelle und Graphen'!C33</f>
        <v>170 g</v>
      </c>
      <c r="B19" s="322" t="str">
        <f>Codierung!$I$57</f>
        <v>Schweinsnierstücksteak</v>
      </c>
      <c r="C19" s="366"/>
      <c r="D19" s="316" t="str">
        <f>Codierung!$I$113</f>
        <v>In CHF / kg</v>
      </c>
      <c r="E19" s="335" t="str">
        <f>'Tabelle und Graphen'!C33</f>
        <v>170 g</v>
      </c>
      <c r="F19" s="327">
        <f>'Tabelle und Graphen'!D33</f>
        <v>46.7</v>
      </c>
      <c r="G19" s="327">
        <f>'Tabelle und Graphen'!E33</f>
        <v>46.35</v>
      </c>
      <c r="H19" s="332">
        <f>'Tabelle und Graphen'!F33</f>
        <v>46.35</v>
      </c>
      <c r="I19" s="333">
        <f>'Tabelle und Graphen'!G33</f>
        <v>-0.74946466809422141</v>
      </c>
      <c r="J19" s="333">
        <f>'Tabelle und Graphen'!H33</f>
        <v>0</v>
      </c>
      <c r="K19" s="327"/>
      <c r="L19" s="327">
        <f>'Tabelle und Graphen'!J33</f>
        <v>38.238313185060271</v>
      </c>
      <c r="M19" s="327">
        <f>'Tabelle und Graphen'!K33</f>
        <v>31.227515215684686</v>
      </c>
      <c r="N19" s="332">
        <f>'Tabelle und Graphen'!L33</f>
        <v>31.615240884285782</v>
      </c>
      <c r="O19" s="333">
        <f>'Tabelle und Graphen'!M33</f>
        <v>-17.320513770367167</v>
      </c>
      <c r="P19" s="333">
        <f>'Tabelle und Graphen'!N33</f>
        <v>1.2416154981372083</v>
      </c>
      <c r="Q19" s="328"/>
      <c r="R19" s="327">
        <f>'Tabelle und Graphen'!P33</f>
        <v>8.461686814939732</v>
      </c>
      <c r="S19" s="327">
        <f>'Tabelle und Graphen'!Q33</f>
        <v>15.122484784315315</v>
      </c>
      <c r="T19" s="332">
        <f>'Tabelle und Graphen'!R33</f>
        <v>14.734759115714219</v>
      </c>
      <c r="U19" s="333">
        <f>'Tabelle und Graphen'!S33</f>
        <v>74.135009224152753</v>
      </c>
      <c r="V19" s="333">
        <f>'Tabelle und Graphen'!T33</f>
        <v>-2.5639018595888148</v>
      </c>
      <c r="W19" s="328"/>
      <c r="X19" s="333">
        <f>'Tabelle und Graphen'!V33</f>
        <v>22.128818219538292</v>
      </c>
      <c r="Y19" s="333">
        <f>'Tabelle und Graphen'!W33</f>
        <v>48.426795023126679</v>
      </c>
      <c r="Z19" s="334">
        <f>'Tabelle und Graphen'!X33</f>
        <v>46.606505924293209</v>
      </c>
      <c r="AA19" s="322"/>
    </row>
    <row r="20" spans="1:27" s="355" customFormat="1" outlineLevel="1">
      <c r="A20" s="358" t="str">
        <f>'Tabelle und Graphen'!C34</f>
        <v>210 g</v>
      </c>
      <c r="B20" s="322" t="str">
        <f>Codierung!$I$58</f>
        <v>Schweinskoteletten</v>
      </c>
      <c r="C20" s="366"/>
      <c r="D20" s="316" t="str">
        <f>Codierung!$I$113</f>
        <v>In CHF / kg</v>
      </c>
      <c r="E20" s="335" t="str">
        <f>'Tabelle und Graphen'!C34</f>
        <v>210 g</v>
      </c>
      <c r="F20" s="327">
        <f>'Tabelle und Graphen'!D34</f>
        <v>27.4</v>
      </c>
      <c r="G20" s="327">
        <f>'Tabelle und Graphen'!E34</f>
        <v>30.454545454545453</v>
      </c>
      <c r="H20" s="332">
        <f>'Tabelle und Graphen'!F34</f>
        <v>30.454545454545453</v>
      </c>
      <c r="I20" s="333">
        <f>'Tabelle und Graphen'!G34</f>
        <v>11.147976111479762</v>
      </c>
      <c r="J20" s="333">
        <f>'Tabelle und Graphen'!H34</f>
        <v>0</v>
      </c>
      <c r="K20" s="327"/>
      <c r="L20" s="327">
        <f>'Tabelle und Graphen'!J34</f>
        <v>22.26632021844652</v>
      </c>
      <c r="M20" s="327">
        <f>'Tabelle und Graphen'!K34</f>
        <v>20.891710574632221</v>
      </c>
      <c r="N20" s="332">
        <f>'Tabelle und Graphen'!L34</f>
        <v>20.089053113540505</v>
      </c>
      <c r="O20" s="333">
        <f>'Tabelle und Graphen'!M34</f>
        <v>-9.7782978217579899</v>
      </c>
      <c r="P20" s="333">
        <f>'Tabelle und Graphen'!N34</f>
        <v>-3.8419901435277564</v>
      </c>
      <c r="Q20" s="328"/>
      <c r="R20" s="327">
        <f>'Tabelle und Graphen'!P34</f>
        <v>5.1336797815534787</v>
      </c>
      <c r="S20" s="327">
        <f>'Tabelle und Graphen'!Q34</f>
        <v>9.5628348799132326</v>
      </c>
      <c r="T20" s="332">
        <f>'Tabelle und Graphen'!R34</f>
        <v>10.365492341004948</v>
      </c>
      <c r="U20" s="333">
        <f>'Tabelle und Graphen'!S34</f>
        <v>101.91154848127857</v>
      </c>
      <c r="V20" s="333">
        <f>'Tabelle und Graphen'!T34</f>
        <v>8.3935095729583349</v>
      </c>
      <c r="W20" s="328"/>
      <c r="X20" s="333">
        <f>'Tabelle und Graphen'!V34</f>
        <v>23.055806847242245</v>
      </c>
      <c r="Y20" s="333">
        <f>'Tabelle und Graphen'!W34</f>
        <v>45.773345584850844</v>
      </c>
      <c r="Z20" s="334">
        <f>'Tabelle und Graphen'!X34</f>
        <v>51.597714847089328</v>
      </c>
      <c r="AA20" s="322"/>
    </row>
    <row r="21" spans="1:27" s="355" customFormat="1" outlineLevel="1">
      <c r="A21" s="358" t="str">
        <f>'Tabelle und Graphen'!C35</f>
        <v>180 g</v>
      </c>
      <c r="B21" s="322" t="str">
        <f>Codierung!$I$59</f>
        <v>Schweinsstotzenplätzli</v>
      </c>
      <c r="C21" s="366"/>
      <c r="D21" s="316" t="str">
        <f>Codierung!$I$113</f>
        <v>In CHF / kg</v>
      </c>
      <c r="E21" s="335" t="str">
        <f>'Tabelle und Graphen'!C35</f>
        <v>180 g</v>
      </c>
      <c r="F21" s="327">
        <f>'Tabelle und Graphen'!D35</f>
        <v>32</v>
      </c>
      <c r="G21" s="327">
        <f>'Tabelle und Graphen'!E35</f>
        <v>32</v>
      </c>
      <c r="H21" s="332">
        <f>'Tabelle und Graphen'!F35</f>
        <v>32</v>
      </c>
      <c r="I21" s="333">
        <f>'Tabelle und Graphen'!G35</f>
        <v>0</v>
      </c>
      <c r="J21" s="333">
        <f>'Tabelle und Graphen'!H35</f>
        <v>0</v>
      </c>
      <c r="K21" s="327"/>
      <c r="L21" s="327">
        <f>'Tabelle und Graphen'!J35</f>
        <v>27.30360665851493</v>
      </c>
      <c r="M21" s="327">
        <f>'Tabelle und Graphen'!K35</f>
        <v>26.539587608421602</v>
      </c>
      <c r="N21" s="332">
        <f>'Tabelle und Graphen'!L35</f>
        <v>26.27002361940621</v>
      </c>
      <c r="O21" s="333">
        <f>'Tabelle und Graphen'!M35</f>
        <v>-3.7855183457471386</v>
      </c>
      <c r="P21" s="333">
        <f>'Tabelle und Graphen'!N35</f>
        <v>-1.0157052663842199</v>
      </c>
      <c r="Q21" s="328"/>
      <c r="R21" s="327">
        <f>'Tabelle und Graphen'!P35</f>
        <v>4.69639334148507</v>
      </c>
      <c r="S21" s="327">
        <f>'Tabelle und Graphen'!Q35</f>
        <v>5.460412391578398</v>
      </c>
      <c r="T21" s="332">
        <f>'Tabelle und Graphen'!R35</f>
        <v>5.72997638059379</v>
      </c>
      <c r="U21" s="333">
        <f>'Tabelle und Graphen'!S35</f>
        <v>22.008016874963999</v>
      </c>
      <c r="V21" s="333">
        <f>'Tabelle und Graphen'!T35</f>
        <v>4.9366965292061264</v>
      </c>
      <c r="W21" s="328"/>
      <c r="X21" s="333">
        <f>'Tabelle und Graphen'!V35</f>
        <v>17.200633602082927</v>
      </c>
      <c r="Y21" s="333">
        <f>'Tabelle und Graphen'!W35</f>
        <v>20.57459396937158</v>
      </c>
      <c r="Z21" s="334">
        <f>'Tabelle und Graphen'!X35</f>
        <v>21.81184327661181</v>
      </c>
      <c r="AA21" s="322"/>
    </row>
    <row r="22" spans="1:27" s="355" customFormat="1" outlineLevel="1">
      <c r="A22" s="358" t="str">
        <f>'Tabelle und Graphen'!C36</f>
        <v>80 g</v>
      </c>
      <c r="B22" s="322" t="str">
        <f>Codierung!$I$60</f>
        <v>Salami CH</v>
      </c>
      <c r="C22" s="366"/>
      <c r="D22" s="316" t="str">
        <f>Codierung!$I$114</f>
        <v>In CHF / 100g</v>
      </c>
      <c r="E22" s="335" t="str">
        <f>'Tabelle und Graphen'!C36</f>
        <v>80 g</v>
      </c>
      <c r="F22" s="327">
        <f>'Tabelle und Graphen'!D36</f>
        <v>5.6545454545454534</v>
      </c>
      <c r="G22" s="327">
        <f>'Tabelle und Graphen'!E36</f>
        <v>5.6545454545454534</v>
      </c>
      <c r="H22" s="332">
        <f>'Tabelle und Graphen'!F36</f>
        <v>5.6545454545454534</v>
      </c>
      <c r="I22" s="333">
        <f>'Tabelle und Graphen'!G36</f>
        <v>0</v>
      </c>
      <c r="J22" s="333">
        <f>'Tabelle und Graphen'!H36</f>
        <v>0</v>
      </c>
      <c r="K22" s="327"/>
      <c r="L22" s="327">
        <f>'Tabelle und Graphen'!J36</f>
        <v>5.153822243021426</v>
      </c>
      <c r="M22" s="327">
        <f>'Tabelle und Graphen'!K36</f>
        <v>4.8488584665750984</v>
      </c>
      <c r="N22" s="332">
        <f>'Tabelle und Graphen'!L36</f>
        <v>6.9702915867221291</v>
      </c>
      <c r="O22" s="333">
        <f>'Tabelle und Graphen'!M36</f>
        <v>35.245091080902291</v>
      </c>
      <c r="P22" s="333">
        <f>'Tabelle und Graphen'!N36</f>
        <v>43.751186692101278</v>
      </c>
      <c r="Q22" s="328"/>
      <c r="R22" s="327">
        <f>'Tabelle und Graphen'!P36</f>
        <v>0.50072321152402743</v>
      </c>
      <c r="S22" s="327">
        <f>'Tabelle und Graphen'!Q36</f>
        <v>0.80568698797035498</v>
      </c>
      <c r="T22" s="332">
        <f>'Tabelle und Graphen'!R36</f>
        <v>-1.3157461321766757</v>
      </c>
      <c r="U22" s="333">
        <f>'Tabelle und Graphen'!S36</f>
        <v>-362.76915107889681</v>
      </c>
      <c r="V22" s="333">
        <f>'Tabelle und Graphen'!T36</f>
        <v>-263.30735779799983</v>
      </c>
      <c r="W22" s="328"/>
      <c r="X22" s="333">
        <f>'Tabelle und Graphen'!V36</f>
        <v>9.7155700742693529</v>
      </c>
      <c r="Y22" s="333">
        <f>'Tabelle und Graphen'!W36</f>
        <v>16.61601371795529</v>
      </c>
      <c r="Z22" s="334">
        <f>'Tabelle und Graphen'!X36</f>
        <v>-18.876486238869418</v>
      </c>
      <c r="AA22" s="322"/>
    </row>
    <row r="23" spans="1:27" s="355" customFormat="1" outlineLevel="1">
      <c r="A23" s="358" t="str">
        <f>'Tabelle und Graphen'!C37</f>
        <v>310 g</v>
      </c>
      <c r="B23" s="322" t="str">
        <f>Codierung!$I$61</f>
        <v>Wienerli</v>
      </c>
      <c r="C23" s="366"/>
      <c r="D23" s="316" t="str">
        <f>Codierung!$I$114</f>
        <v>In CHF / 100g</v>
      </c>
      <c r="E23" s="335" t="str">
        <f>'Tabelle und Graphen'!C37</f>
        <v>310 g</v>
      </c>
      <c r="F23" s="327">
        <f>'Tabelle und Graphen'!D37</f>
        <v>2.2269230769230766</v>
      </c>
      <c r="G23" s="327">
        <f>'Tabelle und Graphen'!E37</f>
        <v>2.1961538461538455</v>
      </c>
      <c r="H23" s="332">
        <f>'Tabelle und Graphen'!F37</f>
        <v>2.1961538461538455</v>
      </c>
      <c r="I23" s="333">
        <f>'Tabelle und Graphen'!G37</f>
        <v>-1.3816925734024332</v>
      </c>
      <c r="J23" s="333">
        <f>'Tabelle und Graphen'!H37</f>
        <v>0</v>
      </c>
      <c r="K23" s="327"/>
      <c r="L23" s="327">
        <f>'Tabelle und Graphen'!J37</f>
        <v>1.3559693465812563</v>
      </c>
      <c r="M23" s="327">
        <f>'Tabelle und Graphen'!K37</f>
        <v>1.359314049098127</v>
      </c>
      <c r="N23" s="332">
        <f>'Tabelle und Graphen'!L37</f>
        <v>1.3370870917700455</v>
      </c>
      <c r="O23" s="333">
        <f>'Tabelle und Graphen'!M37</f>
        <v>-1.3925281466589072</v>
      </c>
      <c r="P23" s="333">
        <f>'Tabelle und Graphen'!N37</f>
        <v>-1.6351598324779046</v>
      </c>
      <c r="Q23" s="328"/>
      <c r="R23" s="327">
        <f>'Tabelle und Graphen'!P37</f>
        <v>0.87095373034182022</v>
      </c>
      <c r="S23" s="327">
        <f>'Tabelle und Graphen'!Q37</f>
        <v>0.83683979705571843</v>
      </c>
      <c r="T23" s="332">
        <f>'Tabelle und Graphen'!R37</f>
        <v>0.85906675438379998</v>
      </c>
      <c r="U23" s="333">
        <f>'Tabelle und Graphen'!S37</f>
        <v>-1.3648228997601284</v>
      </c>
      <c r="V23" s="333">
        <f>'Tabelle und Graphen'!T37</f>
        <v>2.6560588306487576</v>
      </c>
      <c r="W23" s="328"/>
      <c r="X23" s="333">
        <f>'Tabelle und Graphen'!V37</f>
        <v>64.231078124126938</v>
      </c>
      <c r="Y23" s="333">
        <f>'Tabelle und Graphen'!W37</f>
        <v>61.563389094002389</v>
      </c>
      <c r="Z23" s="334">
        <f>'Tabelle und Graphen'!X37</f>
        <v>64.249124808060287</v>
      </c>
      <c r="AA23" s="322"/>
    </row>
    <row r="24" spans="1:27" s="355" customFormat="1" outlineLevel="1">
      <c r="A24" s="358" t="str">
        <f>'Tabelle und Graphen'!C38</f>
        <v>470 g</v>
      </c>
      <c r="B24" s="322" t="str">
        <f>Codierung!$I$62</f>
        <v>Kalbsbratwurst</v>
      </c>
      <c r="C24" s="366"/>
      <c r="D24" s="316" t="str">
        <f>Codierung!$I$114</f>
        <v>In CHF / 100g</v>
      </c>
      <c r="E24" s="335" t="str">
        <f>'Tabelle und Graphen'!C38</f>
        <v>470 g</v>
      </c>
      <c r="F24" s="327">
        <f>'Tabelle und Graphen'!D38</f>
        <v>2.3270879120879115</v>
      </c>
      <c r="G24" s="327">
        <f>'Tabelle und Graphen'!E38</f>
        <v>2.562727272727273</v>
      </c>
      <c r="H24" s="332">
        <f>'Tabelle und Graphen'!F38</f>
        <v>2.562727272727273</v>
      </c>
      <c r="I24" s="333">
        <f>'Tabelle und Graphen'!G38</f>
        <v>10.125932905901303</v>
      </c>
      <c r="J24" s="333">
        <f>'Tabelle und Graphen'!H38</f>
        <v>0</v>
      </c>
      <c r="K24" s="327"/>
      <c r="L24" s="327">
        <f>'Tabelle und Graphen'!J38</f>
        <v>2.0267325177557884</v>
      </c>
      <c r="M24" s="327">
        <f>'Tabelle und Graphen'!K38</f>
        <v>1.7444978616858828</v>
      </c>
      <c r="N24" s="332">
        <f>'Tabelle und Graphen'!L38</f>
        <v>1.798937658782183</v>
      </c>
      <c r="O24" s="333">
        <f>'Tabelle und Graphen'!M38</f>
        <v>-11.239512712108841</v>
      </c>
      <c r="P24" s="333">
        <f>'Tabelle und Graphen'!N38</f>
        <v>3.1206571410577468</v>
      </c>
      <c r="Q24" s="328"/>
      <c r="R24" s="327">
        <f>'Tabelle und Graphen'!P38</f>
        <v>0.3003553943321231</v>
      </c>
      <c r="S24" s="327">
        <f>'Tabelle und Graphen'!Q38</f>
        <v>0.81822941104139013</v>
      </c>
      <c r="T24" s="332">
        <f>'Tabelle und Graphen'!R38</f>
        <v>0.76378961394508993</v>
      </c>
      <c r="U24" s="333">
        <f>'Tabelle und Graphen'!S38</f>
        <v>154.29528763532593</v>
      </c>
      <c r="V24" s="333">
        <f>'Tabelle und Graphen'!T38</f>
        <v>-6.6533659584556748</v>
      </c>
      <c r="W24" s="328"/>
      <c r="X24" s="333">
        <f>'Tabelle und Graphen'!V38</f>
        <v>14.819685957607675</v>
      </c>
      <c r="Y24" s="333">
        <f>'Tabelle und Graphen'!W38</f>
        <v>46.903434450223578</v>
      </c>
      <c r="Z24" s="334">
        <f>'Tabelle und Graphen'!X38</f>
        <v>42.457814489366363</v>
      </c>
      <c r="AA24" s="322"/>
    </row>
    <row r="25" spans="1:27" s="355" customFormat="1" outlineLevel="1">
      <c r="A25" s="358" t="str">
        <f>'Tabelle und Graphen'!C39</f>
        <v>720 g</v>
      </c>
      <c r="B25" s="322" t="str">
        <f>Codierung!$I$63</f>
        <v>Poulet ganz</v>
      </c>
      <c r="C25" s="366"/>
      <c r="D25" s="316" t="str">
        <f>Codierung!$I$113</f>
        <v>In CHF / kg</v>
      </c>
      <c r="E25" s="335" t="str">
        <f>'Tabelle und Graphen'!C39</f>
        <v>720 g</v>
      </c>
      <c r="F25" s="327">
        <f>'Tabelle und Graphen'!D39</f>
        <v>19.333333333333332</v>
      </c>
      <c r="G25" s="327">
        <f>'Tabelle und Graphen'!E39</f>
        <v>19.222222222222221</v>
      </c>
      <c r="H25" s="332">
        <f>'Tabelle und Graphen'!F39</f>
        <v>19.180555555555557</v>
      </c>
      <c r="I25" s="333">
        <f>'Tabelle und Graphen'!G39</f>
        <v>-0.79022988505745695</v>
      </c>
      <c r="J25" s="333">
        <f>'Tabelle und Graphen'!H39</f>
        <v>-0.21676300578033453</v>
      </c>
      <c r="K25" s="327"/>
      <c r="L25" s="327">
        <f>'Tabelle und Graphen'!J39</f>
        <v>8.807025051162686</v>
      </c>
      <c r="M25" s="327">
        <f>'Tabelle und Graphen'!K39</f>
        <v>8.5951362052167113</v>
      </c>
      <c r="N25" s="332">
        <f>'Tabelle und Graphen'!L39</f>
        <v>9.1292880605808744</v>
      </c>
      <c r="O25" s="333">
        <f>'Tabelle und Graphen'!M39</f>
        <v>3.6591585415740799</v>
      </c>
      <c r="P25" s="333">
        <f>'Tabelle und Graphen'!N39</f>
        <v>6.2145827897406241</v>
      </c>
      <c r="Q25" s="328"/>
      <c r="R25" s="327">
        <f>'Tabelle und Graphen'!P39</f>
        <v>10.526308282170646</v>
      </c>
      <c r="S25" s="327">
        <f>'Tabelle und Graphen'!Q39</f>
        <v>10.62708601700551</v>
      </c>
      <c r="T25" s="332">
        <f>'Tabelle und Graphen'!R39</f>
        <v>10.051267494974683</v>
      </c>
      <c r="U25" s="333">
        <f>'Tabelle und Graphen'!S39</f>
        <v>-4.5128906969272666</v>
      </c>
      <c r="V25" s="333">
        <f>'Tabelle und Graphen'!T39</f>
        <v>-5.4184046417748011</v>
      </c>
      <c r="W25" s="328"/>
      <c r="X25" s="333">
        <f>'Tabelle und Graphen'!V39</f>
        <v>119.52172522526187</v>
      </c>
      <c r="Y25" s="333">
        <f>'Tabelle und Graphen'!W39</f>
        <v>123.64069356522278</v>
      </c>
      <c r="Z25" s="334">
        <f>'Tabelle und Graphen'!X39</f>
        <v>110.09913838051402</v>
      </c>
      <c r="AA25" s="322"/>
    </row>
    <row r="26" spans="1:27" s="355" customFormat="1" outlineLevel="1">
      <c r="A26" s="358" t="str">
        <f>'Tabelle und Graphen'!C40</f>
        <v>160 g</v>
      </c>
      <c r="B26" s="322" t="str">
        <f>Codierung!$I$64</f>
        <v>Pouletbrust</v>
      </c>
      <c r="C26" s="366"/>
      <c r="D26" s="316" t="str">
        <f>Codierung!$I$113</f>
        <v>In CHF / kg</v>
      </c>
      <c r="E26" s="335" t="str">
        <f>'Tabelle und Graphen'!C40</f>
        <v>160 g</v>
      </c>
      <c r="F26" s="327">
        <f>'Tabelle und Graphen'!D40</f>
        <v>58.048780487804876</v>
      </c>
      <c r="G26" s="327">
        <f>'Tabelle und Graphen'!E40</f>
        <v>57.909090909090907</v>
      </c>
      <c r="H26" s="332">
        <f>'Tabelle und Graphen'!F40</f>
        <v>57.909090909090907</v>
      </c>
      <c r="I26" s="333">
        <f>'Tabelle und Graphen'!G40</f>
        <v>-0.24064171122994801</v>
      </c>
      <c r="J26" s="333">
        <f>'Tabelle und Graphen'!H40</f>
        <v>0</v>
      </c>
      <c r="K26" s="327"/>
      <c r="L26" s="327">
        <f>'Tabelle und Graphen'!J40</f>
        <v>31.217040490244269</v>
      </c>
      <c r="M26" s="327">
        <f>'Tabelle und Graphen'!K40</f>
        <v>31.444684567241339</v>
      </c>
      <c r="N26" s="332">
        <f>'Tabelle und Graphen'!L40</f>
        <v>30.893550345856973</v>
      </c>
      <c r="O26" s="333">
        <f>'Tabelle und Graphen'!M40</f>
        <v>-1.0362614114185209</v>
      </c>
      <c r="P26" s="333">
        <f>'Tabelle und Graphen'!N40</f>
        <v>-1.7527102878256589</v>
      </c>
      <c r="Q26" s="328"/>
      <c r="R26" s="327">
        <f>'Tabelle und Graphen'!P40</f>
        <v>26.831739997560607</v>
      </c>
      <c r="S26" s="327">
        <f>'Tabelle und Graphen'!Q40</f>
        <v>26.464406341849568</v>
      </c>
      <c r="T26" s="332">
        <f>'Tabelle und Graphen'!R40</f>
        <v>27.015540563233934</v>
      </c>
      <c r="U26" s="333">
        <f>'Tabelle und Graphen'!S40</f>
        <v>0.68501172749153316</v>
      </c>
      <c r="V26" s="333">
        <f>'Tabelle und Graphen'!T40</f>
        <v>2.0825489688496375</v>
      </c>
      <c r="W26" s="328"/>
      <c r="X26" s="333">
        <f>'Tabelle und Graphen'!V40</f>
        <v>85.952222171560024</v>
      </c>
      <c r="Y26" s="333">
        <f>'Tabelle und Graphen'!W40</f>
        <v>84.161780301080967</v>
      </c>
      <c r="Z26" s="334">
        <f>'Tabelle und Graphen'!X40</f>
        <v>87.447186421734457</v>
      </c>
      <c r="AA26" s="322"/>
    </row>
    <row r="27" spans="1:27" s="357" customFormat="1">
      <c r="A27" s="366" t="str">
        <f>Codierung!$I$65</f>
        <v>Eier Freiland, frisch</v>
      </c>
      <c r="B27" s="323"/>
      <c r="C27" s="366"/>
      <c r="D27" s="323" t="str">
        <f>Codierung!$I$110</f>
        <v>In CHF</v>
      </c>
      <c r="E27" s="323"/>
      <c r="F27" s="324">
        <f>'Tabelle und Graphen'!D41</f>
        <v>23.192985909232149</v>
      </c>
      <c r="G27" s="324">
        <f>'Tabelle und Graphen'!E41</f>
        <v>23.10491704827939</v>
      </c>
      <c r="H27" s="325">
        <f>'Tabelle und Graphen'!F41</f>
        <v>23.10491704827939</v>
      </c>
      <c r="I27" s="326">
        <f>'Tabelle und Graphen'!G41</f>
        <v>-0.37972196118871898</v>
      </c>
      <c r="J27" s="326">
        <f>'Tabelle und Graphen'!H41</f>
        <v>0</v>
      </c>
      <c r="K27" s="327"/>
      <c r="L27" s="324">
        <f>'Tabelle und Graphen'!J41</f>
        <v>16.176142475993558</v>
      </c>
      <c r="M27" s="324">
        <f>'Tabelle und Graphen'!K41</f>
        <v>16.197680293154221</v>
      </c>
      <c r="N27" s="325">
        <f>'Tabelle und Graphen'!L41</f>
        <v>16.197680293154221</v>
      </c>
      <c r="O27" s="326">
        <f>'Tabelle und Graphen'!M41</f>
        <v>0.13314557035230473</v>
      </c>
      <c r="P27" s="326">
        <f>'Tabelle und Graphen'!N41</f>
        <v>0</v>
      </c>
      <c r="Q27" s="328"/>
      <c r="R27" s="324">
        <f>'Tabelle und Graphen'!P41</f>
        <v>7.0168434332385914</v>
      </c>
      <c r="S27" s="324">
        <f>'Tabelle und Graphen'!Q41</f>
        <v>6.9072367551251688</v>
      </c>
      <c r="T27" s="325">
        <f>'Tabelle und Graphen'!R41</f>
        <v>6.9072367551251688</v>
      </c>
      <c r="U27" s="326">
        <f>'Tabelle und Graphen'!S41</f>
        <v>-1.5620510726264583</v>
      </c>
      <c r="V27" s="326">
        <f>'Tabelle und Graphen'!T41</f>
        <v>0</v>
      </c>
      <c r="W27" s="328"/>
      <c r="X27" s="326">
        <f>'Tabelle und Graphen'!V41</f>
        <v>43.377730158176099</v>
      </c>
      <c r="Y27" s="326">
        <f>'Tabelle und Graphen'!W41</f>
        <v>42.643370100621382</v>
      </c>
      <c r="Z27" s="329">
        <f>'Tabelle und Graphen'!X41</f>
        <v>42.643370100621382</v>
      </c>
      <c r="AA27" s="330"/>
    </row>
    <row r="28" spans="1:27" s="355" customFormat="1" outlineLevel="1">
      <c r="A28" s="358" t="str">
        <f>'Tabelle und Graphen'!C42</f>
        <v>28 Stk.</v>
      </c>
      <c r="B28" s="322" t="str">
        <f>Codierung!$I$66</f>
        <v>CH gesamt</v>
      </c>
      <c r="C28" s="322"/>
      <c r="D28" s="316" t="str">
        <f>Codierung!$I$115</f>
        <v>In CHF / Ei</v>
      </c>
      <c r="E28" s="335" t="str">
        <f>'Tabelle und Graphen'!C42</f>
        <v>28 Stk.</v>
      </c>
      <c r="F28" s="327">
        <f>'Tabelle und Graphen'!D42</f>
        <v>0.82832092532971957</v>
      </c>
      <c r="G28" s="327">
        <f>'Tabelle und Graphen'!E42</f>
        <v>0.82517560886712105</v>
      </c>
      <c r="H28" s="332">
        <f>'Tabelle und Graphen'!F42</f>
        <v>0.82517560886712105</v>
      </c>
      <c r="I28" s="333">
        <f>'Tabelle und Graphen'!G42</f>
        <v>-0.37972196118871515</v>
      </c>
      <c r="J28" s="333">
        <f>'Tabelle und Graphen'!H42</f>
        <v>0</v>
      </c>
      <c r="K28" s="327"/>
      <c r="L28" s="327">
        <f>'Tabelle und Graphen'!J42</f>
        <v>0.57771937414262708</v>
      </c>
      <c r="M28" s="327">
        <f>'Tabelle und Graphen'!K42</f>
        <v>0.57848858189836505</v>
      </c>
      <c r="N28" s="332">
        <f>'Tabelle und Graphen'!L42</f>
        <v>0.57848858189836505</v>
      </c>
      <c r="O28" s="333">
        <f>'Tabelle und Graphen'!M42</f>
        <v>0.13314557035230473</v>
      </c>
      <c r="P28" s="333">
        <f>'Tabelle und Graphen'!N42</f>
        <v>0</v>
      </c>
      <c r="Q28" s="328"/>
      <c r="R28" s="327">
        <f>'Tabelle und Graphen'!P42</f>
        <v>0.25060155118709249</v>
      </c>
      <c r="S28" s="327">
        <f>'Tabelle und Graphen'!Q42</f>
        <v>0.246687026968756</v>
      </c>
      <c r="T28" s="332">
        <f>'Tabelle und Graphen'!R42</f>
        <v>0.246687026968756</v>
      </c>
      <c r="U28" s="333">
        <f>'Tabelle und Graphen'!S42</f>
        <v>-1.562051072626446</v>
      </c>
      <c r="V28" s="333">
        <f>'Tabelle und Graphen'!T42</f>
        <v>0</v>
      </c>
      <c r="W28" s="328"/>
      <c r="X28" s="333">
        <f>'Tabelle und Graphen'!V42</f>
        <v>43.377730158176078</v>
      </c>
      <c r="Y28" s="333">
        <f>'Tabelle und Graphen'!W42</f>
        <v>42.643370100621382</v>
      </c>
      <c r="Z28" s="334">
        <f>'Tabelle und Graphen'!X42</f>
        <v>42.643370100621382</v>
      </c>
      <c r="AA28" s="322"/>
    </row>
    <row r="29" spans="1:27" s="357" customFormat="1">
      <c r="A29" s="366" t="str">
        <f>Codierung!$I$69</f>
        <v>Speisekartoffeln</v>
      </c>
      <c r="B29" s="366"/>
      <c r="C29" s="366"/>
      <c r="D29" s="366" t="str">
        <f>Codierung!$I$110</f>
        <v>In CHF</v>
      </c>
      <c r="E29" s="323"/>
      <c r="F29" s="324">
        <f>'Tabelle und Graphen'!D43</f>
        <v>1.8109885956765914</v>
      </c>
      <c r="G29" s="324">
        <f>'Tabelle und Graphen'!E43</f>
        <v>1.8419824157972704</v>
      </c>
      <c r="H29" s="325">
        <f>'Tabelle und Graphen'!F43</f>
        <v>1.6552935312644512</v>
      </c>
      <c r="I29" s="326">
        <f>'Tabelle und Graphen'!G43</f>
        <v>-8.5972415720250304</v>
      </c>
      <c r="J29" s="326">
        <f>'Tabelle und Graphen'!H43</f>
        <v>-10.135215349057178</v>
      </c>
      <c r="K29" s="327"/>
      <c r="L29" s="324">
        <f>'Tabelle und Graphen'!J43</f>
        <v>0.90649220345950499</v>
      </c>
      <c r="M29" s="324">
        <f>'Tabelle und Graphen'!K43</f>
        <v>0.91222265146629511</v>
      </c>
      <c r="N29" s="325">
        <f>'Tabelle und Graphen'!L43</f>
        <v>0.87803744805411699</v>
      </c>
      <c r="O29" s="326">
        <f>'Tabelle und Graphen'!M43</f>
        <v>-3.138996154274055</v>
      </c>
      <c r="P29" s="326">
        <f>'Tabelle und Graphen'!N43</f>
        <v>-3.7474626789007335</v>
      </c>
      <c r="Q29" s="328"/>
      <c r="R29" s="324">
        <f>'Tabelle und Graphen'!P43</f>
        <v>0.90449639221708644</v>
      </c>
      <c r="S29" s="324">
        <f>'Tabelle und Graphen'!Q43</f>
        <v>0.92975976433097529</v>
      </c>
      <c r="T29" s="325">
        <f>'Tabelle und Graphen'!R43</f>
        <v>0.77725608321033424</v>
      </c>
      <c r="U29" s="326">
        <f>'Tabelle und Graphen'!S43</f>
        <v>-14.067530849389337</v>
      </c>
      <c r="V29" s="326">
        <f>'Tabelle und Graphen'!T43</f>
        <v>-16.402482336969886</v>
      </c>
      <c r="W29" s="328"/>
      <c r="X29" s="326">
        <f>'Tabelle und Graphen'!V43</f>
        <v>99.779831394599782</v>
      </c>
      <c r="Y29" s="326">
        <f>'Tabelle und Graphen'!W43</f>
        <v>101.9224597017506</v>
      </c>
      <c r="Z29" s="329">
        <f>'Tabelle und Graphen'!X43</f>
        <v>88.521974197440926</v>
      </c>
      <c r="AA29" s="330"/>
    </row>
    <row r="30" spans="1:27" s="355" customFormat="1" outlineLevel="1">
      <c r="A30" s="358" t="str">
        <f>'Tabelle und Graphen'!C44</f>
        <v>1.5 kg</v>
      </c>
      <c r="B30" s="322" t="str">
        <f>Codierung!$I$70</f>
        <v>Festkochende</v>
      </c>
      <c r="C30" s="322"/>
      <c r="D30" s="316" t="str">
        <f>Codierung!$I$113</f>
        <v>In CHF / kg</v>
      </c>
      <c r="E30" s="335" t="str">
        <f>'Tabelle und Graphen'!C44</f>
        <v>1.5 kg</v>
      </c>
      <c r="F30" s="327" t="str">
        <f>'Tabelle und Graphen'!D44</f>
        <v/>
      </c>
      <c r="G30" s="327" t="str">
        <f>'Tabelle und Graphen'!E44</f>
        <v/>
      </c>
      <c r="H30" s="332" t="str">
        <f>'Tabelle und Graphen'!F44</f>
        <v/>
      </c>
      <c r="I30" s="333" t="str">
        <f>'Tabelle und Graphen'!G44</f>
        <v>-</v>
      </c>
      <c r="J30" s="333" t="str">
        <f>'Tabelle und Graphen'!H44</f>
        <v>-</v>
      </c>
      <c r="K30" s="327"/>
      <c r="L30" s="327" t="str">
        <f>'Tabelle und Graphen'!J44</f>
        <v/>
      </c>
      <c r="M30" s="327" t="str">
        <f>'Tabelle und Graphen'!K44</f>
        <v/>
      </c>
      <c r="N30" s="332" t="str">
        <f>'Tabelle und Graphen'!L44</f>
        <v/>
      </c>
      <c r="O30" s="333" t="str">
        <f>'Tabelle und Graphen'!M44</f>
        <v>-</v>
      </c>
      <c r="P30" s="333" t="str">
        <f>'Tabelle und Graphen'!N44</f>
        <v>-</v>
      </c>
      <c r="Q30" s="328"/>
      <c r="R30" s="327" t="e">
        <f>'Tabelle und Graphen'!P44</f>
        <v>#VALUE!</v>
      </c>
      <c r="S30" s="327" t="e">
        <f>'Tabelle und Graphen'!Q44</f>
        <v>#VALUE!</v>
      </c>
      <c r="T30" s="332" t="e">
        <f>'Tabelle und Graphen'!R44</f>
        <v>#VALUE!</v>
      </c>
      <c r="U30" s="333" t="str">
        <f>'Tabelle und Graphen'!S44</f>
        <v>-</v>
      </c>
      <c r="V30" s="333" t="str">
        <f>'Tabelle und Graphen'!T44</f>
        <v>-</v>
      </c>
      <c r="W30" s="328"/>
      <c r="X30" s="333" t="e">
        <f>'Tabelle und Graphen'!V44</f>
        <v>#VALUE!</v>
      </c>
      <c r="Y30" s="333" t="e">
        <f>'Tabelle und Graphen'!W44</f>
        <v>#VALUE!</v>
      </c>
      <c r="Z30" s="334" t="e">
        <f>'Tabelle und Graphen'!X44</f>
        <v>#VALUE!</v>
      </c>
      <c r="AA30" s="322"/>
    </row>
    <row r="31" spans="1:27" s="355" customFormat="1" outlineLevel="1">
      <c r="A31" s="358" t="str">
        <f>'Tabelle und Graphen'!C45</f>
        <v>650 g</v>
      </c>
      <c r="B31" s="322" t="str">
        <f>Codierung!$I$71</f>
        <v>Mehligkochende</v>
      </c>
      <c r="C31" s="322"/>
      <c r="D31" s="322" t="str">
        <f>Codierung!$I$113</f>
        <v>In CHF / kg</v>
      </c>
      <c r="E31" s="336" t="str">
        <f>'Tabelle und Graphen'!C45</f>
        <v>650 g</v>
      </c>
      <c r="F31" s="327">
        <f>'Tabelle und Graphen'!D45</f>
        <v>2.7861363010409099</v>
      </c>
      <c r="G31" s="327">
        <f>'Tabelle und Graphen'!E45</f>
        <v>2.8338191012265699</v>
      </c>
      <c r="H31" s="332">
        <f>'Tabelle und Graphen'!F45</f>
        <v>2.5466054327145402</v>
      </c>
      <c r="I31" s="333">
        <f>'Tabelle und Graphen'!G45</f>
        <v>-8.5972415720250357</v>
      </c>
      <c r="J31" s="333">
        <f>'Tabelle und Graphen'!H45</f>
        <v>-10.135215349057185</v>
      </c>
      <c r="K31" s="327"/>
      <c r="L31" s="327">
        <f>'Tabelle und Graphen'!J45</f>
        <v>1.3946033899376999</v>
      </c>
      <c r="M31" s="327">
        <f>'Tabelle und Graphen'!K45</f>
        <v>1.4034194637943</v>
      </c>
      <c r="N31" s="332">
        <f>'Tabelle und Graphen'!L45</f>
        <v>1.35082684316018</v>
      </c>
      <c r="O31" s="333">
        <f>'Tabelle und Graphen'!M45</f>
        <v>-3.1389961542740519</v>
      </c>
      <c r="P31" s="333">
        <f>'Tabelle und Graphen'!N45</f>
        <v>-3.747462678900725</v>
      </c>
      <c r="Q31" s="328"/>
      <c r="R31" s="327">
        <f>'Tabelle und Graphen'!P45</f>
        <v>1.39153291110321</v>
      </c>
      <c r="S31" s="327">
        <f>'Tabelle und Graphen'!Q45</f>
        <v>1.4303996374322698</v>
      </c>
      <c r="T31" s="332">
        <f>'Tabelle und Graphen'!R45</f>
        <v>1.1957785895543602</v>
      </c>
      <c r="U31" s="333">
        <f>'Tabelle und Graphen'!S45</f>
        <v>-14.067530849389351</v>
      </c>
      <c r="V31" s="333">
        <f>'Tabelle und Graphen'!T45</f>
        <v>-16.402482336969904</v>
      </c>
      <c r="W31" s="328"/>
      <c r="X31" s="333">
        <f>'Tabelle und Graphen'!V45</f>
        <v>99.779831394599782</v>
      </c>
      <c r="Y31" s="333">
        <f>'Tabelle und Graphen'!W45</f>
        <v>101.9224597017506</v>
      </c>
      <c r="Z31" s="334">
        <f>'Tabelle und Graphen'!X45</f>
        <v>88.521974197440926</v>
      </c>
      <c r="AA31" s="322"/>
    </row>
    <row r="32" spans="1:27" s="357" customFormat="1">
      <c r="A32" s="366" t="str">
        <f>Codierung!$I$74</f>
        <v>Früchte</v>
      </c>
      <c r="B32" s="366"/>
      <c r="C32" s="366"/>
      <c r="D32" s="366" t="str">
        <f>Codierung!$I$110</f>
        <v>In CHF</v>
      </c>
      <c r="E32" s="323"/>
      <c r="F32" s="324">
        <f>'Tabelle und Graphen'!D46</f>
        <v>18.593180537600567</v>
      </c>
      <c r="G32" s="324">
        <f>'Tabelle und Graphen'!E46</f>
        <v>18.513563914131776</v>
      </c>
      <c r="H32" s="325">
        <f>'Tabelle und Graphen'!F46</f>
        <v>16.606280824065255</v>
      </c>
      <c r="I32" s="326">
        <f>'Tabelle und Graphen'!G46</f>
        <v>-10.686174479493973</v>
      </c>
      <c r="J32" s="326">
        <f>'Tabelle und Graphen'!H46</f>
        <v>-10.302084995156731</v>
      </c>
      <c r="K32" s="327"/>
      <c r="L32" s="324">
        <f>'Tabelle und Graphen'!J46</f>
        <v>11.617808982354635</v>
      </c>
      <c r="M32" s="324">
        <f>'Tabelle und Graphen'!K46</f>
        <v>12.068933626425801</v>
      </c>
      <c r="N32" s="325">
        <f>'Tabelle und Graphen'!L46</f>
        <v>11.476011320434999</v>
      </c>
      <c r="O32" s="326">
        <f>'Tabelle und Graphen'!M46</f>
        <v>-1.220519825510999</v>
      </c>
      <c r="P32" s="326">
        <f>'Tabelle und Graphen'!N46</f>
        <v>-4.9127978025544525</v>
      </c>
      <c r="Q32" s="328"/>
      <c r="R32" s="324">
        <f>'Tabelle und Graphen'!P46</f>
        <v>6.9753715552459319</v>
      </c>
      <c r="S32" s="324">
        <f>'Tabelle und Graphen'!Q46</f>
        <v>6.4446302877059747</v>
      </c>
      <c r="T32" s="325">
        <f>'Tabelle und Graphen'!R46</f>
        <v>5.1302695036302559</v>
      </c>
      <c r="U32" s="326">
        <f>'Tabelle und Graphen'!S46</f>
        <v>-26.451666939921491</v>
      </c>
      <c r="V32" s="326">
        <f>'Tabelle und Graphen'!T46</f>
        <v>-20.394665409791529</v>
      </c>
      <c r="W32" s="328"/>
      <c r="X32" s="326">
        <f>'Tabelle und Graphen'!V46</f>
        <v>60.0403360551053</v>
      </c>
      <c r="Y32" s="326">
        <f>'Tabelle und Graphen'!W46</f>
        <v>53.39850634023697</v>
      </c>
      <c r="Z32" s="329">
        <f>'Tabelle und Graphen'!X46</f>
        <v>44.704291067532623</v>
      </c>
      <c r="AA32" s="330"/>
    </row>
    <row r="33" spans="1:27" s="355" customFormat="1" outlineLevel="1">
      <c r="A33" s="358" t="str">
        <f>'Tabelle und Graphen'!C47</f>
        <v>1.5 kg</v>
      </c>
      <c r="B33" s="322" t="str">
        <f>Codierung!$I$75</f>
        <v>Äpfel, Gala, Klasse I</v>
      </c>
      <c r="C33" s="322"/>
      <c r="D33" s="316" t="str">
        <f>Codierung!$I$113</f>
        <v>In CHF / kg</v>
      </c>
      <c r="E33" s="335" t="str">
        <f>'Tabelle und Graphen'!C47</f>
        <v>1.5 kg</v>
      </c>
      <c r="F33" s="327">
        <f>'Tabelle und Graphen'!D47</f>
        <v>6.5147024673375196</v>
      </c>
      <c r="G33" s="327">
        <f>'Tabelle und Graphen'!E47</f>
        <v>6.2954580929368902</v>
      </c>
      <c r="H33" s="332">
        <f>'Tabelle und Graphen'!F47</f>
        <v>5.3023588991163004</v>
      </c>
      <c r="I33" s="333">
        <f>'Tabelle und Graphen'!G47</f>
        <v>-18.609346693874254</v>
      </c>
      <c r="J33" s="333">
        <f>'Tabelle und Graphen'!H47</f>
        <v>-15.774851951358151</v>
      </c>
      <c r="K33" s="327"/>
      <c r="L33" s="327">
        <f>'Tabelle und Graphen'!J47</f>
        <v>3.3320668431154301</v>
      </c>
      <c r="M33" s="327">
        <f>'Tabelle und Graphen'!K47</f>
        <v>3.3208688582647699</v>
      </c>
      <c r="N33" s="332">
        <f>'Tabelle und Graphen'!L47</f>
        <v>3.2344151604750402</v>
      </c>
      <c r="O33" s="333">
        <f>'Tabelle und Graphen'!M47</f>
        <v>-2.9306639763891149</v>
      </c>
      <c r="P33" s="333">
        <f>'Tabelle und Graphen'!N47</f>
        <v>-2.6033457350948725</v>
      </c>
      <c r="Q33" s="328"/>
      <c r="R33" s="327">
        <f>'Tabelle und Graphen'!P47</f>
        <v>3.1826356242220895</v>
      </c>
      <c r="S33" s="327">
        <f>'Tabelle und Graphen'!Q47</f>
        <v>2.9745892346721203</v>
      </c>
      <c r="T33" s="332">
        <f>'Tabelle und Graphen'!R47</f>
        <v>2.0679437386412602</v>
      </c>
      <c r="U33" s="333">
        <f>'Tabelle und Graphen'!S47</f>
        <v>-35.024175469451862</v>
      </c>
      <c r="V33" s="333">
        <f>'Tabelle und Graphen'!T47</f>
        <v>-30.479687261115124</v>
      </c>
      <c r="W33" s="328"/>
      <c r="X33" s="333">
        <f>'Tabelle und Graphen'!V47</f>
        <v>95.515359507205289</v>
      </c>
      <c r="Y33" s="333">
        <f>'Tabelle und Graphen'!W47</f>
        <v>89.572619745858063</v>
      </c>
      <c r="Z33" s="334">
        <f>'Tabelle und Graphen'!X47</f>
        <v>63.935630895866204</v>
      </c>
      <c r="AA33" s="322"/>
    </row>
    <row r="34" spans="1:27" s="355" customFormat="1" outlineLevel="1">
      <c r="A34" s="358" t="str">
        <f>'Tabelle und Graphen'!C48</f>
        <v>1.2 kg</v>
      </c>
      <c r="B34" s="322" t="str">
        <f>Codierung!$I$76</f>
        <v>Bananen</v>
      </c>
      <c r="C34" s="322"/>
      <c r="D34" s="322" t="str">
        <f>Codierung!$I$113</f>
        <v>In CHF / kg</v>
      </c>
      <c r="E34" s="336" t="str">
        <f>'Tabelle und Graphen'!C48</f>
        <v>1.2 kg</v>
      </c>
      <c r="F34" s="327">
        <f>'Tabelle und Graphen'!D48</f>
        <v>2.90418440989674</v>
      </c>
      <c r="G34" s="327">
        <f>'Tabelle und Graphen'!E48</f>
        <v>3.0238902420473601</v>
      </c>
      <c r="H34" s="332">
        <f>'Tabelle und Graphen'!F48</f>
        <v>3.0238902420473601</v>
      </c>
      <c r="I34" s="333">
        <f>'Tabelle und Graphen'!G48</f>
        <v>4.121839912875104</v>
      </c>
      <c r="J34" s="333">
        <f>'Tabelle und Graphen'!H48</f>
        <v>0</v>
      </c>
      <c r="K34" s="327"/>
      <c r="L34" s="327">
        <f>'Tabelle und Graphen'!J48</f>
        <v>2.61723925064552</v>
      </c>
      <c r="M34" s="327">
        <f>'Tabelle und Graphen'!K48</f>
        <v>2.44917586091151</v>
      </c>
      <c r="N34" s="332">
        <f>'Tabelle und Graphen'!L48</f>
        <v>2.3505054225481299</v>
      </c>
      <c r="O34" s="333">
        <f>'Tabelle und Graphen'!M48</f>
        <v>-10.191419375649453</v>
      </c>
      <c r="P34" s="333">
        <f>'Tabelle und Graphen'!N48</f>
        <v>-4.0287200253009958</v>
      </c>
      <c r="Q34" s="328"/>
      <c r="R34" s="327">
        <f>'Tabelle und Graphen'!P48</f>
        <v>0.28694515925121999</v>
      </c>
      <c r="S34" s="327">
        <f>'Tabelle und Graphen'!Q48</f>
        <v>0.57471438113585016</v>
      </c>
      <c r="T34" s="332">
        <f>'Tabelle und Graphen'!R48</f>
        <v>0.67338481949923024</v>
      </c>
      <c r="U34" s="333">
        <f>'Tabelle und Graphen'!S48</f>
        <v>134.67369906375836</v>
      </c>
      <c r="V34" s="333">
        <f>'Tabelle und Graphen'!T48</f>
        <v>17.168604371508934</v>
      </c>
      <c r="W34" s="328"/>
      <c r="X34" s="333">
        <f>'Tabelle und Graphen'!V48</f>
        <v>10.963657952953575</v>
      </c>
      <c r="Y34" s="333">
        <f>'Tabelle und Graphen'!W48</f>
        <v>23.465623286110571</v>
      </c>
      <c r="Z34" s="334">
        <f>'Tabelle und Graphen'!X48</f>
        <v>28.648511636668729</v>
      </c>
      <c r="AA34" s="322"/>
    </row>
    <row r="35" spans="1:27" s="355" customFormat="1" outlineLevel="1">
      <c r="A35" s="358" t="str">
        <f>'Tabelle und Graphen'!C49</f>
        <v>890 g</v>
      </c>
      <c r="B35" s="322" t="str">
        <f>Codierung!$I$77</f>
        <v>Orangen</v>
      </c>
      <c r="C35" s="322"/>
      <c r="D35" s="322" t="str">
        <f>Codierung!$I$113</f>
        <v>In CHF / kg</v>
      </c>
      <c r="E35" s="336" t="str">
        <f>'Tabelle und Graphen'!C49</f>
        <v>890 g</v>
      </c>
      <c r="F35" s="327">
        <f>'Tabelle und Graphen'!D49</f>
        <v>3.5771161215296701</v>
      </c>
      <c r="G35" s="327">
        <f>'Tabelle und Graphen'!E49</f>
        <v>3.7619073496892601</v>
      </c>
      <c r="H35" s="332">
        <f>'Tabelle und Graphen'!F49</f>
        <v>3.2926553279638302</v>
      </c>
      <c r="I35" s="333">
        <f>'Tabelle und Graphen'!G49</f>
        <v>-7.9522381690029356</v>
      </c>
      <c r="J35" s="333">
        <f>'Tabelle und Graphen'!H49</f>
        <v>-12.473779338669543</v>
      </c>
      <c r="K35" s="327"/>
      <c r="L35" s="327">
        <f>'Tabelle und Graphen'!J49</f>
        <v>1.92077166492716</v>
      </c>
      <c r="M35" s="327">
        <f>'Tabelle und Graphen'!K49</f>
        <v>2.42261727957281</v>
      </c>
      <c r="N35" s="332">
        <f>'Tabelle und Graphen'!L49</f>
        <v>2.0717998013556498</v>
      </c>
      <c r="O35" s="333">
        <f>'Tabelle und Graphen'!M49</f>
        <v>7.8628886080645666</v>
      </c>
      <c r="P35" s="333">
        <f>'Tabelle und Graphen'!N49</f>
        <v>-14.480928588069069</v>
      </c>
      <c r="Q35" s="328"/>
      <c r="R35" s="327">
        <f>'Tabelle und Graphen'!P49</f>
        <v>1.6563444566025101</v>
      </c>
      <c r="S35" s="327">
        <f>'Tabelle und Graphen'!Q49</f>
        <v>1.3392900701164501</v>
      </c>
      <c r="T35" s="332">
        <f>'Tabelle und Graphen'!R49</f>
        <v>1.2208555266081804</v>
      </c>
      <c r="U35" s="333">
        <f>'Tabelle und Graphen'!S49</f>
        <v>-26.292171791826657</v>
      </c>
      <c r="V35" s="333">
        <f>'Tabelle und Graphen'!T49</f>
        <v>-8.8430838211151581</v>
      </c>
      <c r="W35" s="328"/>
      <c r="X35" s="333">
        <f>'Tabelle und Graphen'!V49</f>
        <v>86.233282531545584</v>
      </c>
      <c r="Y35" s="333">
        <f>'Tabelle und Graphen'!W49</f>
        <v>55.282775426773668</v>
      </c>
      <c r="Z35" s="334">
        <f>'Tabelle und Graphen'!X49</f>
        <v>58.927292386519817</v>
      </c>
      <c r="AA35" s="322"/>
    </row>
    <row r="36" spans="1:27" s="355" customFormat="1" outlineLevel="1">
      <c r="A36" s="358" t="str">
        <f>'Tabelle und Graphen'!C50</f>
        <v>2.5 Stk.</v>
      </c>
      <c r="B36" s="322" t="str">
        <f>Codierung!$I$78</f>
        <v>Kiwi</v>
      </c>
      <c r="C36" s="322"/>
      <c r="D36" s="322" t="str">
        <f>Codierung!$I$116</f>
        <v>In CHF / Stück</v>
      </c>
      <c r="E36" s="336" t="str">
        <f>'Tabelle und Graphen'!C50</f>
        <v>2.5 Stk.</v>
      </c>
      <c r="F36" s="327">
        <f>'Tabelle und Graphen'!D50</f>
        <v>0.86078634066020998</v>
      </c>
      <c r="G36" s="327">
        <f>'Tabelle und Graphen'!E50</f>
        <v>0.83724737783544601</v>
      </c>
      <c r="H36" s="332">
        <f>'Tabelle und Graphen'!F50</f>
        <v>0.83724737783544601</v>
      </c>
      <c r="I36" s="333">
        <f>'Tabelle und Graphen'!G50</f>
        <v>-2.7345883307941379</v>
      </c>
      <c r="J36" s="333">
        <f>'Tabelle und Graphen'!H50</f>
        <v>0</v>
      </c>
      <c r="K36" s="327"/>
      <c r="L36" s="327">
        <f>'Tabelle und Graphen'!J50</f>
        <v>0.70764742877132003</v>
      </c>
      <c r="M36" s="327">
        <f>'Tabelle und Graphen'!K50</f>
        <v>0.79680848649625002</v>
      </c>
      <c r="N36" s="332">
        <f>'Tabelle und Graphen'!L50</f>
        <v>0.78376768385764894</v>
      </c>
      <c r="O36" s="333">
        <f>'Tabelle und Graphen'!M50</f>
        <v>10.756805153449879</v>
      </c>
      <c r="P36" s="333">
        <f>'Tabelle und Graphen'!N50</f>
        <v>-1.636629486207468</v>
      </c>
      <c r="Q36" s="328"/>
      <c r="R36" s="327">
        <f>'Tabelle und Graphen'!P50</f>
        <v>0.15313891188888995</v>
      </c>
      <c r="S36" s="327">
        <f>'Tabelle und Graphen'!Q50</f>
        <v>4.0438891339195981E-2</v>
      </c>
      <c r="T36" s="332">
        <f>'Tabelle und Graphen'!R50</f>
        <v>5.347969397779706E-2</v>
      </c>
      <c r="U36" s="333">
        <f>'Tabelle und Graphen'!S50</f>
        <v>-65.077658370330269</v>
      </c>
      <c r="V36" s="333">
        <f>'Tabelle und Graphen'!T50</f>
        <v>32.248170527763932</v>
      </c>
      <c r="W36" s="328"/>
      <c r="X36" s="333">
        <f>'Tabelle und Graphen'!V50</f>
        <v>21.640566426530118</v>
      </c>
      <c r="Y36" s="333">
        <f>'Tabelle und Graphen'!W50</f>
        <v>5.0751080120914782</v>
      </c>
      <c r="Z36" s="334">
        <f>'Tabelle und Graphen'!X50</f>
        <v>6.8234114622554687</v>
      </c>
      <c r="AA36" s="322"/>
    </row>
    <row r="37" spans="1:27" s="357" customFormat="1">
      <c r="A37" s="366" t="str">
        <f>Codierung!$I$79</f>
        <v>Gemüse</v>
      </c>
      <c r="B37" s="366"/>
      <c r="C37" s="366"/>
      <c r="D37" s="366" t="str">
        <f>Codierung!$I$110</f>
        <v>In CHF</v>
      </c>
      <c r="E37" s="323"/>
      <c r="F37" s="324">
        <f>'Tabelle und Graphen'!D51</f>
        <v>32.807994237342996</v>
      </c>
      <c r="G37" s="324">
        <f>'Tabelle und Graphen'!E51</f>
        <v>32.936667327556115</v>
      </c>
      <c r="H37" s="325">
        <f>'Tabelle und Graphen'!F51</f>
        <v>29.202919863371353</v>
      </c>
      <c r="I37" s="326">
        <f>'Tabelle und Graphen'!G51</f>
        <v>-10.988402240903362</v>
      </c>
      <c r="J37" s="326">
        <f>'Tabelle und Graphen'!H51</f>
        <v>-11.336142260698496</v>
      </c>
      <c r="K37" s="327"/>
      <c r="L37" s="324">
        <f>'Tabelle und Graphen'!J51</f>
        <v>17.833485039831643</v>
      </c>
      <c r="M37" s="324">
        <f>'Tabelle und Graphen'!K51</f>
        <v>18.660345026053964</v>
      </c>
      <c r="N37" s="325">
        <f>'Tabelle und Graphen'!L51</f>
        <v>17.440490413481573</v>
      </c>
      <c r="O37" s="326">
        <f>'Tabelle und Graphen'!M51</f>
        <v>-2.2036894385606884</v>
      </c>
      <c r="P37" s="326">
        <f>'Tabelle und Graphen'!N51</f>
        <v>-6.5371492910190261</v>
      </c>
      <c r="Q37" s="328"/>
      <c r="R37" s="324">
        <f>'Tabelle und Graphen'!P51</f>
        <v>14.974509197511352</v>
      </c>
      <c r="S37" s="324">
        <f>'Tabelle und Graphen'!Q51</f>
        <v>14.276322301502152</v>
      </c>
      <c r="T37" s="325">
        <f>'Tabelle und Graphen'!R51</f>
        <v>11.76242944988978</v>
      </c>
      <c r="U37" s="326">
        <f>'Tabelle und Graphen'!S51</f>
        <v>-21.45031737103875</v>
      </c>
      <c r="V37" s="326">
        <f>'Tabelle und Graphen'!T51</f>
        <v>-17.608826688844513</v>
      </c>
      <c r="W37" s="328"/>
      <c r="X37" s="326">
        <f>'Tabelle und Graphen'!V51</f>
        <v>83.968496141193498</v>
      </c>
      <c r="Y37" s="326">
        <f>'Tabelle und Graphen'!W51</f>
        <v>76.506207583885782</v>
      </c>
      <c r="Z37" s="329">
        <f>'Tabelle und Graphen'!X51</f>
        <v>67.443226486322729</v>
      </c>
      <c r="AA37" s="330"/>
    </row>
    <row r="38" spans="1:27" s="355" customFormat="1" outlineLevel="1">
      <c r="A38" s="358" t="str">
        <f>'Tabelle und Graphen'!C52</f>
        <v>1.2 kg</v>
      </c>
      <c r="B38" s="322" t="str">
        <f>Codierung!$I$80</f>
        <v>Karotten</v>
      </c>
      <c r="C38" s="322"/>
      <c r="D38" s="316" t="str">
        <f>Codierung!$I$113</f>
        <v>In CHF / kg</v>
      </c>
      <c r="E38" s="335" t="str">
        <f>'Tabelle und Graphen'!C52</f>
        <v>1.2 kg</v>
      </c>
      <c r="F38" s="327">
        <f>'Tabelle und Graphen'!D52</f>
        <v>3.7405210446476</v>
      </c>
      <c r="G38" s="327">
        <f>'Tabelle und Graphen'!E52</f>
        <v>3.0907276077532599</v>
      </c>
      <c r="H38" s="332">
        <f>'Tabelle und Graphen'!F52</f>
        <v>3.7753644115538498</v>
      </c>
      <c r="I38" s="333">
        <f>'Tabelle und Graphen'!G52</f>
        <v>0.9315110512774144</v>
      </c>
      <c r="J38" s="333">
        <f>'Tabelle und Graphen'!H52</f>
        <v>22.151314858130522</v>
      </c>
      <c r="K38" s="327"/>
      <c r="L38" s="327">
        <f>'Tabelle und Graphen'!J52</f>
        <v>1.8378784622841799</v>
      </c>
      <c r="M38" s="327">
        <f>'Tabelle und Graphen'!K52</f>
        <v>2.06195281823863</v>
      </c>
      <c r="N38" s="332">
        <f>'Tabelle und Graphen'!L52</f>
        <v>2.0617666463886599</v>
      </c>
      <c r="O38" s="333">
        <f>'Tabelle und Graphen'!M52</f>
        <v>12.18188191977743</v>
      </c>
      <c r="P38" s="333">
        <f>'Tabelle und Graphen'!N52</f>
        <v>-9.028909309820388E-3</v>
      </c>
      <c r="Q38" s="328"/>
      <c r="R38" s="327">
        <f>'Tabelle und Graphen'!P52</f>
        <v>1.9026425823634201</v>
      </c>
      <c r="S38" s="327">
        <f>'Tabelle und Graphen'!Q52</f>
        <v>1.02877478951463</v>
      </c>
      <c r="T38" s="332">
        <f>'Tabelle und Graphen'!R52</f>
        <v>1.7135977651651899</v>
      </c>
      <c r="U38" s="333">
        <f>'Tabelle und Graphen'!S52</f>
        <v>-9.9359080339410326</v>
      </c>
      <c r="V38" s="333">
        <f>'Tabelle und Graphen'!T52</f>
        <v>66.566850454573782</v>
      </c>
      <c r="W38" s="328"/>
      <c r="X38" s="333">
        <f>'Tabelle und Graphen'!V52</f>
        <v>103.5238521702218</v>
      </c>
      <c r="Y38" s="333">
        <f>'Tabelle und Graphen'!W52</f>
        <v>49.893226480004252</v>
      </c>
      <c r="Z38" s="334">
        <f>'Tabelle und Graphen'!X52</f>
        <v>83.113080142541151</v>
      </c>
      <c r="AA38" s="322"/>
    </row>
    <row r="39" spans="1:27" s="355" customFormat="1" outlineLevel="1">
      <c r="A39" s="358" t="str">
        <f>'Tabelle und Graphen'!C53</f>
        <v>900 g</v>
      </c>
      <c r="B39" s="322" t="str">
        <f>Codierung!$I$82</f>
        <v>Tomaten Rispe</v>
      </c>
      <c r="C39" s="322"/>
      <c r="D39" s="322" t="str">
        <f>Codierung!$I$113</f>
        <v>In CHF / kg</v>
      </c>
      <c r="E39" s="336" t="str">
        <f>'Tabelle und Graphen'!C53</f>
        <v>900 g</v>
      </c>
      <c r="F39" s="327">
        <f>'Tabelle und Graphen'!D53</f>
        <v>6.5212469835522304</v>
      </c>
      <c r="G39" s="327">
        <f>'Tabelle und Graphen'!E53</f>
        <v>6.9694884582383603</v>
      </c>
      <c r="H39" s="332">
        <f>'Tabelle und Graphen'!F53</f>
        <v>4.1710220913025502</v>
      </c>
      <c r="I39" s="333">
        <f>'Tabelle und Graphen'!G53</f>
        <v>-36.039501312822139</v>
      </c>
      <c r="J39" s="333">
        <f>'Tabelle und Graphen'!H53</f>
        <v>-40.153109998020767</v>
      </c>
      <c r="K39" s="327"/>
      <c r="L39" s="327">
        <f>'Tabelle und Graphen'!J53</f>
        <v>3.4697328114223298</v>
      </c>
      <c r="M39" s="327">
        <f>'Tabelle und Graphen'!K53</f>
        <v>3.34818630711468</v>
      </c>
      <c r="N39" s="332">
        <f>'Tabelle und Graphen'!L53</f>
        <v>3.2983962866630998</v>
      </c>
      <c r="O39" s="333">
        <f>'Tabelle und Graphen'!M53</f>
        <v>-4.9380322368106171</v>
      </c>
      <c r="P39" s="333">
        <f>'Tabelle und Graphen'!N53</f>
        <v>-1.4870743705563703</v>
      </c>
      <c r="Q39" s="328"/>
      <c r="R39" s="327">
        <f>'Tabelle und Graphen'!P53</f>
        <v>3.0515141721299006</v>
      </c>
      <c r="S39" s="327">
        <f>'Tabelle und Graphen'!Q53</f>
        <v>3.6213021511236803</v>
      </c>
      <c r="T39" s="332">
        <f>'Tabelle und Graphen'!R53</f>
        <v>0.87262580463945039</v>
      </c>
      <c r="U39" s="333">
        <f>'Tabelle und Graphen'!S53</f>
        <v>-71.403514602379389</v>
      </c>
      <c r="V39" s="333">
        <f>'Tabelle und Graphen'!T53</f>
        <v>-75.902982733195103</v>
      </c>
      <c r="W39" s="328"/>
      <c r="X39" s="333">
        <f>'Tabelle und Graphen'!V53</f>
        <v>87.946661543630753</v>
      </c>
      <c r="Y39" s="333">
        <f>'Tabelle und Graphen'!W53</f>
        <v>108.1571280376079</v>
      </c>
      <c r="Z39" s="334">
        <f>'Tabelle und Graphen'!X53</f>
        <v>26.456063153110776</v>
      </c>
      <c r="AA39" s="322"/>
    </row>
    <row r="40" spans="1:27" s="355" customFormat="1" outlineLevel="1">
      <c r="A40" s="358" t="str">
        <f>'Tabelle und Graphen'!C54</f>
        <v>1.5 Stk.</v>
      </c>
      <c r="B40" s="322" t="str">
        <f>Codierung!$I$83</f>
        <v>Salatgurke</v>
      </c>
      <c r="C40" s="322"/>
      <c r="D40" s="322" t="str">
        <f>Codierung!$I$116</f>
        <v>In CHF / Stück</v>
      </c>
      <c r="E40" s="336" t="str">
        <f>'Tabelle und Graphen'!C54</f>
        <v>1.5 Stk.</v>
      </c>
      <c r="F40" s="327">
        <f>'Tabelle und Graphen'!D54</f>
        <v>1.8449779194162199</v>
      </c>
      <c r="G40" s="327">
        <f>'Tabelle und Graphen'!E54</f>
        <v>1.47326288213106</v>
      </c>
      <c r="H40" s="332">
        <f>'Tabelle und Graphen'!F54</f>
        <v>1.2775163513169501</v>
      </c>
      <c r="I40" s="333">
        <f>'Tabelle und Graphen'!G54</f>
        <v>-30.757092652839095</v>
      </c>
      <c r="J40" s="333">
        <f>'Tabelle und Graphen'!H54</f>
        <v>-13.286598962634869</v>
      </c>
      <c r="K40" s="327"/>
      <c r="L40" s="327">
        <f>'Tabelle und Graphen'!J54</f>
        <v>1.0730690184407801</v>
      </c>
      <c r="M40" s="327">
        <f>'Tabelle und Graphen'!K54</f>
        <v>0.943154734829734</v>
      </c>
      <c r="N40" s="332">
        <f>'Tabelle und Graphen'!L54</f>
        <v>0.96400172020555697</v>
      </c>
      <c r="O40" s="333">
        <f>'Tabelle und Graphen'!M54</f>
        <v>-10.164052485058512</v>
      </c>
      <c r="P40" s="333">
        <f>'Tabelle und Graphen'!N54</f>
        <v>2.2103462566602539</v>
      </c>
      <c r="Q40" s="328"/>
      <c r="R40" s="327">
        <f>'Tabelle und Graphen'!P54</f>
        <v>0.77190890097543985</v>
      </c>
      <c r="S40" s="327">
        <f>'Tabelle und Graphen'!Q54</f>
        <v>0.53010814730132605</v>
      </c>
      <c r="T40" s="332">
        <f>'Tabelle und Graphen'!R54</f>
        <v>0.31351463111139311</v>
      </c>
      <c r="U40" s="333">
        <f>'Tabelle und Graphen'!S54</f>
        <v>-59.3845037004738</v>
      </c>
      <c r="V40" s="333">
        <f>'Tabelle und Graphen'!T54</f>
        <v>-40.858363956971225</v>
      </c>
      <c r="W40" s="328"/>
      <c r="X40" s="333">
        <f>'Tabelle und Graphen'!V54</f>
        <v>71.934692709427011</v>
      </c>
      <c r="Y40" s="333">
        <f>'Tabelle und Graphen'!W54</f>
        <v>56.205851248472548</v>
      </c>
      <c r="Z40" s="334">
        <f>'Tabelle und Graphen'!X54</f>
        <v>32.522206604002889</v>
      </c>
      <c r="AA40" s="322"/>
    </row>
    <row r="41" spans="1:27" s="355" customFormat="1" outlineLevel="1">
      <c r="A41" s="358" t="str">
        <f>'Tabelle und Graphen'!C55</f>
        <v>370 g</v>
      </c>
      <c r="B41" s="322" t="str">
        <f>Codierung!$I$84</f>
        <v>Zucchetti</v>
      </c>
      <c r="C41" s="322"/>
      <c r="D41" s="322" t="str">
        <f>Codierung!$I$113</f>
        <v>In CHF / kg</v>
      </c>
      <c r="E41" s="336" t="str">
        <f>'Tabelle und Graphen'!C55</f>
        <v>370 g</v>
      </c>
      <c r="F41" s="327">
        <f>'Tabelle und Graphen'!D55</f>
        <v>4.5819227518791701</v>
      </c>
      <c r="G41" s="327">
        <f>'Tabelle und Graphen'!E55</f>
        <v>3.4288351118887301</v>
      </c>
      <c r="H41" s="332">
        <f>'Tabelle und Graphen'!F55</f>
        <v>4.1959000656404699</v>
      </c>
      <c r="I41" s="333">
        <f>'Tabelle und Graphen'!G55</f>
        <v>-8.4249060305606811</v>
      </c>
      <c r="J41" s="333">
        <f>'Tabelle und Graphen'!H55</f>
        <v>22.371007316511403</v>
      </c>
      <c r="K41" s="327"/>
      <c r="L41" s="327">
        <f>'Tabelle und Graphen'!J55</f>
        <v>2.6085104756212401</v>
      </c>
      <c r="M41" s="327">
        <f>'Tabelle und Graphen'!K55</f>
        <v>2.1797715233461199</v>
      </c>
      <c r="N41" s="332">
        <f>'Tabelle und Graphen'!L55</f>
        <v>3.0464590522438701</v>
      </c>
      <c r="O41" s="333">
        <f>'Tabelle und Graphen'!M55</f>
        <v>16.789220542360624</v>
      </c>
      <c r="P41" s="333">
        <f>'Tabelle und Graphen'!N55</f>
        <v>39.760475793688556</v>
      </c>
      <c r="Q41" s="328"/>
      <c r="R41" s="327">
        <f>'Tabelle und Graphen'!P55</f>
        <v>1.97341227625793</v>
      </c>
      <c r="S41" s="327">
        <f>'Tabelle und Graphen'!Q55</f>
        <v>1.2490635885426102</v>
      </c>
      <c r="T41" s="332">
        <f>'Tabelle und Graphen'!R55</f>
        <v>1.1494410133965998</v>
      </c>
      <c r="U41" s="333">
        <f>'Tabelle und Graphen'!S55</f>
        <v>-41.753630134691385</v>
      </c>
      <c r="V41" s="333">
        <f>'Tabelle und Graphen'!T55</f>
        <v>-7.9757809017752797</v>
      </c>
      <c r="W41" s="328"/>
      <c r="X41" s="333">
        <f>'Tabelle und Graphen'!V55</f>
        <v>75.652840757250345</v>
      </c>
      <c r="Y41" s="333">
        <f>'Tabelle und Graphen'!W55</f>
        <v>57.302500521944609</v>
      </c>
      <c r="Z41" s="334">
        <f>'Tabelle und Graphen'!X55</f>
        <v>37.730394326159697</v>
      </c>
      <c r="AA41" s="322"/>
    </row>
    <row r="42" spans="1:27" s="355" customFormat="1" outlineLevel="1">
      <c r="A42" s="358" t="str">
        <f>'Tabelle und Graphen'!C56</f>
        <v>1 Stk.</v>
      </c>
      <c r="B42" s="322" t="str">
        <f>Codierung!$I$85</f>
        <v>Eisbergsalat</v>
      </c>
      <c r="C42" s="322"/>
      <c r="D42" s="322" t="str">
        <f>Codierung!$I$116</f>
        <v>In CHF / Stück</v>
      </c>
      <c r="E42" s="336" t="str">
        <f>'Tabelle und Graphen'!C56</f>
        <v>1 Stk.</v>
      </c>
      <c r="F42" s="327">
        <f>'Tabelle und Graphen'!D56</f>
        <v>2.6639831725530798</v>
      </c>
      <c r="G42" s="327">
        <f>'Tabelle und Graphen'!E56</f>
        <v>2.6</v>
      </c>
      <c r="H42" s="332">
        <f>'Tabelle und Graphen'!F56</f>
        <v>1.95</v>
      </c>
      <c r="I42" s="333">
        <f>'Tabelle und Graphen'!G56</f>
        <v>-26.801339434468733</v>
      </c>
      <c r="J42" s="333">
        <f>'Tabelle und Graphen'!H56</f>
        <v>-25.000000000000007</v>
      </c>
      <c r="K42" s="327"/>
      <c r="L42" s="327">
        <f>'Tabelle und Graphen'!J56</f>
        <v>1.1540415263366399</v>
      </c>
      <c r="M42" s="327">
        <f>'Tabelle und Graphen'!K56</f>
        <v>1.31645400875068</v>
      </c>
      <c r="N42" s="332">
        <f>'Tabelle und Graphen'!L56</f>
        <v>1.1438780989060999</v>
      </c>
      <c r="O42" s="333">
        <f>'Tabelle und Graphen'!M56</f>
        <v>-0.88068125787488083</v>
      </c>
      <c r="P42" s="333">
        <f>'Tabelle und Graphen'!N56</f>
        <v>-13.109148416689106</v>
      </c>
      <c r="Q42" s="328"/>
      <c r="R42" s="327">
        <f>'Tabelle und Graphen'!P56</f>
        <v>1.5099416462164399</v>
      </c>
      <c r="S42" s="327">
        <f>'Tabelle und Graphen'!Q56</f>
        <v>1.2835459912493201</v>
      </c>
      <c r="T42" s="332">
        <f>'Tabelle und Graphen'!R56</f>
        <v>0.80612190109390003</v>
      </c>
      <c r="U42" s="333">
        <f>'Tabelle und Graphen'!S56</f>
        <v>-46.612380477493772</v>
      </c>
      <c r="V42" s="333">
        <f>'Tabelle und Graphen'!T56</f>
        <v>-37.195713547492488</v>
      </c>
      <c r="W42" s="328"/>
      <c r="X42" s="333">
        <f>'Tabelle und Graphen'!V56</f>
        <v>130.83945523256517</v>
      </c>
      <c r="Y42" s="333">
        <f>'Tabelle und Graphen'!W56</f>
        <v>97.500253158666013</v>
      </c>
      <c r="Z42" s="334">
        <f>'Tabelle und Graphen'!X56</f>
        <v>70.47271049815545</v>
      </c>
      <c r="AA42" s="322"/>
    </row>
    <row r="43" spans="1:27" s="355" customFormat="1" outlineLevel="1">
      <c r="A43" s="358" t="str">
        <f>'Tabelle und Graphen'!C57</f>
        <v>240 g</v>
      </c>
      <c r="B43" s="322" t="str">
        <f>Codierung!$I$86</f>
        <v>Zwiebeln (gelb)</v>
      </c>
      <c r="C43" s="322"/>
      <c r="D43" s="322" t="str">
        <f>Codierung!$I$113</f>
        <v>In CHF / kg</v>
      </c>
      <c r="E43" s="336" t="str">
        <f>'Tabelle und Graphen'!C57</f>
        <v>240 g</v>
      </c>
      <c r="F43" s="327">
        <f>'Tabelle und Graphen'!D57</f>
        <v>4.8868343216308903</v>
      </c>
      <c r="G43" s="327">
        <f>'Tabelle und Graphen'!E57</f>
        <v>5.0086149510677203</v>
      </c>
      <c r="H43" s="332">
        <f>'Tabelle und Graphen'!F57</f>
        <v>4.9646834679469896</v>
      </c>
      <c r="I43" s="333">
        <f>'Tabelle und Graphen'!G57</f>
        <v>1.5930383801126817</v>
      </c>
      <c r="J43" s="333">
        <f>'Tabelle und Graphen'!H57</f>
        <v>-0.87711839600218278</v>
      </c>
      <c r="K43" s="327"/>
      <c r="L43" s="327">
        <f>'Tabelle und Graphen'!J57</f>
        <v>1.93386123519326</v>
      </c>
      <c r="M43" s="327">
        <f>'Tabelle und Graphen'!K57</f>
        <v>2.0844660226735501</v>
      </c>
      <c r="N43" s="332">
        <f>'Tabelle und Graphen'!L57</f>
        <v>2.0257896209928399</v>
      </c>
      <c r="O43" s="333">
        <f>'Tabelle und Graphen'!M57</f>
        <v>4.7536185185693016</v>
      </c>
      <c r="P43" s="333">
        <f>'Tabelle und Graphen'!N57</f>
        <v>-2.8149368251851596</v>
      </c>
      <c r="Q43" s="328"/>
      <c r="R43" s="327">
        <f>'Tabelle und Graphen'!P57</f>
        <v>2.9529730864376305</v>
      </c>
      <c r="S43" s="327">
        <f>'Tabelle und Graphen'!Q57</f>
        <v>2.9241489283941702</v>
      </c>
      <c r="T43" s="332">
        <f>'Tabelle und Graphen'!R57</f>
        <v>2.9388938469541497</v>
      </c>
      <c r="U43" s="333">
        <f>'Tabelle und Graphen'!S57</f>
        <v>-0.4767818422776588</v>
      </c>
      <c r="V43" s="333">
        <f>'Tabelle und Graphen'!T57</f>
        <v>0.50424649773487573</v>
      </c>
      <c r="W43" s="328"/>
      <c r="X43" s="333">
        <f>'Tabelle und Graphen'!V57</f>
        <v>152.69829255057826</v>
      </c>
      <c r="Y43" s="333">
        <f>'Tabelle und Graphen'!W57</f>
        <v>140.28287804104559</v>
      </c>
      <c r="Z43" s="334">
        <f>'Tabelle und Graphen'!X57</f>
        <v>145.07399072929385</v>
      </c>
      <c r="AA43" s="322"/>
    </row>
    <row r="44" spans="1:27" s="355" customFormat="1" outlineLevel="1">
      <c r="A44" s="358" t="str">
        <f>'Tabelle und Graphen'!C58</f>
        <v>330 g</v>
      </c>
      <c r="B44" s="322" t="str">
        <f>Codierung!$I$87</f>
        <v>Blumenkohl</v>
      </c>
      <c r="C44" s="322"/>
      <c r="D44" s="322" t="str">
        <f>Codierung!$I$113</f>
        <v>In CHF / kg</v>
      </c>
      <c r="E44" s="336" t="str">
        <f>'Tabelle und Graphen'!C58</f>
        <v>330 g</v>
      </c>
      <c r="F44" s="327">
        <f>'Tabelle und Graphen'!D58</f>
        <v>6.4586888967074696</v>
      </c>
      <c r="G44" s="327">
        <f>'Tabelle und Graphen'!E58</f>
        <v>7.9225554354304499</v>
      </c>
      <c r="H44" s="332">
        <f>'Tabelle und Graphen'!F58</f>
        <v>5.8343980458695599</v>
      </c>
      <c r="I44" s="333">
        <f>'Tabelle und Graphen'!G58</f>
        <v>-9.6659068244665356</v>
      </c>
      <c r="J44" s="333">
        <f>'Tabelle und Graphen'!H58</f>
        <v>-26.357119323172473</v>
      </c>
      <c r="K44" s="327"/>
      <c r="L44" s="327">
        <f>'Tabelle und Graphen'!J58</f>
        <v>3.1547951407058599</v>
      </c>
      <c r="M44" s="327">
        <f>'Tabelle und Graphen'!K58</f>
        <v>4.2700957141570504</v>
      </c>
      <c r="N44" s="332">
        <f>'Tabelle und Graphen'!L58</f>
        <v>3.22143342792711</v>
      </c>
      <c r="O44" s="333">
        <f>'Tabelle und Graphen'!M58</f>
        <v>2.1122857190131312</v>
      </c>
      <c r="P44" s="333">
        <f>'Tabelle und Graphen'!N58</f>
        <v>-24.558285257007508</v>
      </c>
      <c r="Q44" s="328"/>
      <c r="R44" s="327">
        <f>'Tabelle und Graphen'!P58</f>
        <v>3.3038937560016097</v>
      </c>
      <c r="S44" s="327">
        <f>'Tabelle und Graphen'!Q58</f>
        <v>3.6524597212733996</v>
      </c>
      <c r="T44" s="332">
        <f>'Tabelle und Graphen'!R58</f>
        <v>2.6129646179424499</v>
      </c>
      <c r="U44" s="333">
        <f>'Tabelle und Graphen'!S58</f>
        <v>-20.912571319948437</v>
      </c>
      <c r="V44" s="333">
        <f>'Tabelle und Graphen'!T58</f>
        <v>-28.460138719025718</v>
      </c>
      <c r="W44" s="328"/>
      <c r="X44" s="333">
        <f>'Tabelle und Graphen'!V58</f>
        <v>104.72609499653251</v>
      </c>
      <c r="Y44" s="333">
        <f>'Tabelle und Graphen'!W58</f>
        <v>85.535781063737176</v>
      </c>
      <c r="Z44" s="334">
        <f>'Tabelle und Graphen'!X58</f>
        <v>81.111861424490456</v>
      </c>
      <c r="AA44" s="322"/>
    </row>
    <row r="45" spans="1:27" s="355" customFormat="1" outlineLevel="1">
      <c r="A45" s="358" t="str">
        <f>'Tabelle und Graphen'!C59</f>
        <v>260 g</v>
      </c>
      <c r="B45" s="322" t="str">
        <f>Codierung!$I$88</f>
        <v>Fenchel</v>
      </c>
      <c r="C45" s="322"/>
      <c r="D45" s="322" t="str">
        <f>Codierung!$I$113</f>
        <v>In CHF / kg</v>
      </c>
      <c r="E45" s="336" t="str">
        <f>'Tabelle und Graphen'!C59</f>
        <v>260 g</v>
      </c>
      <c r="F45" s="327">
        <f>'Tabelle und Graphen'!D59</f>
        <v>4.5146953403971501</v>
      </c>
      <c r="G45" s="327">
        <f>'Tabelle und Graphen'!E59</f>
        <v>7.1601510675149198</v>
      </c>
      <c r="H45" s="332">
        <f>'Tabelle und Graphen'!F59</f>
        <v>6.3741003489103996</v>
      </c>
      <c r="I45" s="333">
        <f>'Tabelle und Graphen'!G59</f>
        <v>41.185614273358269</v>
      </c>
      <c r="J45" s="333">
        <f>'Tabelle und Graphen'!H59</f>
        <v>-10.978130366142338</v>
      </c>
      <c r="K45" s="327"/>
      <c r="L45" s="327">
        <f>'Tabelle und Graphen'!J59</f>
        <v>3.1761308820154999</v>
      </c>
      <c r="M45" s="327">
        <f>'Tabelle und Graphen'!K59</f>
        <v>4.0382557163834498</v>
      </c>
      <c r="N45" s="332">
        <f>'Tabelle und Graphen'!L59</f>
        <v>2.93664038891011</v>
      </c>
      <c r="O45" s="333">
        <f>'Tabelle und Graphen'!M59</f>
        <v>-7.5403219200278881</v>
      </c>
      <c r="P45" s="333">
        <f>'Tabelle und Graphen'!N59</f>
        <v>-27.279484134796594</v>
      </c>
      <c r="Q45" s="328"/>
      <c r="R45" s="327">
        <f>'Tabelle und Graphen'!P59</f>
        <v>1.3385644583816503</v>
      </c>
      <c r="S45" s="327">
        <f>'Tabelle und Graphen'!Q59</f>
        <v>3.12189535113147</v>
      </c>
      <c r="T45" s="332">
        <f>'Tabelle und Graphen'!R59</f>
        <v>3.4374599600002895</v>
      </c>
      <c r="U45" s="333">
        <f>'Tabelle und Graphen'!S59</f>
        <v>156.80197456880362</v>
      </c>
      <c r="V45" s="333">
        <f>'Tabelle und Graphen'!T59</f>
        <v>10.108109765897479</v>
      </c>
      <c r="W45" s="328"/>
      <c r="X45" s="333">
        <f>'Tabelle und Graphen'!V59</f>
        <v>42.144499332855823</v>
      </c>
      <c r="Y45" s="333">
        <f>'Tabelle und Graphen'!W59</f>
        <v>77.308015400454948</v>
      </c>
      <c r="Z45" s="334">
        <f>'Tabelle und Graphen'!X59</f>
        <v>117.05416750997051</v>
      </c>
      <c r="AA45" s="322"/>
    </row>
    <row r="46" spans="1:27" s="355" customFormat="1" outlineLevel="1">
      <c r="A46" s="358" t="str">
        <f>'Tabelle und Graphen'!C60</f>
        <v>250 g</v>
      </c>
      <c r="B46" s="322" t="str">
        <f>Codierung!$I$89</f>
        <v>Broccoli</v>
      </c>
      <c r="C46" s="322"/>
      <c r="D46" s="322" t="str">
        <f>Codierung!$I$113</f>
        <v>In CHF / kg</v>
      </c>
      <c r="E46" s="336" t="str">
        <f>'Tabelle und Graphen'!C60</f>
        <v>250 g</v>
      </c>
      <c r="F46" s="327">
        <f>'Tabelle und Graphen'!D60</f>
        <v>5.9031719545874397</v>
      </c>
      <c r="G46" s="327">
        <f>'Tabelle und Graphen'!E60</f>
        <v>7.9394987915095401</v>
      </c>
      <c r="H46" s="332">
        <f>'Tabelle und Graphen'!F60</f>
        <v>6.4538087562800897</v>
      </c>
      <c r="I46" s="333">
        <f>'Tabelle und Graphen'!G60</f>
        <v>9.327812334261111</v>
      </c>
      <c r="J46" s="333">
        <f>'Tabelle und Graphen'!H60</f>
        <v>-18.712642626991009</v>
      </c>
      <c r="K46" s="327"/>
      <c r="L46" s="327">
        <f>'Tabelle und Graphen'!J60</f>
        <v>3.3046280388724201</v>
      </c>
      <c r="M46" s="327">
        <f>'Tabelle und Graphen'!K60</f>
        <v>4.6420161882737698</v>
      </c>
      <c r="N46" s="332">
        <f>'Tabelle und Graphen'!L60</f>
        <v>2.7810703046306302</v>
      </c>
      <c r="O46" s="333">
        <f>'Tabelle und Graphen'!M60</f>
        <v>-15.843166858211196</v>
      </c>
      <c r="P46" s="333">
        <f>'Tabelle und Graphen'!N60</f>
        <v>-40.089172638908245</v>
      </c>
      <c r="Q46" s="328"/>
      <c r="R46" s="327">
        <f>'Tabelle und Graphen'!P60</f>
        <v>2.5985439157150196</v>
      </c>
      <c r="S46" s="327">
        <f>'Tabelle und Graphen'!Q60</f>
        <v>3.2974826032357702</v>
      </c>
      <c r="T46" s="332">
        <f>'Tabelle und Graphen'!R60</f>
        <v>3.6727384516494594</v>
      </c>
      <c r="U46" s="333">
        <f>'Tabelle und Graphen'!S60</f>
        <v>41.338325261240108</v>
      </c>
      <c r="V46" s="333">
        <f>'Tabelle und Graphen'!T60</f>
        <v>11.380070604328777</v>
      </c>
      <c r="W46" s="328"/>
      <c r="X46" s="333">
        <f>'Tabelle und Graphen'!V60</f>
        <v>78.633476601550441</v>
      </c>
      <c r="Y46" s="333">
        <f>'Tabelle und Graphen'!W60</f>
        <v>71.03556880231406</v>
      </c>
      <c r="Z46" s="334">
        <f>'Tabelle und Graphen'!X60</f>
        <v>132.06204983506368</v>
      </c>
      <c r="AA46" s="322"/>
    </row>
    <row r="47" spans="1:27" s="355" customFormat="1" outlineLevel="1">
      <c r="A47" s="358" t="str">
        <f>'Tabelle und Graphen'!C61</f>
        <v>160 g</v>
      </c>
      <c r="B47" s="322" t="str">
        <f>Codierung!$I$91</f>
        <v>Lauch grün</v>
      </c>
      <c r="C47" s="322"/>
      <c r="D47" s="322" t="str">
        <f>Codierung!$I$113</f>
        <v>In CHF / kg</v>
      </c>
      <c r="E47" s="336" t="str">
        <f>'Tabelle und Graphen'!C61</f>
        <v>160 g</v>
      </c>
      <c r="F47" s="327">
        <f>'Tabelle und Graphen'!D61</f>
        <v>7.7877523091301697</v>
      </c>
      <c r="G47" s="327">
        <f>'Tabelle und Graphen'!E61</f>
        <v>6.3762486106444598</v>
      </c>
      <c r="H47" s="332">
        <f>'Tabelle und Graphen'!F61</f>
        <v>6.4806853389492698</v>
      </c>
      <c r="I47" s="333">
        <f>'Tabelle und Graphen'!G61</f>
        <v>-16.783622774552377</v>
      </c>
      <c r="J47" s="333">
        <f>'Tabelle und Graphen'!H61</f>
        <v>1.6379023887253097</v>
      </c>
      <c r="K47" s="327"/>
      <c r="L47" s="327">
        <f>'Tabelle und Graphen'!J61</f>
        <v>3.6772393408353099</v>
      </c>
      <c r="M47" s="327">
        <f>'Tabelle und Graphen'!K61</f>
        <v>4.4692373289258001</v>
      </c>
      <c r="N47" s="332">
        <f>'Tabelle und Graphen'!L61</f>
        <v>3.8972598495750801</v>
      </c>
      <c r="O47" s="333">
        <f>'Tabelle und Graphen'!M61</f>
        <v>5.9833067240543292</v>
      </c>
      <c r="P47" s="333">
        <f>'Tabelle und Graphen'!N61</f>
        <v>-12.798100374951382</v>
      </c>
      <c r="Q47" s="328"/>
      <c r="R47" s="327">
        <f>'Tabelle und Graphen'!P61</f>
        <v>4.1105129682948593</v>
      </c>
      <c r="S47" s="327">
        <f>'Tabelle und Graphen'!Q61</f>
        <v>1.9070112817186597</v>
      </c>
      <c r="T47" s="332">
        <f>'Tabelle und Graphen'!R61</f>
        <v>2.5834254893741897</v>
      </c>
      <c r="U47" s="333">
        <f>'Tabelle und Graphen'!S61</f>
        <v>-37.150776331308904</v>
      </c>
      <c r="V47" s="333">
        <f>'Tabelle und Graphen'!T61</f>
        <v>35.469858733395839</v>
      </c>
      <c r="W47" s="328"/>
      <c r="X47" s="333">
        <f>'Tabelle und Graphen'!V61</f>
        <v>111.78257892131462</v>
      </c>
      <c r="Y47" s="333">
        <f>'Tabelle und Graphen'!W61</f>
        <v>42.669725086562323</v>
      </c>
      <c r="Z47" s="334">
        <f>'Tabelle und Graphen'!X61</f>
        <v>66.288253518837379</v>
      </c>
      <c r="AA47" s="322"/>
    </row>
    <row r="48" spans="1:27" s="355" customFormat="1" outlineLevel="1">
      <c r="A48" s="358" t="str">
        <f>'Tabelle und Graphen'!C62</f>
        <v>210 g</v>
      </c>
      <c r="B48" s="322" t="str">
        <f>Codierung!$I$92</f>
        <v>Champignons</v>
      </c>
      <c r="C48" s="322"/>
      <c r="D48" s="322" t="str">
        <f>Codierung!$I$113</f>
        <v>In CHF / kg</v>
      </c>
      <c r="E48" s="336" t="str">
        <f>'Tabelle und Graphen'!C62</f>
        <v>210 g</v>
      </c>
      <c r="F48" s="327">
        <f>'Tabelle und Graphen'!D62</f>
        <v>16.947165189545199</v>
      </c>
      <c r="G48" s="327">
        <f>'Tabelle und Graphen'!E62</f>
        <v>17.019559929292299</v>
      </c>
      <c r="H48" s="332">
        <f>'Tabelle und Graphen'!F62</f>
        <v>17.113674476552799</v>
      </c>
      <c r="I48" s="333">
        <f>'Tabelle und Graphen'!G62</f>
        <v>0.98251999756466635</v>
      </c>
      <c r="J48" s="333">
        <f>'Tabelle und Graphen'!H62</f>
        <v>0.55297873535801123</v>
      </c>
      <c r="K48" s="327"/>
      <c r="L48" s="327">
        <f>'Tabelle und Graphen'!J62</f>
        <v>9.6545335637746401</v>
      </c>
      <c r="M48" s="327">
        <f>'Tabelle und Graphen'!K62</f>
        <v>9.3058279493000704</v>
      </c>
      <c r="N48" s="332">
        <f>'Tabelle und Graphen'!L62</f>
        <v>9.0952224416724903</v>
      </c>
      <c r="O48" s="333">
        <f>'Tabelle und Graphen'!M62</f>
        <v>-5.7932485128103437</v>
      </c>
      <c r="P48" s="333">
        <f>'Tabelle und Graphen'!N62</f>
        <v>-2.2631571180447265</v>
      </c>
      <c r="Q48" s="328"/>
      <c r="R48" s="327">
        <f>'Tabelle und Graphen'!P62</f>
        <v>7.292631625770559</v>
      </c>
      <c r="S48" s="327">
        <f>'Tabelle und Graphen'!Q62</f>
        <v>7.7137319799922288</v>
      </c>
      <c r="T48" s="332">
        <f>'Tabelle und Graphen'!R62</f>
        <v>8.0184520348803083</v>
      </c>
      <c r="U48" s="333">
        <f>'Tabelle und Graphen'!S62</f>
        <v>9.9527913427693147</v>
      </c>
      <c r="V48" s="333">
        <f>'Tabelle und Graphen'!T62</f>
        <v>3.9503583437752074</v>
      </c>
      <c r="W48" s="328"/>
      <c r="X48" s="333">
        <f>'Tabelle und Graphen'!V62</f>
        <v>75.535825502059311</v>
      </c>
      <c r="Y48" s="333">
        <f>'Tabelle und Graphen'!W62</f>
        <v>82.891409791993965</v>
      </c>
      <c r="Z48" s="334">
        <f>'Tabelle und Graphen'!X62</f>
        <v>88.161142691149209</v>
      </c>
      <c r="AA48" s="322"/>
    </row>
    <row r="49" spans="1:27" s="355" customFormat="1" outlineLevel="1">
      <c r="A49" s="358" t="str">
        <f>'Tabelle und Graphen'!C63</f>
        <v>180 g</v>
      </c>
      <c r="B49" s="322" t="str">
        <f>Codierung!$I$93</f>
        <v>Randen gedämpft</v>
      </c>
      <c r="C49" s="322"/>
      <c r="D49" s="322" t="str">
        <f>Codierung!$I$113</f>
        <v>In CHF / kg</v>
      </c>
      <c r="E49" s="336" t="str">
        <f>'Tabelle und Graphen'!C63</f>
        <v>180 g</v>
      </c>
      <c r="F49" s="327">
        <f>'Tabelle und Graphen'!D63</f>
        <v>4.9084489877568798</v>
      </c>
      <c r="G49" s="327">
        <f>'Tabelle und Graphen'!E63</f>
        <v>4.94348551691344</v>
      </c>
      <c r="H49" s="332">
        <f>'Tabelle und Graphen'!F63</f>
        <v>4.9434855169134302</v>
      </c>
      <c r="I49" s="333">
        <f>'Tabelle und Graphen'!G63</f>
        <v>0.713800413204698</v>
      </c>
      <c r="J49" s="333">
        <f>'Tabelle und Graphen'!H63</f>
        <v>-1.9763307858948559E-13</v>
      </c>
      <c r="K49" s="327"/>
      <c r="L49" s="327">
        <f>'Tabelle und Graphen'!J63</f>
        <v>3.4636615012457601</v>
      </c>
      <c r="M49" s="327">
        <f>'Tabelle und Graphen'!K63</f>
        <v>3.5385163717406201</v>
      </c>
      <c r="N49" s="332">
        <f>'Tabelle und Graphen'!L63</f>
        <v>3.60874757986995</v>
      </c>
      <c r="O49" s="333">
        <f>'Tabelle und Graphen'!M63</f>
        <v>4.1888065150710423</v>
      </c>
      <c r="P49" s="333">
        <f>'Tabelle und Graphen'!N63</f>
        <v>1.9847642557262699</v>
      </c>
      <c r="Q49" s="328"/>
      <c r="R49" s="327">
        <f>'Tabelle und Graphen'!P63</f>
        <v>1.4447874865111197</v>
      </c>
      <c r="S49" s="327">
        <f>'Tabelle und Graphen'!Q63</f>
        <v>1.4049691451728199</v>
      </c>
      <c r="T49" s="332">
        <f>'Tabelle und Graphen'!R63</f>
        <v>1.3347379370434802</v>
      </c>
      <c r="U49" s="333">
        <f>'Tabelle und Graphen'!S63</f>
        <v>-7.6170059953514464</v>
      </c>
      <c r="V49" s="333">
        <f>'Tabelle und Graphen'!T63</f>
        <v>-4.9987722770026259</v>
      </c>
      <c r="W49" s="328"/>
      <c r="X49" s="333">
        <f>'Tabelle und Graphen'!V63</f>
        <v>41.712721811628505</v>
      </c>
      <c r="Y49" s="333">
        <f>'Tabelle und Graphen'!W63</f>
        <v>39.705034471317326</v>
      </c>
      <c r="Z49" s="334">
        <f>'Tabelle und Graphen'!X63</f>
        <v>36.986181701619067</v>
      </c>
      <c r="AA49" s="322"/>
    </row>
    <row r="50" spans="1:27" s="355" customFormat="1" outlineLevel="1">
      <c r="A50" s="358" t="str">
        <f>'Tabelle und Graphen'!C64</f>
        <v>150 g</v>
      </c>
      <c r="B50" s="322" t="str">
        <f>Codierung!$I$94</f>
        <v>Knollensellerie</v>
      </c>
      <c r="C50" s="322"/>
      <c r="D50" s="322" t="str">
        <f>Codierung!$I$113</f>
        <v>In CHF / kg</v>
      </c>
      <c r="E50" s="336" t="str">
        <f>'Tabelle und Graphen'!C64</f>
        <v>150 g</v>
      </c>
      <c r="F50" s="327">
        <f>'Tabelle und Graphen'!D64</f>
        <v>6.7018297015381698</v>
      </c>
      <c r="G50" s="327">
        <f>'Tabelle und Graphen'!E64</f>
        <v>5.9323628856897397</v>
      </c>
      <c r="H50" s="332">
        <f>'Tabelle und Graphen'!F64</f>
        <v>5.6783542764022901</v>
      </c>
      <c r="I50" s="333">
        <f>'Tabelle und Graphen'!G64</f>
        <v>-15.271582100944418</v>
      </c>
      <c r="J50" s="333">
        <f>'Tabelle und Graphen'!H64</f>
        <v>-4.2817442928209664</v>
      </c>
      <c r="K50" s="327"/>
      <c r="L50" s="327">
        <f>'Tabelle und Graphen'!J64</f>
        <v>2.5656381954877698</v>
      </c>
      <c r="M50" s="327">
        <f>'Tabelle und Graphen'!K64</f>
        <v>2.8503250300002101</v>
      </c>
      <c r="N50" s="332">
        <f>'Tabelle und Graphen'!L64</f>
        <v>2.6005152433259999</v>
      </c>
      <c r="O50" s="333">
        <f>'Tabelle und Graphen'!M64</f>
        <v>1.3593907316927589</v>
      </c>
      <c r="P50" s="333">
        <f>'Tabelle und Graphen'!N64</f>
        <v>-8.764256147804721</v>
      </c>
      <c r="Q50" s="328"/>
      <c r="R50" s="327">
        <f>'Tabelle und Graphen'!P64</f>
        <v>4.1361915060504</v>
      </c>
      <c r="S50" s="327">
        <f>'Tabelle und Graphen'!Q64</f>
        <v>3.0820378556895296</v>
      </c>
      <c r="T50" s="332">
        <f>'Tabelle und Graphen'!R64</f>
        <v>3.0778390330762901</v>
      </c>
      <c r="U50" s="333">
        <f>'Tabelle und Graphen'!S64</f>
        <v>-25.587608103395532</v>
      </c>
      <c r="V50" s="333">
        <f>'Tabelle und Graphen'!T64</f>
        <v>-0.13623527061772794</v>
      </c>
      <c r="W50" s="328"/>
      <c r="X50" s="333">
        <f>'Tabelle und Graphen'!V64</f>
        <v>161.21491772786936</v>
      </c>
      <c r="Y50" s="333">
        <f>'Tabelle und Graphen'!W64</f>
        <v>108.12934746916571</v>
      </c>
      <c r="Z50" s="334">
        <f>'Tabelle und Graphen'!X64</f>
        <v>118.35496988434508</v>
      </c>
      <c r="AA50" s="322"/>
    </row>
    <row r="51" spans="1:27" s="355" customFormat="1" outlineLevel="1">
      <c r="A51" s="358" t="str">
        <f>'Tabelle und Graphen'!C65</f>
        <v>150 g</v>
      </c>
      <c r="B51" s="322" t="str">
        <f>Codierung!$I$96</f>
        <v>Aubergine</v>
      </c>
      <c r="C51" s="322"/>
      <c r="D51" s="322" t="str">
        <f>Codierung!$I$113</f>
        <v>In CHF / kg</v>
      </c>
      <c r="E51" s="336" t="str">
        <f>'Tabelle und Graphen'!C65</f>
        <v>150 g</v>
      </c>
      <c r="F51" s="327">
        <f>'Tabelle und Graphen'!D65</f>
        <v>4.5502691397617898</v>
      </c>
      <c r="G51" s="327">
        <f>'Tabelle und Graphen'!E65</f>
        <v>4.4984423255749997</v>
      </c>
      <c r="H51" s="332">
        <f>'Tabelle und Graphen'!F65</f>
        <v>4.3129099907301596</v>
      </c>
      <c r="I51" s="333">
        <f>'Tabelle und Graphen'!G65</f>
        <v>-5.216376037133843</v>
      </c>
      <c r="J51" s="333">
        <f>'Tabelle und Graphen'!H65</f>
        <v>-4.1243684239327223</v>
      </c>
      <c r="K51" s="327"/>
      <c r="L51" s="327">
        <f>'Tabelle und Graphen'!J65</f>
        <v>2.9780669647258602</v>
      </c>
      <c r="M51" s="327">
        <f>'Tabelle und Graphen'!K65</f>
        <v>2.8675923238051602</v>
      </c>
      <c r="N51" s="332">
        <f>'Tabelle und Graphen'!L65</f>
        <v>3.0536157324100301</v>
      </c>
      <c r="O51" s="333">
        <f>'Tabelle und Graphen'!M65</f>
        <v>2.5368391167498294</v>
      </c>
      <c r="P51" s="333">
        <f>'Tabelle und Graphen'!N65</f>
        <v>6.4870939659241973</v>
      </c>
      <c r="Q51" s="328"/>
      <c r="R51" s="327">
        <f>'Tabelle und Graphen'!P65</f>
        <v>1.5722021750359296</v>
      </c>
      <c r="S51" s="327">
        <f>'Tabelle und Graphen'!Q65</f>
        <v>1.6308500017698395</v>
      </c>
      <c r="T51" s="332">
        <f>'Tabelle und Graphen'!R65</f>
        <v>1.2592942583201294</v>
      </c>
      <c r="U51" s="333">
        <f>'Tabelle und Graphen'!S65</f>
        <v>-19.902524095455426</v>
      </c>
      <c r="V51" s="333">
        <f>'Tabelle und Graphen'!T65</f>
        <v>-22.782950182204889</v>
      </c>
      <c r="W51" s="328"/>
      <c r="X51" s="333">
        <f>'Tabelle und Graphen'!V65</f>
        <v>52.792707271465119</v>
      </c>
      <c r="Y51" s="333">
        <f>'Tabelle und Graphen'!W65</f>
        <v>56.871752244258289</v>
      </c>
      <c r="Z51" s="334">
        <f>'Tabelle und Graphen'!X65</f>
        <v>41.239447549159912</v>
      </c>
      <c r="AA51" s="322"/>
    </row>
    <row r="52" spans="1:27" s="355" customFormat="1" outlineLevel="1">
      <c r="A52" s="358" t="str">
        <f>'Tabelle und Graphen'!C66</f>
        <v>60 g</v>
      </c>
      <c r="B52" s="322" t="str">
        <f>Codierung!$I$97</f>
        <v>Nüsslisalat</v>
      </c>
      <c r="C52" s="322"/>
      <c r="D52" s="322" t="str">
        <f>Codierung!$I$113</f>
        <v>In CHF / kg</v>
      </c>
      <c r="E52" s="336" t="str">
        <f>'Tabelle und Graphen'!C66</f>
        <v>60 g</v>
      </c>
      <c r="F52" s="327">
        <f>'Tabelle und Graphen'!D66</f>
        <v>33.120554146442799</v>
      </c>
      <c r="G52" s="327">
        <f>'Tabelle und Graphen'!E66</f>
        <v>36.000000000005002</v>
      </c>
      <c r="H52" s="332">
        <f>'Tabelle und Graphen'!F66</f>
        <v>34.8109125596851</v>
      </c>
      <c r="I52" s="333">
        <f>'Tabelle und Graphen'!G66</f>
        <v>5.103653778763384</v>
      </c>
      <c r="J52" s="333">
        <f>'Tabelle und Graphen'!H66</f>
        <v>-3.3030206675548248</v>
      </c>
      <c r="K52" s="327"/>
      <c r="L52" s="327">
        <f>'Tabelle und Graphen'!J66</f>
        <v>25.7485868166778</v>
      </c>
      <c r="M52" s="327">
        <f>'Tabelle und Graphen'!K66</f>
        <v>22.4668697934679</v>
      </c>
      <c r="N52" s="332">
        <f>'Tabelle und Graphen'!L66</f>
        <v>20.637013254293802</v>
      </c>
      <c r="O52" s="333">
        <f>'Tabelle und Graphen'!M66</f>
        <v>-19.851860604144477</v>
      </c>
      <c r="P52" s="333">
        <f>'Tabelle und Graphen'!N66</f>
        <v>-8.1446884056190054</v>
      </c>
      <c r="Q52" s="328"/>
      <c r="R52" s="327">
        <f>'Tabelle und Graphen'!P66</f>
        <v>7.371967329764999</v>
      </c>
      <c r="S52" s="327">
        <f>'Tabelle und Graphen'!Q66</f>
        <v>13.533130206537102</v>
      </c>
      <c r="T52" s="332">
        <f>'Tabelle und Graphen'!R66</f>
        <v>14.173899305391298</v>
      </c>
      <c r="U52" s="333">
        <f>'Tabelle und Graphen'!S66</f>
        <v>92.267527396152047</v>
      </c>
      <c r="V52" s="333">
        <f>'Tabelle und Graphen'!T66</f>
        <v>4.7348181025013458</v>
      </c>
      <c r="W52" s="328"/>
      <c r="X52" s="333">
        <f>'Tabelle und Graphen'!V66</f>
        <v>28.630570610539486</v>
      </c>
      <c r="Y52" s="333">
        <f>'Tabelle und Graphen'!W66</f>
        <v>60.235939990500029</v>
      </c>
      <c r="Z52" s="334">
        <f>'Tabelle und Graphen'!X66</f>
        <v>68.681931492398647</v>
      </c>
      <c r="AA52" s="322"/>
    </row>
    <row r="53" spans="1:27" s="357" customFormat="1">
      <c r="A53" s="366" t="str">
        <f>Codierung!$I$98</f>
        <v>Mehl</v>
      </c>
      <c r="B53" s="366"/>
      <c r="C53" s="366"/>
      <c r="D53" s="366" t="str">
        <f>Codierung!$I$110</f>
        <v>In CHF</v>
      </c>
      <c r="E53" s="323"/>
      <c r="F53" s="324">
        <f>'Tabelle und Graphen'!D67</f>
        <v>4.13</v>
      </c>
      <c r="G53" s="324">
        <f>'Tabelle und Graphen'!E67</f>
        <v>4.13</v>
      </c>
      <c r="H53" s="325">
        <f>'Tabelle und Graphen'!F67</f>
        <v>4.13</v>
      </c>
      <c r="I53" s="326">
        <f>'Tabelle und Graphen'!G67</f>
        <v>0</v>
      </c>
      <c r="J53" s="326">
        <f>'Tabelle und Graphen'!H67</f>
        <v>0</v>
      </c>
      <c r="K53" s="327"/>
      <c r="L53" s="324">
        <f>'Tabelle und Graphen'!J67</f>
        <v>2.4577173796886682</v>
      </c>
      <c r="M53" s="324">
        <f>'Tabelle und Graphen'!K67</f>
        <v>2.4577173796886682</v>
      </c>
      <c r="N53" s="325">
        <f>'Tabelle und Graphen'!L67</f>
        <v>2.4577173796886682</v>
      </c>
      <c r="O53" s="326">
        <f>'Tabelle und Graphen'!M67</f>
        <v>0</v>
      </c>
      <c r="P53" s="326">
        <f>'Tabelle und Graphen'!N67</f>
        <v>0</v>
      </c>
      <c r="Q53" s="328"/>
      <c r="R53" s="324">
        <f>'Tabelle und Graphen'!P67</f>
        <v>1.6722826203113317</v>
      </c>
      <c r="S53" s="324">
        <f>'Tabelle und Graphen'!Q67</f>
        <v>1.6722826203113317</v>
      </c>
      <c r="T53" s="325">
        <f>'Tabelle und Graphen'!R67</f>
        <v>1.6722826203113317</v>
      </c>
      <c r="U53" s="326">
        <f>'Tabelle und Graphen'!S67</f>
        <v>0</v>
      </c>
      <c r="V53" s="326">
        <f>'Tabelle und Graphen'!T67</f>
        <v>0</v>
      </c>
      <c r="W53" s="328"/>
      <c r="X53" s="326">
        <f>'Tabelle und Graphen'!V67</f>
        <v>68.042104195201176</v>
      </c>
      <c r="Y53" s="326">
        <f>'Tabelle und Graphen'!W67</f>
        <v>68.042104195201176</v>
      </c>
      <c r="Z53" s="329">
        <f>'Tabelle und Graphen'!X67</f>
        <v>68.042104195201176</v>
      </c>
      <c r="AA53" s="330"/>
    </row>
    <row r="54" spans="1:27" s="355" customFormat="1" outlineLevel="1">
      <c r="A54" s="358" t="str">
        <f>'Tabelle und Graphen'!C68</f>
        <v>1.4 kg</v>
      </c>
      <c r="B54" s="322" t="str">
        <f>Codierung!$I$99</f>
        <v>Weissmehl</v>
      </c>
      <c r="C54" s="322"/>
      <c r="D54" s="316" t="str">
        <f>Codierung!$I$113</f>
        <v>In CHF / kg</v>
      </c>
      <c r="E54" s="335" t="str">
        <f>'Tabelle und Graphen'!C68</f>
        <v>1.4 kg</v>
      </c>
      <c r="F54" s="327">
        <f>'Tabelle und Graphen'!D68</f>
        <v>2.95</v>
      </c>
      <c r="G54" s="327">
        <f>'Tabelle und Graphen'!E68</f>
        <v>2.95</v>
      </c>
      <c r="H54" s="332">
        <f>'Tabelle und Graphen'!F68</f>
        <v>2.95</v>
      </c>
      <c r="I54" s="333">
        <f>'Tabelle und Graphen'!G68</f>
        <v>0</v>
      </c>
      <c r="J54" s="333">
        <f>'Tabelle und Graphen'!H68</f>
        <v>0</v>
      </c>
      <c r="K54" s="327"/>
      <c r="L54" s="327">
        <f>'Tabelle und Graphen'!J68</f>
        <v>1.7555124140633347</v>
      </c>
      <c r="M54" s="327">
        <f>'Tabelle und Graphen'!K68</f>
        <v>1.7555124140633347</v>
      </c>
      <c r="N54" s="332">
        <f>'Tabelle und Graphen'!L68</f>
        <v>1.7555124140633347</v>
      </c>
      <c r="O54" s="333">
        <f>'Tabelle und Graphen'!M68</f>
        <v>0</v>
      </c>
      <c r="P54" s="333">
        <f>'Tabelle und Graphen'!N68</f>
        <v>0</v>
      </c>
      <c r="Q54" s="328"/>
      <c r="R54" s="327">
        <f>'Tabelle und Graphen'!P68</f>
        <v>1.1944875859366655</v>
      </c>
      <c r="S54" s="327">
        <f>'Tabelle und Graphen'!Q68</f>
        <v>1.1944875859366655</v>
      </c>
      <c r="T54" s="332">
        <f>'Tabelle und Graphen'!R68</f>
        <v>1.1944875859366655</v>
      </c>
      <c r="U54" s="333">
        <f>'Tabelle und Graphen'!S68</f>
        <v>0</v>
      </c>
      <c r="V54" s="333">
        <f>'Tabelle und Graphen'!T68</f>
        <v>0</v>
      </c>
      <c r="W54" s="328"/>
      <c r="X54" s="333">
        <f>'Tabelle und Graphen'!V68</f>
        <v>68.042104195201162</v>
      </c>
      <c r="Y54" s="333">
        <f>'Tabelle und Graphen'!W68</f>
        <v>68.042104195201162</v>
      </c>
      <c r="Z54" s="334">
        <f>'Tabelle und Graphen'!X68</f>
        <v>68.042104195201162</v>
      </c>
      <c r="AA54" s="322"/>
    </row>
    <row r="55" spans="1:27" s="284" customFormat="1" ht="15.5">
      <c r="A55" s="369" t="str">
        <f>Codierung!$I$16</f>
        <v>Warenkorb Total</v>
      </c>
      <c r="B55" s="359"/>
      <c r="C55" s="359"/>
      <c r="D55" s="359" t="str">
        <f>Codierung!$I$110</f>
        <v>In CHF</v>
      </c>
      <c r="E55" s="337"/>
      <c r="F55" s="367">
        <f>'Tabelle und Graphen'!D69</f>
        <v>180.96296963552319</v>
      </c>
      <c r="G55" s="367">
        <f>'Tabelle und Graphen'!E69</f>
        <v>181.64485679961058</v>
      </c>
      <c r="H55" s="368">
        <f>'Tabelle und Graphen'!F69</f>
        <v>176.2687553979618</v>
      </c>
      <c r="I55" s="340">
        <f>'Tabelle und Graphen'!G69</f>
        <v>-2.5940192333359668</v>
      </c>
      <c r="J55" s="340">
        <f>'Tabelle und Graphen'!H69</f>
        <v>-2.9596771944826723</v>
      </c>
      <c r="K55" s="341"/>
      <c r="L55" s="367">
        <f>'Tabelle und Graphen'!J69</f>
        <v>119.20543822837315</v>
      </c>
      <c r="M55" s="367">
        <f>'Tabelle und Graphen'!K69</f>
        <v>118.84040762450338</v>
      </c>
      <c r="N55" s="368">
        <f>'Tabelle und Graphen'!L69</f>
        <v>118.59858140380958</v>
      </c>
      <c r="O55" s="340">
        <f>'Tabelle und Graphen'!M69</f>
        <v>-0.50908484846216973</v>
      </c>
      <c r="P55" s="340">
        <f>'Tabelle und Graphen'!N69</f>
        <v>-0.20348821207168935</v>
      </c>
      <c r="Q55" s="342"/>
      <c r="R55" s="338">
        <f>'Tabelle und Graphen'!P69</f>
        <v>61.75753140715004</v>
      </c>
      <c r="S55" s="338">
        <f>'Tabelle und Graphen'!Q69</f>
        <v>62.804449175107194</v>
      </c>
      <c r="T55" s="339">
        <f>'Tabelle und Graphen'!R69</f>
        <v>57.670173994152222</v>
      </c>
      <c r="U55" s="340">
        <f>'Tabelle und Graphen'!S69</f>
        <v>-6.6183950683699129</v>
      </c>
      <c r="V55" s="340">
        <f>'Tabelle und Graphen'!T69</f>
        <v>-8.1750182485319272</v>
      </c>
      <c r="W55" s="342"/>
      <c r="X55" s="340">
        <f>'Tabelle und Graphen'!V69</f>
        <v>51.807645963966252</v>
      </c>
      <c r="Y55" s="340">
        <f>'Tabelle und Graphen'!W69</f>
        <v>52.847722782598147</v>
      </c>
      <c r="Z55" s="343">
        <f>'Tabelle und Graphen'!X69</f>
        <v>48.626360713198011</v>
      </c>
      <c r="AA55" s="298"/>
    </row>
    <row r="56" spans="1:27">
      <c r="A56" s="360" t="str">
        <f>Codierung!I20</f>
        <v>* Es wird nicht der Gesamtkonsum angeschaut, sondern eine spezifische Auswahl von (vorwiegend Frische-)Produkten, bei welchen die</v>
      </c>
    </row>
    <row r="57" spans="1:27">
      <c r="A57" s="360" t="str">
        <f>Codierung!I21</f>
        <v>Marktanalysen Preiserhebungen im Detailhandel durchführt. Die Detailhandelspreiserhebungen enthalten keine</v>
      </c>
    </row>
    <row r="58" spans="1:27">
      <c r="A58" s="360" t="str">
        <f>Codierung!I22</f>
        <v>Discounterpreise, ausser für Milch und Eier werden auch Discounterpreise einbezogen.</v>
      </c>
    </row>
    <row r="67" spans="14:14">
      <c r="N67" s="414"/>
    </row>
    <row r="86" spans="1:27" s="290" customFormat="1">
      <c r="A86" s="361"/>
      <c r="B86" s="353"/>
      <c r="C86" s="353"/>
      <c r="D86" s="356"/>
      <c r="E86" s="356"/>
      <c r="F86" s="362"/>
      <c r="G86" s="363"/>
      <c r="I86" s="289"/>
      <c r="J86" s="289"/>
      <c r="K86" s="266"/>
      <c r="L86" s="289"/>
      <c r="M86" s="289"/>
      <c r="O86" s="289"/>
      <c r="P86" s="289"/>
      <c r="Q86" s="266"/>
      <c r="R86" s="289"/>
      <c r="S86" s="289"/>
      <c r="U86" s="289"/>
      <c r="V86" s="289"/>
      <c r="W86" s="266"/>
      <c r="X86" s="289"/>
      <c r="Y86" s="289"/>
      <c r="AA86" s="289"/>
    </row>
    <row r="87" spans="1:27" s="290" customFormat="1">
      <c r="A87" s="361"/>
      <c r="B87" s="353"/>
      <c r="C87" s="353"/>
      <c r="D87" s="356"/>
      <c r="E87" s="356"/>
      <c r="F87" s="362"/>
      <c r="G87" s="363"/>
      <c r="I87" s="289"/>
      <c r="J87" s="289"/>
      <c r="K87" s="266"/>
      <c r="L87" s="289"/>
      <c r="M87" s="289"/>
      <c r="O87" s="289"/>
      <c r="P87" s="289"/>
      <c r="Q87" s="266"/>
      <c r="R87" s="289"/>
      <c r="S87" s="289"/>
      <c r="U87" s="289"/>
      <c r="V87" s="289"/>
      <c r="W87" s="266"/>
      <c r="X87" s="289"/>
      <c r="Y87" s="289"/>
      <c r="AA87" s="289"/>
    </row>
    <row r="88" spans="1:27" s="290" customFormat="1">
      <c r="A88" s="361"/>
      <c r="B88" s="353"/>
      <c r="C88" s="353"/>
      <c r="D88" s="356"/>
      <c r="E88" s="356"/>
      <c r="F88" s="362"/>
      <c r="G88" s="363"/>
      <c r="I88" s="289"/>
      <c r="J88" s="289"/>
      <c r="K88" s="266"/>
      <c r="L88" s="289"/>
      <c r="M88" s="289"/>
      <c r="O88" s="289"/>
      <c r="P88" s="289"/>
      <c r="Q88" s="266"/>
      <c r="R88" s="289"/>
      <c r="S88" s="289"/>
      <c r="U88" s="289"/>
      <c r="V88" s="289"/>
      <c r="W88" s="266"/>
      <c r="X88" s="289"/>
      <c r="Y88" s="289"/>
      <c r="AA88" s="289"/>
    </row>
    <row r="89" spans="1:27" s="290" customFormat="1">
      <c r="A89" s="361"/>
      <c r="B89" s="353"/>
      <c r="C89" s="353"/>
      <c r="D89" s="356"/>
      <c r="E89" s="356"/>
      <c r="F89" s="362"/>
      <c r="G89" s="363"/>
      <c r="I89" s="289"/>
      <c r="J89" s="289"/>
      <c r="K89" s="266"/>
      <c r="L89" s="289"/>
      <c r="M89" s="289"/>
      <c r="O89" s="289"/>
      <c r="P89" s="289"/>
      <c r="Q89" s="266"/>
      <c r="R89" s="289"/>
      <c r="S89" s="289"/>
      <c r="U89" s="289"/>
      <c r="V89" s="289"/>
      <c r="W89" s="266"/>
      <c r="X89" s="289"/>
      <c r="Y89" s="289"/>
      <c r="AA89" s="289"/>
    </row>
    <row r="90" spans="1:27">
      <c r="A90" s="361"/>
      <c r="D90" s="356"/>
      <c r="E90" s="356"/>
      <c r="F90" s="362"/>
      <c r="G90" s="363"/>
    </row>
    <row r="91" spans="1:27">
      <c r="A91" s="361"/>
      <c r="D91" s="356"/>
      <c r="E91" s="356"/>
      <c r="F91" s="362"/>
      <c r="G91" s="363"/>
    </row>
    <row r="92" spans="1:27">
      <c r="A92" s="361"/>
      <c r="D92" s="356"/>
      <c r="E92" s="356"/>
      <c r="F92" s="362"/>
      <c r="G92" s="363"/>
    </row>
    <row r="93" spans="1:27">
      <c r="A93" s="361"/>
      <c r="D93" s="356"/>
      <c r="E93" s="356"/>
      <c r="F93" s="362"/>
      <c r="G93" s="363"/>
    </row>
    <row r="94" spans="1:27">
      <c r="A94" s="361"/>
      <c r="B94" s="276"/>
      <c r="C94" s="276"/>
      <c r="D94" s="356"/>
      <c r="E94" s="356"/>
      <c r="F94" s="362"/>
      <c r="G94" s="363"/>
    </row>
    <row r="97" spans="1:27">
      <c r="H97" s="364"/>
    </row>
    <row r="106" spans="1:27" s="290" customFormat="1">
      <c r="A106" s="345"/>
      <c r="B106" s="353"/>
      <c r="C106" s="353"/>
      <c r="D106" s="289"/>
      <c r="E106" s="289"/>
      <c r="F106" s="289"/>
      <c r="G106" s="289"/>
      <c r="I106" s="289"/>
      <c r="J106" s="289"/>
      <c r="K106" s="266"/>
      <c r="L106" s="289"/>
      <c r="M106" s="289"/>
      <c r="O106" s="289"/>
      <c r="P106" s="289"/>
      <c r="Q106" s="266"/>
      <c r="R106" s="289"/>
      <c r="S106" s="289"/>
      <c r="U106" s="289"/>
      <c r="V106" s="289"/>
      <c r="W106" s="266"/>
      <c r="X106" s="289"/>
      <c r="Y106" s="289"/>
      <c r="AA106" s="289"/>
    </row>
    <row r="107" spans="1:27" s="290" customFormat="1">
      <c r="A107" s="345"/>
      <c r="B107" s="353"/>
      <c r="C107" s="353"/>
      <c r="D107" s="289"/>
      <c r="E107" s="289"/>
      <c r="F107" s="289"/>
      <c r="G107" s="289"/>
      <c r="I107" s="289"/>
      <c r="J107" s="289"/>
      <c r="K107" s="266"/>
      <c r="L107" s="289"/>
      <c r="M107" s="289"/>
      <c r="O107" s="289"/>
      <c r="P107" s="289"/>
      <c r="Q107" s="266"/>
      <c r="R107" s="289"/>
      <c r="S107" s="289"/>
      <c r="U107" s="289"/>
      <c r="V107" s="289"/>
      <c r="W107" s="266"/>
      <c r="X107" s="289"/>
      <c r="Y107" s="289"/>
      <c r="AA107" s="289"/>
    </row>
    <row r="109" spans="1:27" s="290" customFormat="1">
      <c r="A109" s="345"/>
      <c r="B109" s="365"/>
      <c r="C109" s="365"/>
      <c r="D109" s="289"/>
      <c r="E109" s="289"/>
      <c r="F109" s="289"/>
      <c r="G109" s="289"/>
      <c r="I109" s="289"/>
      <c r="J109" s="289"/>
      <c r="K109" s="266"/>
      <c r="L109" s="289"/>
      <c r="M109" s="289"/>
      <c r="O109" s="289"/>
      <c r="P109" s="289"/>
      <c r="Q109" s="266"/>
      <c r="R109" s="289"/>
      <c r="S109" s="289"/>
      <c r="U109" s="289"/>
      <c r="V109" s="289"/>
      <c r="W109" s="266"/>
      <c r="X109" s="289"/>
      <c r="Y109" s="289"/>
      <c r="AA109" s="289"/>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3:D18 D32:D38 D51:D54 D29:D31 D39:D41 D47:D50 D19:D28 D43:D4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184150</xdr:rowOff>
                  </from>
                  <to>
                    <xdr:col>1</xdr:col>
                    <xdr:colOff>1689100</xdr:colOff>
                    <xdr:row>1</xdr:row>
                    <xdr:rowOff>184150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12"/>
  <sheetViews>
    <sheetView zoomScale="80" zoomScaleNormal="80" workbookViewId="0">
      <pane xSplit="5" ySplit="5" topLeftCell="F6" activePane="bottomRight" state="frozen"/>
      <selection pane="topRight" activeCell="E1" sqref="E1"/>
      <selection pane="bottomLeft" activeCell="A6" sqref="A6"/>
      <selection pane="bottomRight" activeCell="E97" sqref="E97"/>
    </sheetView>
  </sheetViews>
  <sheetFormatPr baseColWidth="10" defaultRowHeight="14" outlineLevelRow="1"/>
  <cols>
    <col min="1" max="1" width="7.75" style="54" customWidth="1"/>
    <col min="2" max="2" width="28.08203125" style="222" customWidth="1"/>
    <col min="3" max="3" width="0.6640625" style="222" customWidth="1"/>
    <col min="4" max="5" width="13" customWidth="1"/>
    <col min="7" max="7" width="11" style="11"/>
    <col min="8" max="8" width="13.33203125" customWidth="1"/>
    <col min="9" max="9" width="11" style="1"/>
    <col min="11" max="11" width="11" style="11"/>
    <col min="13" max="13" width="11" style="1"/>
    <col min="15" max="15" width="11" style="11"/>
    <col min="17" max="17" width="11" style="1"/>
    <col min="19" max="19" width="11" style="11"/>
  </cols>
  <sheetData>
    <row r="1" spans="1:20" ht="18">
      <c r="B1" s="221"/>
      <c r="C1" s="221"/>
      <c r="D1" s="12"/>
      <c r="E1" s="12"/>
      <c r="F1" s="8"/>
      <c r="G1" s="138"/>
      <c r="H1" s="8"/>
      <c r="I1" s="139"/>
      <c r="J1" s="8"/>
      <c r="K1" s="138"/>
      <c r="T1" s="1"/>
    </row>
    <row r="2" spans="1:20" s="140" customFormat="1" ht="16" thickBot="1">
      <c r="A2" s="217"/>
      <c r="F2" s="439" t="str">
        <f>Codierung!$I$6</f>
        <v>Warenkorb Bio</v>
      </c>
      <c r="G2" s="439"/>
      <c r="H2" s="439"/>
      <c r="I2" s="141"/>
      <c r="J2" s="439" t="str">
        <f>Codierung!$I$7</f>
        <v>Warenkorb nicht-Bio</v>
      </c>
      <c r="K2" s="439"/>
      <c r="L2" s="439"/>
      <c r="M2" s="142"/>
      <c r="N2" s="439" t="str">
        <f>Codierung!$I$8</f>
        <v>∆ Bio / nicht-Bio absolut</v>
      </c>
      <c r="O2" s="439"/>
      <c r="P2" s="439"/>
      <c r="Q2" s="142"/>
      <c r="R2" s="439" t="str">
        <f>Codierung!$I$9</f>
        <v>%-∆ Bio / Nicht-Bio</v>
      </c>
      <c r="S2" s="439"/>
    </row>
    <row r="3" spans="1:20" hidden="1" outlineLevel="1">
      <c r="A3" s="218"/>
      <c r="D3" t="str">
        <f>Codierung!$I$108</f>
        <v>Einheit</v>
      </c>
      <c r="E3" s="1" t="str">
        <f>Codierung!$I$109</f>
        <v>Gewichtung</v>
      </c>
    </row>
    <row r="4" spans="1:20" s="244" customFormat="1" ht="30" customHeight="1" collapsed="1">
      <c r="A4" s="241"/>
      <c r="B4" s="5"/>
      <c r="C4" s="5"/>
      <c r="D4" s="5"/>
      <c r="E4" s="5"/>
      <c r="F4" s="249">
        <v>2016</v>
      </c>
      <c r="G4" s="250" t="s">
        <v>533</v>
      </c>
      <c r="H4" s="242" t="str">
        <f>'Tabelle und Graphen'!G19</f>
        <v>%-∆ Vorjahr</v>
      </c>
      <c r="I4" s="242"/>
      <c r="J4" s="249">
        <f>$F$4</f>
        <v>2016</v>
      </c>
      <c r="K4" s="250" t="str">
        <f>$G$4</f>
        <v>2017**</v>
      </c>
      <c r="L4" s="242" t="str">
        <f>'Tabelle und Graphen'!G19</f>
        <v>%-∆ Vorjahr</v>
      </c>
      <c r="M4" s="241"/>
      <c r="N4" s="249">
        <f>$F$4</f>
        <v>2016</v>
      </c>
      <c r="O4" s="250" t="str">
        <f>$G$4</f>
        <v>2017**</v>
      </c>
      <c r="P4" s="242" t="str">
        <f>'Tabelle und Graphen'!G19</f>
        <v>%-∆ Vorjahr</v>
      </c>
      <c r="Q4" s="243"/>
      <c r="R4" s="249">
        <f>$F$4</f>
        <v>2016</v>
      </c>
      <c r="S4" s="250" t="str">
        <f>$G$4</f>
        <v>2017**</v>
      </c>
      <c r="T4" s="5"/>
    </row>
    <row r="5" spans="1:20" s="176" customFormat="1" ht="5.25" customHeight="1">
      <c r="A5" s="203"/>
      <c r="B5" s="6"/>
      <c r="C5" s="6"/>
      <c r="D5" s="6"/>
      <c r="E5" s="6"/>
      <c r="F5" s="205"/>
      <c r="G5" s="205"/>
      <c r="H5" s="204"/>
      <c r="I5" s="175"/>
      <c r="J5" s="205"/>
      <c r="K5" s="205"/>
      <c r="L5" s="204"/>
      <c r="M5" s="175"/>
      <c r="N5" s="207"/>
      <c r="O5" s="207"/>
      <c r="P5" s="206"/>
      <c r="Q5" s="203"/>
      <c r="R5" s="207"/>
      <c r="S5" s="207"/>
      <c r="T5" s="6"/>
    </row>
    <row r="6" spans="1:20" s="184" customFormat="1" ht="18" customHeight="1">
      <c r="A6" s="229" t="str">
        <f>Codierung!$I$26</f>
        <v>Zusammensetzung</v>
      </c>
      <c r="B6" s="226"/>
      <c r="C6" s="226"/>
      <c r="D6" s="9"/>
      <c r="E6" s="9"/>
      <c r="F6" s="252">
        <v>209</v>
      </c>
      <c r="G6" s="252">
        <v>221</v>
      </c>
      <c r="H6" s="185"/>
      <c r="I6" s="178"/>
      <c r="J6" s="252">
        <v>209</v>
      </c>
      <c r="K6" s="252">
        <v>221</v>
      </c>
      <c r="L6" s="185"/>
      <c r="M6" s="181"/>
      <c r="N6" s="178"/>
      <c r="O6" s="186"/>
      <c r="P6" s="185"/>
      <c r="Q6" s="181"/>
      <c r="R6" s="185"/>
      <c r="S6" s="187"/>
      <c r="T6" s="183"/>
    </row>
    <row r="7" spans="1:20" s="184" customFormat="1" ht="18" customHeight="1">
      <c r="A7" s="230" t="str">
        <f>Codierung!$I$27</f>
        <v>des Warenkorbs*</v>
      </c>
      <c r="B7" s="226"/>
      <c r="C7" s="226"/>
      <c r="D7" s="9"/>
      <c r="E7" s="9"/>
      <c r="F7" s="252">
        <v>220</v>
      </c>
      <c r="G7" s="252">
        <v>232</v>
      </c>
      <c r="H7" s="251"/>
      <c r="I7" s="178"/>
      <c r="J7" s="252">
        <v>220</v>
      </c>
      <c r="K7" s="252">
        <v>232</v>
      </c>
      <c r="L7" s="251"/>
      <c r="M7" s="181"/>
      <c r="N7" s="178"/>
      <c r="O7" s="186"/>
      <c r="P7" s="185"/>
      <c r="Q7" s="181"/>
      <c r="R7" s="185"/>
      <c r="S7" s="187"/>
      <c r="T7" s="183"/>
    </row>
    <row r="8" spans="1:20" s="184" customFormat="1">
      <c r="A8" s="226" t="str">
        <f>Codierung!$I$43</f>
        <v>Milch</v>
      </c>
      <c r="B8" s="226"/>
      <c r="C8" s="226"/>
      <c r="D8" s="167" t="str">
        <f>Codierung!$I$110</f>
        <v>In CHF</v>
      </c>
      <c r="E8" s="167"/>
      <c r="F8" s="179">
        <f>AVERAGE('Bio - Rohdaten'!$J$213:$J$224)</f>
        <v>36.921653150646556</v>
      </c>
      <c r="G8" s="180">
        <f>AVERAGE('Bio - Rohdaten'!$J$225:$J236)</f>
        <v>37.071260482422609</v>
      </c>
      <c r="H8" s="177">
        <f>IFERROR((G8-F8)/F8*100,"-")</f>
        <v>0.40520214835893253</v>
      </c>
      <c r="I8" s="178"/>
      <c r="J8" s="179">
        <f>AVERAGE('nicht Bio - Rohdaten'!$J$213:$J$224)</f>
        <v>26.673872252455737</v>
      </c>
      <c r="K8" s="180">
        <f>AVERAGE('nicht Bio - Rohdaten'!$J$225:$J236)</f>
        <v>26.676223269407576</v>
      </c>
      <c r="L8" s="177">
        <f>IFERROR((K8-J8)/J8*100,"-")</f>
        <v>8.8139319615347586E-3</v>
      </c>
      <c r="M8" s="181"/>
      <c r="N8" s="179">
        <f>F8-J8</f>
        <v>10.247780898190818</v>
      </c>
      <c r="O8" s="180">
        <f>G8-K8</f>
        <v>10.395037213015033</v>
      </c>
      <c r="P8" s="177">
        <f>IFERROR((O8-N8)/N8*100,"-")</f>
        <v>1.43695807206624</v>
      </c>
      <c r="Q8" s="181"/>
      <c r="R8" s="177">
        <f>(F8/J8-1)*100</f>
        <v>38.418797245485628</v>
      </c>
      <c r="S8" s="182">
        <f>(G8/K8-1)*100</f>
        <v>38.967424691395934</v>
      </c>
      <c r="T8" s="183"/>
    </row>
    <row r="9" spans="1:20" s="176" customFormat="1" hidden="1" outlineLevel="1">
      <c r="A9" s="227" t="str">
        <f>'Nur für MB Bio + HP konv. WK'!A8</f>
        <v>8.6 l</v>
      </c>
      <c r="B9" s="228" t="str">
        <f>Codierung!$I$44</f>
        <v xml:space="preserve">Vollmilch </v>
      </c>
      <c r="C9" s="228"/>
      <c r="D9" s="5" t="str">
        <f>Codierung!$I$112</f>
        <v>In CHF / Liter</v>
      </c>
      <c r="E9" s="144" t="str">
        <f>'Tabelle und Graphen'!C22</f>
        <v>8.6 l</v>
      </c>
      <c r="F9" s="178">
        <f>AVERAGE('Bio - Rohdaten'!$B$213:$B$224)</f>
        <v>1.7871411118323577</v>
      </c>
      <c r="G9" s="186">
        <f>AVERAGE('Bio - Rohdaten'!$B$225:$B236)</f>
        <v>1.7889348299835024</v>
      </c>
      <c r="H9" s="185">
        <f t="shared" ref="H9:H58" si="0">IFERROR((G9-F9)/F9*100,"-")</f>
        <v>0.10036802014506882</v>
      </c>
      <c r="I9" s="181"/>
      <c r="J9" s="178">
        <f>AVERAGE('nicht Bio - Rohdaten'!$B$213:$B$224)</f>
        <v>1.3498827063907672</v>
      </c>
      <c r="K9" s="186">
        <f>AVERAGE('nicht Bio - Rohdaten'!$B$225:$B236)</f>
        <v>1.3550292540433968</v>
      </c>
      <c r="L9" s="185">
        <f t="shared" ref="L9:L58" si="1">IFERROR((K9-J9)/J9*100,"-")</f>
        <v>0.38125887740202874</v>
      </c>
      <c r="M9" s="181"/>
      <c r="N9" s="178">
        <f t="shared" ref="N9:N58" si="2">F9-J9</f>
        <v>0.43725840544159045</v>
      </c>
      <c r="O9" s="186">
        <f t="shared" ref="O9:O58" si="3">G9-K9</f>
        <v>0.43390557594010559</v>
      </c>
      <c r="P9" s="185">
        <f t="shared" ref="P9:P58" si="4">IFERROR((O9-N9)/N9*100,"-")</f>
        <v>-0.76678445966037134</v>
      </c>
      <c r="Q9" s="181"/>
      <c r="R9" s="185">
        <f t="shared" ref="R9:R58" si="5">(F9/J9-1)*100</f>
        <v>32.392325894055254</v>
      </c>
      <c r="S9" s="187">
        <f t="shared" ref="S9:S58" si="6">(G9/K9-1)*100</f>
        <v>32.021860387540315</v>
      </c>
      <c r="T9" s="6"/>
    </row>
    <row r="10" spans="1:20" s="176" customFormat="1" hidden="1" outlineLevel="1">
      <c r="A10" s="227" t="str">
        <f>'Nur für MB Bio + HP konv. WK'!A9</f>
        <v>200 g</v>
      </c>
      <c r="B10" s="228" t="str">
        <f>Codierung!$I$45</f>
        <v>Gruyère</v>
      </c>
      <c r="C10" s="228"/>
      <c r="D10" s="5" t="str">
        <f>Codierung!$I$113</f>
        <v>In CHF / kg</v>
      </c>
      <c r="E10" s="144" t="str">
        <f>'Tabelle und Graphen'!C23</f>
        <v>200 g</v>
      </c>
      <c r="F10" s="178">
        <f>AVERAGE('Bio - Rohdaten'!$C$213:$C$224)</f>
        <v>21.79497601477625</v>
      </c>
      <c r="G10" s="186">
        <f>AVERAGE('Bio - Rohdaten'!$C$225:$C236)</f>
        <v>21.873221405700509</v>
      </c>
      <c r="H10" s="185">
        <f t="shared" si="0"/>
        <v>0.35900654752366501</v>
      </c>
      <c r="I10" s="181"/>
      <c r="J10" s="178">
        <f>AVERAGE('nicht Bio - Rohdaten'!$C$213:$C$224)</f>
        <v>17.923273408162476</v>
      </c>
      <c r="K10" s="186">
        <f>AVERAGE('nicht Bio - Rohdaten'!$C$225:$C236)</f>
        <v>17.878746843761196</v>
      </c>
      <c r="L10" s="185">
        <f t="shared" si="1"/>
        <v>-0.24842875175358722</v>
      </c>
      <c r="M10" s="181"/>
      <c r="N10" s="178">
        <f t="shared" si="2"/>
        <v>3.8717026066137734</v>
      </c>
      <c r="O10" s="186">
        <f t="shared" si="3"/>
        <v>3.9944745619393132</v>
      </c>
      <c r="P10" s="185">
        <f t="shared" si="4"/>
        <v>3.1710068618342877</v>
      </c>
      <c r="Q10" s="181"/>
      <c r="R10" s="185">
        <f t="shared" si="5"/>
        <v>21.601537389094073</v>
      </c>
      <c r="S10" s="187">
        <f t="shared" si="6"/>
        <v>22.342027642352292</v>
      </c>
      <c r="T10" s="6"/>
    </row>
    <row r="11" spans="1:20" s="176" customFormat="1" hidden="1" outlineLevel="1">
      <c r="A11" s="227" t="str">
        <f>'Nur für MB Bio + HP konv. WK'!A10</f>
        <v>210 g</v>
      </c>
      <c r="B11" s="228" t="str">
        <f>Codierung!$I$46</f>
        <v>Mozzarella</v>
      </c>
      <c r="C11" s="228"/>
      <c r="D11" s="5" t="str">
        <f>Codierung!$I$113</f>
        <v>In CHF / kg</v>
      </c>
      <c r="E11" s="144" t="str">
        <f>'Tabelle und Graphen'!C24</f>
        <v>210 g</v>
      </c>
      <c r="F11" s="178">
        <f>AVERAGE('Bio - Rohdaten'!$D$213:$D$224)</f>
        <v>14</v>
      </c>
      <c r="G11" s="186">
        <f>AVERAGE('Bio - Rohdaten'!$D$225:$D236)</f>
        <v>14.036336282929412</v>
      </c>
      <c r="H11" s="185">
        <f t="shared" si="0"/>
        <v>0.25954487806722731</v>
      </c>
      <c r="I11" s="181"/>
      <c r="J11" s="178">
        <f>AVERAGE('nicht Bio - Rohdaten'!$D$213:$D$224)</f>
        <v>9.8006334222880671</v>
      </c>
      <c r="K11" s="186">
        <f>AVERAGE('nicht Bio - Rohdaten'!$D$225:$D236)</f>
        <v>9.8115430737086147</v>
      </c>
      <c r="L11" s="185">
        <f t="shared" si="1"/>
        <v>0.11131577879178121</v>
      </c>
      <c r="M11" s="181"/>
      <c r="N11" s="178">
        <f t="shared" si="2"/>
        <v>4.1993665777119329</v>
      </c>
      <c r="O11" s="186">
        <f t="shared" si="3"/>
        <v>4.2247932092207972</v>
      </c>
      <c r="P11" s="185">
        <f t="shared" si="4"/>
        <v>0.60548730477152624</v>
      </c>
      <c r="Q11" s="181"/>
      <c r="R11" s="185">
        <f t="shared" si="5"/>
        <v>42.847909892864287</v>
      </c>
      <c r="S11" s="187">
        <f t="shared" si="6"/>
        <v>43.059416622668813</v>
      </c>
      <c r="T11" s="6"/>
    </row>
    <row r="12" spans="1:20" s="176" customFormat="1" hidden="1" outlineLevel="1">
      <c r="A12" s="227" t="str">
        <f>'Nur für MB Bio + HP konv. WK'!A11</f>
        <v>150 g</v>
      </c>
      <c r="B12" s="228" t="str">
        <f>Codierung!$I$47</f>
        <v>Emmentaler</v>
      </c>
      <c r="C12" s="228"/>
      <c r="D12" s="5" t="str">
        <f>Codierung!$I$113</f>
        <v>In CHF / kg</v>
      </c>
      <c r="E12" s="144" t="str">
        <f>'Tabelle und Graphen'!C25</f>
        <v>150 g</v>
      </c>
      <c r="F12" s="178">
        <f>AVERAGE('Bio - Rohdaten'!$E$213:$E$224)</f>
        <v>19.79392466818112</v>
      </c>
      <c r="G12" s="186">
        <f>AVERAGE('Bio - Rohdaten'!$E$225:$E236)</f>
        <v>19.922180705178842</v>
      </c>
      <c r="H12" s="185">
        <f t="shared" si="0"/>
        <v>0.64795657833282105</v>
      </c>
      <c r="I12" s="181"/>
      <c r="J12" s="178">
        <f>AVERAGE('nicht Bio - Rohdaten'!$E$213:$E$224)</f>
        <v>17.323996257681575</v>
      </c>
      <c r="K12" s="186">
        <f>AVERAGE('nicht Bio - Rohdaten'!$E$225:$E236)</f>
        <v>17.324807584380366</v>
      </c>
      <c r="L12" s="185">
        <f t="shared" si="1"/>
        <v>4.6832537176951915E-3</v>
      </c>
      <c r="M12" s="181"/>
      <c r="N12" s="178">
        <f t="shared" si="2"/>
        <v>2.4699284104995449</v>
      </c>
      <c r="O12" s="186">
        <f t="shared" si="3"/>
        <v>2.5973731207984763</v>
      </c>
      <c r="P12" s="185">
        <f t="shared" si="4"/>
        <v>5.1598544215763544</v>
      </c>
      <c r="Q12" s="181"/>
      <c r="R12" s="185">
        <f t="shared" si="5"/>
        <v>14.257267051788713</v>
      </c>
      <c r="S12" s="187">
        <f t="shared" si="6"/>
        <v>14.992219152495556</v>
      </c>
      <c r="T12" s="6"/>
    </row>
    <row r="13" spans="1:20" s="176" customFormat="1" hidden="1" outlineLevel="1">
      <c r="A13" s="227" t="str">
        <f>'Nur für MB Bio + HP konv. WK'!A12</f>
        <v>110 g</v>
      </c>
      <c r="B13" s="228" t="str">
        <f>Codierung!$I$48</f>
        <v xml:space="preserve">Vorzugsbutter </v>
      </c>
      <c r="C13" s="228"/>
      <c r="D13" s="5" t="str">
        <f>Codierung!$I$113</f>
        <v>In CHF / kg</v>
      </c>
      <c r="E13" s="144" t="str">
        <f>'Tabelle und Graphen'!C26</f>
        <v>110 g</v>
      </c>
      <c r="F13" s="178">
        <f>AVERAGE('Bio - Rohdaten'!$F$213:$F$224)</f>
        <v>18.95318564502028</v>
      </c>
      <c r="G13" s="186">
        <f>AVERAGE('Bio - Rohdaten'!$F$225:$F236)</f>
        <v>19.183814245613519</v>
      </c>
      <c r="H13" s="185">
        <f t="shared" si="0"/>
        <v>1.2168329109034681</v>
      </c>
      <c r="I13" s="181"/>
      <c r="J13" s="178">
        <f>AVERAGE('nicht Bio - Rohdaten'!$F$213:$F$224)</f>
        <v>14.776571409428122</v>
      </c>
      <c r="K13" s="186">
        <f>AVERAGE('nicht Bio - Rohdaten'!$F$225:$F236)</f>
        <v>14.75741812183167</v>
      </c>
      <c r="L13" s="185">
        <f t="shared" si="1"/>
        <v>-0.12961929439350162</v>
      </c>
      <c r="M13" s="181"/>
      <c r="N13" s="178">
        <f t="shared" si="2"/>
        <v>4.1766142355921581</v>
      </c>
      <c r="O13" s="186">
        <f t="shared" si="3"/>
        <v>4.4263961237818492</v>
      </c>
      <c r="P13" s="185">
        <f t="shared" si="4"/>
        <v>5.9804874019991274</v>
      </c>
      <c r="Q13" s="181"/>
      <c r="R13" s="185">
        <f t="shared" si="5"/>
        <v>28.265110490565416</v>
      </c>
      <c r="S13" s="187">
        <f t="shared" si="6"/>
        <v>29.994380366803973</v>
      </c>
      <c r="T13" s="6"/>
    </row>
    <row r="14" spans="1:20" s="176" customFormat="1" hidden="1" outlineLevel="1">
      <c r="A14" s="227" t="str">
        <f>'Nur für MB Bio + HP konv. WK'!A13</f>
        <v>4.5 dl</v>
      </c>
      <c r="B14" s="228" t="str">
        <f>Codierung!$I$49</f>
        <v>Vollrahm</v>
      </c>
      <c r="C14" s="228"/>
      <c r="D14" s="5" t="str">
        <f>Codierung!$I$112</f>
        <v>In CHF / Liter</v>
      </c>
      <c r="E14" s="144" t="str">
        <f>'Tabelle und Graphen'!C27</f>
        <v>4.5 dl</v>
      </c>
      <c r="F14" s="178">
        <f>AVERAGE('Bio - Rohdaten'!$G$213:$G$224)</f>
        <v>13.264624780891944</v>
      </c>
      <c r="G14" s="186">
        <f>AVERAGE('Bio - Rohdaten'!$G$225:$G236)</f>
        <v>13.368272523204135</v>
      </c>
      <c r="H14" s="185">
        <f t="shared" si="0"/>
        <v>0.78138465297185256</v>
      </c>
      <c r="I14" s="178"/>
      <c r="J14" s="178">
        <f>AVERAGE('nicht Bio - Rohdaten'!$G$213:$G$224)</f>
        <v>6.3559448028963521</v>
      </c>
      <c r="K14" s="186">
        <f>AVERAGE('nicht Bio - Rohdaten'!$G$225:$G236)</f>
        <v>6.2721394263654311</v>
      </c>
      <c r="L14" s="185">
        <f t="shared" si="1"/>
        <v>-1.3185353103244635</v>
      </c>
      <c r="M14" s="181"/>
      <c r="N14" s="178">
        <f t="shared" si="2"/>
        <v>6.9086799779955923</v>
      </c>
      <c r="O14" s="186">
        <f t="shared" si="3"/>
        <v>7.0961330968387042</v>
      </c>
      <c r="P14" s="185">
        <f t="shared" si="4"/>
        <v>2.713298624920494</v>
      </c>
      <c r="Q14" s="181"/>
      <c r="R14" s="185">
        <f t="shared" si="5"/>
        <v>108.69634951592664</v>
      </c>
      <c r="S14" s="187">
        <f t="shared" si="6"/>
        <v>113.13736214168885</v>
      </c>
      <c r="T14" s="6"/>
    </row>
    <row r="15" spans="1:20" s="176" customFormat="1" hidden="1" outlineLevel="1">
      <c r="A15" s="227" t="str">
        <f>'Nur für MB Bio + HP konv. WK'!A14</f>
        <v>500 g</v>
      </c>
      <c r="B15" s="228" t="str">
        <f>Codierung!$I$50</f>
        <v>Fruchtjoghurt, Beeren</v>
      </c>
      <c r="C15" s="228"/>
      <c r="D15" s="5" t="str">
        <f>Codierung!$I$113</f>
        <v>In CHF / kg</v>
      </c>
      <c r="E15" s="144" t="str">
        <f>'Tabelle und Graphen'!C28</f>
        <v>500 g</v>
      </c>
      <c r="F15" s="178">
        <f>AVERAGE('Bio - Rohdaten'!$H$213:$H$224)</f>
        <v>4.1271148933711821</v>
      </c>
      <c r="G15" s="186">
        <f>AVERAGE('Bio - Rohdaten'!$H$225:$H236)</f>
        <v>4.1692463378763831</v>
      </c>
      <c r="H15" s="185">
        <f t="shared" si="0"/>
        <v>1.020844962975733</v>
      </c>
      <c r="I15" s="178"/>
      <c r="J15" s="178">
        <f>AVERAGE('nicht Bio - Rohdaten'!$H$213:$H$224)</f>
        <v>3.0647401684053914</v>
      </c>
      <c r="K15" s="186">
        <f>AVERAGE('nicht Bio - Rohdaten'!$H$225:$H236)</f>
        <v>3.0600064912156331</v>
      </c>
      <c r="L15" s="185">
        <f t="shared" si="1"/>
        <v>-0.15445606901877548</v>
      </c>
      <c r="M15" s="181"/>
      <c r="N15" s="178">
        <f t="shared" si="2"/>
        <v>1.0623747249657907</v>
      </c>
      <c r="O15" s="186">
        <f t="shared" si="3"/>
        <v>1.10923984666075</v>
      </c>
      <c r="P15" s="185">
        <f t="shared" si="4"/>
        <v>4.411355107913403</v>
      </c>
      <c r="Q15" s="181"/>
      <c r="R15" s="185">
        <f t="shared" si="5"/>
        <v>34.664430476615337</v>
      </c>
      <c r="S15" s="187">
        <f t="shared" si="6"/>
        <v>36.249591294823944</v>
      </c>
      <c r="T15" s="6"/>
    </row>
    <row r="16" spans="1:20" s="176" customFormat="1" hidden="1" outlineLevel="1">
      <c r="A16" s="227" t="str">
        <f>'Nur für MB Bio + HP konv. WK'!A15</f>
        <v>350 g</v>
      </c>
      <c r="B16" s="228" t="str">
        <f>Codierung!$I$51</f>
        <v>Joghurt nature</v>
      </c>
      <c r="C16" s="228"/>
      <c r="D16" s="5" t="str">
        <f>Codierung!$I$113</f>
        <v>In CHF / kg</v>
      </c>
      <c r="E16" s="144" t="str">
        <f>'Tabelle und Graphen'!C29</f>
        <v>350 g</v>
      </c>
      <c r="F16" s="178">
        <f>AVERAGE('Bio - Rohdaten'!$I$213:$I$224)</f>
        <v>3.3333333333333335</v>
      </c>
      <c r="G16" s="186">
        <f>AVERAGE('Bio - Rohdaten'!$I$225:$I236)</f>
        <v>3.3292959052423949</v>
      </c>
      <c r="H16" s="185">
        <f t="shared" si="0"/>
        <v>-0.12112284272815632</v>
      </c>
      <c r="I16" s="178"/>
      <c r="J16" s="178">
        <f>AVERAGE('nicht Bio - Rohdaten'!$I$213:$I$224)</f>
        <v>2.3015021085336143</v>
      </c>
      <c r="K16" s="186">
        <f>AVERAGE('nicht Bio - Rohdaten'!$I$225:$I236)</f>
        <v>2.3208432910643331</v>
      </c>
      <c r="L16" s="185">
        <f t="shared" si="1"/>
        <v>0.84037214039494901</v>
      </c>
      <c r="M16" s="181"/>
      <c r="N16" s="178">
        <f t="shared" si="2"/>
        <v>1.0318312247997192</v>
      </c>
      <c r="O16" s="186">
        <f t="shared" si="3"/>
        <v>1.0084526141780619</v>
      </c>
      <c r="P16" s="185">
        <f t="shared" si="4"/>
        <v>-2.2657397895857629</v>
      </c>
      <c r="Q16" s="181"/>
      <c r="R16" s="185">
        <f t="shared" si="5"/>
        <v>44.832947185833483</v>
      </c>
      <c r="S16" s="187">
        <f t="shared" si="6"/>
        <v>43.451990837157652</v>
      </c>
      <c r="T16" s="6"/>
    </row>
    <row r="17" spans="1:20" s="184" customFormat="1" collapsed="1">
      <c r="A17" s="226" t="str">
        <f>Codierung!$I$52</f>
        <v>Fleisch</v>
      </c>
      <c r="B17" s="226"/>
      <c r="C17" s="226"/>
      <c r="D17" s="169" t="str">
        <f>Codierung!$I$110</f>
        <v>In CHF</v>
      </c>
      <c r="E17" s="170"/>
      <c r="F17" s="189">
        <f>AVERAGE('Bio - Rohdaten'!$U$213:$U$224)</f>
        <v>60.536560508287188</v>
      </c>
      <c r="G17" s="190">
        <f>AVERAGE('Bio - Rohdaten'!$U$225:$U236)</f>
        <v>61.165181091235162</v>
      </c>
      <c r="H17" s="188">
        <f t="shared" si="0"/>
        <v>1.038414765671926</v>
      </c>
      <c r="I17" s="178"/>
      <c r="J17" s="189">
        <f>AVERAGE('nicht Bio - Rohdaten'!$U$213:$U$224)</f>
        <v>41.978875410242125</v>
      </c>
      <c r="K17" s="190">
        <f>AVERAGE('nicht Bio - Rohdaten'!$U$225:$U236)</f>
        <v>41.77124935538599</v>
      </c>
      <c r="L17" s="188">
        <f t="shared" si="1"/>
        <v>-0.49459651509739555</v>
      </c>
      <c r="M17" s="181"/>
      <c r="N17" s="189">
        <f t="shared" si="2"/>
        <v>18.557685098045063</v>
      </c>
      <c r="O17" s="190">
        <f t="shared" si="3"/>
        <v>19.393931735849172</v>
      </c>
      <c r="P17" s="188">
        <f t="shared" si="4"/>
        <v>4.5062012497032971</v>
      </c>
      <c r="Q17" s="181"/>
      <c r="R17" s="188">
        <f t="shared" si="5"/>
        <v>44.20719925602701</v>
      </c>
      <c r="S17" s="191">
        <f t="shared" si="6"/>
        <v>46.428900344462676</v>
      </c>
      <c r="T17" s="183"/>
    </row>
    <row r="18" spans="1:20" s="176" customFormat="1" hidden="1" outlineLevel="1">
      <c r="A18" s="227" t="str">
        <f>'Nur für MB Bio + HP konv. WK'!A17</f>
        <v>120 g</v>
      </c>
      <c r="B18" s="228" t="str">
        <f>Codierung!$I$53</f>
        <v>Rindsentrecôte</v>
      </c>
      <c r="C18" s="228"/>
      <c r="D18" s="5" t="str">
        <f>Codierung!$I$113</f>
        <v>In CHF / kg</v>
      </c>
      <c r="E18" s="145" t="str">
        <f>'Tabelle und Graphen'!C31</f>
        <v>120 g</v>
      </c>
      <c r="F18" s="178">
        <f>AVERAGE('Bio - Rohdaten'!$K$213:$K$224)</f>
        <v>85.149318181818174</v>
      </c>
      <c r="G18" s="186">
        <f>AVERAGE('Bio - Rohdaten'!$K$225:$K236)</f>
        <v>87.892803030303014</v>
      </c>
      <c r="H18" s="185">
        <f t="shared" si="0"/>
        <v>3.2219692500963006</v>
      </c>
      <c r="I18" s="178"/>
      <c r="J18" s="178">
        <f>AVERAGE('nicht Bio - Rohdaten'!$K$213:$K$224)</f>
        <v>73.478239429407736</v>
      </c>
      <c r="K18" s="186">
        <f>AVERAGE('nicht Bio - Rohdaten'!$K$225:$K236)</f>
        <v>72.127214551741218</v>
      </c>
      <c r="L18" s="185">
        <f t="shared" si="1"/>
        <v>-1.8386734469386397</v>
      </c>
      <c r="M18" s="181"/>
      <c r="N18" s="178">
        <f t="shared" si="2"/>
        <v>11.671078752410438</v>
      </c>
      <c r="O18" s="186">
        <f t="shared" si="3"/>
        <v>15.765588478561796</v>
      </c>
      <c r="P18" s="185">
        <f t="shared" si="4"/>
        <v>35.082530184330352</v>
      </c>
      <c r="Q18" s="181"/>
      <c r="R18" s="185">
        <f t="shared" si="5"/>
        <v>15.883721279989448</v>
      </c>
      <c r="S18" s="187">
        <f t="shared" si="6"/>
        <v>21.858030393302073</v>
      </c>
      <c r="T18" s="6"/>
    </row>
    <row r="19" spans="1:20" s="176" customFormat="1" hidden="1" outlineLevel="1">
      <c r="A19" s="227" t="str">
        <f>'Nur für MB Bio + HP konv. WK'!A18</f>
        <v>100 g</v>
      </c>
      <c r="B19" s="228" t="str">
        <f>Codierung!$I$54</f>
        <v>Rindsplätzli à la minute</v>
      </c>
      <c r="C19" s="228"/>
      <c r="D19" s="5" t="str">
        <f>Codierung!$I$113</f>
        <v>In CHF / kg</v>
      </c>
      <c r="E19" s="145" t="str">
        <f>'Tabelle und Graphen'!C32</f>
        <v>100 g</v>
      </c>
      <c r="F19" s="178">
        <f>AVERAGE('Bio - Rohdaten'!$L$213:$L$224)</f>
        <v>55.333333333333336</v>
      </c>
      <c r="G19" s="186">
        <f>AVERAGE('Bio - Rohdaten'!$L$225:$L236)</f>
        <v>55.357575757575745</v>
      </c>
      <c r="H19" s="185">
        <f t="shared" si="0"/>
        <v>4.3811610076643311E-2</v>
      </c>
      <c r="I19" s="178"/>
      <c r="J19" s="178">
        <f>AVERAGE('nicht Bio - Rohdaten'!$L$213:$L$224)</f>
        <v>48.498805211393631</v>
      </c>
      <c r="K19" s="186">
        <f>AVERAGE('nicht Bio - Rohdaten'!$L$225:$L236)</f>
        <v>49.331211578746242</v>
      </c>
      <c r="L19" s="185">
        <f t="shared" si="1"/>
        <v>1.7163440701773356</v>
      </c>
      <c r="M19" s="181"/>
      <c r="N19" s="178">
        <f t="shared" si="2"/>
        <v>6.8345281219397052</v>
      </c>
      <c r="O19" s="186">
        <f t="shared" si="3"/>
        <v>6.0263641788295033</v>
      </c>
      <c r="P19" s="185">
        <f t="shared" si="4"/>
        <v>-11.8247218928823</v>
      </c>
      <c r="Q19" s="181"/>
      <c r="R19" s="185">
        <f t="shared" si="5"/>
        <v>14.092157718421694</v>
      </c>
      <c r="S19" s="187">
        <f t="shared" si="6"/>
        <v>12.216128463031485</v>
      </c>
      <c r="T19" s="6"/>
    </row>
    <row r="20" spans="1:20" s="176" customFormat="1" hidden="1" outlineLevel="1">
      <c r="A20" s="227" t="e">
        <f>'Nur für MB Bio + HP konv. WK'!#REF!</f>
        <v>#REF!</v>
      </c>
      <c r="B20" s="228" t="str">
        <f>Codierung!$I$55</f>
        <v>Kalbsnierstücksteak</v>
      </c>
      <c r="C20" s="228"/>
      <c r="D20" s="5" t="str">
        <f>Codierung!$I$113</f>
        <v>In CHF / kg</v>
      </c>
      <c r="E20" s="145" t="e">
        <f>'Tabelle und Graphen'!#REF!</f>
        <v>#REF!</v>
      </c>
      <c r="F20" s="178" t="e">
        <f>AVERAGE('Bio - Rohdaten'!#REF!)</f>
        <v>#REF!</v>
      </c>
      <c r="G20" s="186" t="e">
        <f>AVERAGE('Bio - Rohdaten'!#REF!)</f>
        <v>#REF!</v>
      </c>
      <c r="H20" s="185" t="str">
        <f t="shared" si="0"/>
        <v>-</v>
      </c>
      <c r="I20" s="178"/>
      <c r="J20" s="178" t="e">
        <f>AVERAGE('nicht Bio - Rohdaten'!#REF!)</f>
        <v>#REF!</v>
      </c>
      <c r="K20" s="186" t="e">
        <f>AVERAGE('nicht Bio - Rohdaten'!#REF!)</f>
        <v>#REF!</v>
      </c>
      <c r="L20" s="185" t="str">
        <f t="shared" si="1"/>
        <v>-</v>
      </c>
      <c r="M20" s="181"/>
      <c r="N20" s="178" t="e">
        <f t="shared" si="2"/>
        <v>#REF!</v>
      </c>
      <c r="O20" s="186" t="e">
        <f t="shared" si="3"/>
        <v>#REF!</v>
      </c>
      <c r="P20" s="185" t="str">
        <f t="shared" si="4"/>
        <v>-</v>
      </c>
      <c r="Q20" s="181"/>
      <c r="R20" s="185" t="e">
        <f t="shared" si="5"/>
        <v>#REF!</v>
      </c>
      <c r="S20" s="187" t="e">
        <f t="shared" si="6"/>
        <v>#REF!</v>
      </c>
      <c r="T20" s="6"/>
    </row>
    <row r="21" spans="1:20" s="176" customFormat="1" hidden="1" outlineLevel="1">
      <c r="A21" s="227" t="e">
        <f>'Nur für MB Bio + HP konv. WK'!#REF!</f>
        <v>#REF!</v>
      </c>
      <c r="B21" s="228" t="str">
        <f>Codierung!$I$56</f>
        <v>Kalbsplätzli Stotzen</v>
      </c>
      <c r="C21" s="228"/>
      <c r="D21" s="5" t="str">
        <f>Codierung!$I$113</f>
        <v>In CHF / kg</v>
      </c>
      <c r="E21" s="145" t="e">
        <f>'Tabelle und Graphen'!#REF!</f>
        <v>#REF!</v>
      </c>
      <c r="F21" s="178" t="e">
        <f>AVERAGE('Bio - Rohdaten'!#REF!)</f>
        <v>#REF!</v>
      </c>
      <c r="G21" s="186" t="e">
        <f>AVERAGE('Bio - Rohdaten'!#REF!)</f>
        <v>#REF!</v>
      </c>
      <c r="H21" s="185" t="str">
        <f t="shared" si="0"/>
        <v>-</v>
      </c>
      <c r="I21" s="178"/>
      <c r="J21" s="178" t="e">
        <f>AVERAGE('nicht Bio - Rohdaten'!#REF!)</f>
        <v>#REF!</v>
      </c>
      <c r="K21" s="186" t="e">
        <f>AVERAGE('nicht Bio - Rohdaten'!#REF!)</f>
        <v>#REF!</v>
      </c>
      <c r="L21" s="185" t="str">
        <f t="shared" si="1"/>
        <v>-</v>
      </c>
      <c r="M21" s="181"/>
      <c r="N21" s="178" t="e">
        <f t="shared" si="2"/>
        <v>#REF!</v>
      </c>
      <c r="O21" s="186" t="e">
        <f t="shared" si="3"/>
        <v>#REF!</v>
      </c>
      <c r="P21" s="185" t="str">
        <f t="shared" si="4"/>
        <v>-</v>
      </c>
      <c r="Q21" s="181"/>
      <c r="R21" s="185" t="e">
        <f t="shared" si="5"/>
        <v>#REF!</v>
      </c>
      <c r="S21" s="187" t="e">
        <f t="shared" si="6"/>
        <v>#REF!</v>
      </c>
      <c r="T21" s="6"/>
    </row>
    <row r="22" spans="1:20" s="176" customFormat="1" hidden="1" outlineLevel="1">
      <c r="A22" s="227" t="str">
        <f>'Nur für MB Bio + HP konv. WK'!A19</f>
        <v>170 g</v>
      </c>
      <c r="B22" s="228" t="str">
        <f>Codierung!$I$57</f>
        <v>Schweinsnierstücksteak</v>
      </c>
      <c r="C22" s="228"/>
      <c r="D22" s="5" t="str">
        <f>Codierung!$I$113</f>
        <v>In CHF / kg</v>
      </c>
      <c r="E22" s="145" t="str">
        <f>'Tabelle und Graphen'!C33</f>
        <v>170 g</v>
      </c>
      <c r="F22" s="178">
        <f>AVERAGE('Bio - Rohdaten'!$M$213:$M$224)</f>
        <v>44.688257575757568</v>
      </c>
      <c r="G22" s="186">
        <f>AVERAGE('Bio - Rohdaten'!$M$225:$M236)</f>
        <v>45.115210932857991</v>
      </c>
      <c r="H22" s="185">
        <f t="shared" si="0"/>
        <v>0.95540390308714185</v>
      </c>
      <c r="I22" s="178"/>
      <c r="J22" s="178">
        <f>AVERAGE('nicht Bio - Rohdaten'!$M$213:$M$224)</f>
        <v>36.559527232714977</v>
      </c>
      <c r="K22" s="186">
        <f>AVERAGE('nicht Bio - Rohdaten'!$M$225:$M236)</f>
        <v>35.85272918466336</v>
      </c>
      <c r="L22" s="185">
        <f t="shared" si="1"/>
        <v>-1.9332800546149973</v>
      </c>
      <c r="M22" s="181"/>
      <c r="N22" s="178">
        <f t="shared" si="2"/>
        <v>8.1287303430425908</v>
      </c>
      <c r="O22" s="186">
        <f t="shared" si="3"/>
        <v>9.2624817481946309</v>
      </c>
      <c r="P22" s="185">
        <f t="shared" si="4"/>
        <v>13.947459902177982</v>
      </c>
      <c r="Q22" s="181"/>
      <c r="R22" s="185">
        <f t="shared" si="5"/>
        <v>22.234232656511676</v>
      </c>
      <c r="S22" s="187">
        <f t="shared" si="6"/>
        <v>25.83480242323315</v>
      </c>
      <c r="T22" s="6"/>
    </row>
    <row r="23" spans="1:20" s="176" customFormat="1" hidden="1" outlineLevel="1">
      <c r="A23" s="227" t="str">
        <f>'Nur für MB Bio + HP konv. WK'!A20</f>
        <v>210 g</v>
      </c>
      <c r="B23" s="228" t="str">
        <f>Codierung!$I$58</f>
        <v>Schweinskoteletten</v>
      </c>
      <c r="C23" s="228"/>
      <c r="D23" s="5" t="str">
        <f>Codierung!$I$113</f>
        <v>In CHF / kg</v>
      </c>
      <c r="E23" s="145" t="str">
        <f>'Tabelle und Graphen'!C34</f>
        <v>210 g</v>
      </c>
      <c r="F23" s="178">
        <f>AVERAGE('Bio - Rohdaten'!$N$213:$N$224)</f>
        <v>26.902777777777782</v>
      </c>
      <c r="G23" s="186">
        <f>AVERAGE('Bio - Rohdaten'!$N$225:$N236)</f>
        <v>26.797395833333336</v>
      </c>
      <c r="H23" s="185">
        <f t="shared" si="0"/>
        <v>-0.39171399070728397</v>
      </c>
      <c r="I23" s="178"/>
      <c r="J23" s="178">
        <f>AVERAGE('nicht Bio - Rohdaten'!$N$213:$N$224)</f>
        <v>20.908131619424339</v>
      </c>
      <c r="K23" s="186">
        <f>AVERAGE('nicht Bio - Rohdaten'!$N$225:$N236)</f>
        <v>20.009349552340339</v>
      </c>
      <c r="L23" s="185">
        <f t="shared" si="1"/>
        <v>-4.2987201508192223</v>
      </c>
      <c r="M23" s="181"/>
      <c r="N23" s="178">
        <f t="shared" si="2"/>
        <v>5.9946461583534436</v>
      </c>
      <c r="O23" s="186">
        <f t="shared" si="3"/>
        <v>6.7880462809929973</v>
      </c>
      <c r="P23" s="185">
        <f t="shared" si="4"/>
        <v>13.23514518924463</v>
      </c>
      <c r="Q23" s="181"/>
      <c r="R23" s="185">
        <f t="shared" si="5"/>
        <v>28.671362259764145</v>
      </c>
      <c r="S23" s="187">
        <f t="shared" si="6"/>
        <v>33.924372520140466</v>
      </c>
      <c r="T23" s="6"/>
    </row>
    <row r="24" spans="1:20" s="176" customFormat="1" hidden="1" outlineLevel="1">
      <c r="A24" s="227" t="str">
        <f>'Nur für MB Bio + HP konv. WK'!A21</f>
        <v>180 g</v>
      </c>
      <c r="B24" s="228" t="str">
        <f>Codierung!$I$59</f>
        <v>Schweinsstotzenplätzli</v>
      </c>
      <c r="C24" s="228"/>
      <c r="D24" s="5" t="str">
        <f>Codierung!$I$113</f>
        <v>In CHF / kg</v>
      </c>
      <c r="E24" s="145" t="str">
        <f>'Tabelle und Graphen'!C35</f>
        <v>180 g</v>
      </c>
      <c r="F24" s="178">
        <f>AVERAGE('Bio - Rohdaten'!$O$213:$O$224)</f>
        <v>39.14869791666667</v>
      </c>
      <c r="G24" s="186">
        <f>AVERAGE('Bio - Rohdaten'!$O$225:$O236)</f>
        <v>39.427083333333336</v>
      </c>
      <c r="H24" s="185">
        <f t="shared" si="0"/>
        <v>0.71109751149130673</v>
      </c>
      <c r="I24" s="178"/>
      <c r="J24" s="178">
        <f>AVERAGE('nicht Bio - Rohdaten'!$O$213:$O$224)</f>
        <v>25.742538192002439</v>
      </c>
      <c r="K24" s="186">
        <f>AVERAGE('nicht Bio - Rohdaten'!$O$225:$O236)</f>
        <v>26.220035177581824</v>
      </c>
      <c r="L24" s="185">
        <f t="shared" si="1"/>
        <v>1.8548947350022069</v>
      </c>
      <c r="M24" s="181"/>
      <c r="N24" s="178">
        <f t="shared" si="2"/>
        <v>13.406159724664231</v>
      </c>
      <c r="O24" s="186">
        <f t="shared" si="3"/>
        <v>13.207048155751512</v>
      </c>
      <c r="P24" s="185">
        <f t="shared" si="4"/>
        <v>-1.4852245012895127</v>
      </c>
      <c r="Q24" s="181"/>
      <c r="R24" s="185">
        <f t="shared" si="5"/>
        <v>52.077847276261167</v>
      </c>
      <c r="S24" s="187">
        <f t="shared" si="6"/>
        <v>50.370062687953833</v>
      </c>
      <c r="T24" s="6"/>
    </row>
    <row r="25" spans="1:20" s="176" customFormat="1" hidden="1" outlineLevel="1">
      <c r="A25" s="227" t="str">
        <f>'Nur für MB Bio + HP konv. WK'!A22</f>
        <v>80 g</v>
      </c>
      <c r="B25" s="228" t="str">
        <f>Codierung!$I$60</f>
        <v>Salami CH</v>
      </c>
      <c r="C25" s="228"/>
      <c r="D25" s="5" t="str">
        <f>Codierung!$I$114</f>
        <v>In CHF / 100g</v>
      </c>
      <c r="E25" s="145" t="str">
        <f>'Tabelle und Graphen'!C36</f>
        <v>80 g</v>
      </c>
      <c r="F25" s="178">
        <f>AVERAGE('Bio - Rohdaten'!$P$213:$P$224)</f>
        <v>5.3824431818181813</v>
      </c>
      <c r="G25" s="186">
        <f>AVERAGE('Bio - Rohdaten'!$P$225:$P236)</f>
        <v>5.4039535984848479</v>
      </c>
      <c r="H25" s="185">
        <f t="shared" si="0"/>
        <v>0.39964038523116291</v>
      </c>
      <c r="I25" s="178"/>
      <c r="J25" s="178">
        <f>AVERAGE('nicht Bio - Rohdaten'!$P$213:$P$224)</f>
        <v>4.8757930885210188</v>
      </c>
      <c r="K25" s="186">
        <f>AVERAGE('nicht Bio - Rohdaten'!$P$225:$P236)</f>
        <v>4.8939969546951216</v>
      </c>
      <c r="L25" s="185">
        <f t="shared" si="1"/>
        <v>0.37335190078020025</v>
      </c>
      <c r="M25" s="181"/>
      <c r="N25" s="178">
        <f t="shared" si="2"/>
        <v>0.50665009329716248</v>
      </c>
      <c r="O25" s="186">
        <f t="shared" si="3"/>
        <v>0.50995664378972627</v>
      </c>
      <c r="P25" s="185">
        <f t="shared" si="4"/>
        <v>0.6526299977654233</v>
      </c>
      <c r="Q25" s="181"/>
      <c r="R25" s="185">
        <f t="shared" si="5"/>
        <v>10.391131947127906</v>
      </c>
      <c r="S25" s="187">
        <f t="shared" si="6"/>
        <v>10.420044158394749</v>
      </c>
      <c r="T25" s="6"/>
    </row>
    <row r="26" spans="1:20" s="176" customFormat="1" hidden="1" outlineLevel="1">
      <c r="A26" s="227" t="str">
        <f>'Nur für MB Bio + HP konv. WK'!A23</f>
        <v>310 g</v>
      </c>
      <c r="B26" s="228" t="str">
        <f>Codierung!$I$61</f>
        <v>Wienerli</v>
      </c>
      <c r="C26" s="228"/>
      <c r="D26" s="5" t="str">
        <f>Codierung!$I$114</f>
        <v>In CHF / 100g</v>
      </c>
      <c r="E26" s="145" t="str">
        <f>'Tabelle und Graphen'!C37</f>
        <v>310 g</v>
      </c>
      <c r="F26" s="178">
        <f>AVERAGE('Bio - Rohdaten'!$Q$213:$Q$224)</f>
        <v>2.0039067307692306</v>
      </c>
      <c r="G26" s="186">
        <f>AVERAGE('Bio - Rohdaten'!$Q$225:$Q236)</f>
        <v>1.9898076923076913</v>
      </c>
      <c r="H26" s="185">
        <f t="shared" si="0"/>
        <v>-0.70357757898878037</v>
      </c>
      <c r="I26" s="178"/>
      <c r="J26" s="178">
        <f>AVERAGE('nicht Bio - Rohdaten'!$Q$213:$Q$224)</f>
        <v>1.4620884266850596</v>
      </c>
      <c r="K26" s="186">
        <f>AVERAGE('nicht Bio - Rohdaten'!$Q$225:$Q236)</f>
        <v>1.4582800657920398</v>
      </c>
      <c r="L26" s="185">
        <f t="shared" si="1"/>
        <v>-0.26047404681632585</v>
      </c>
      <c r="M26" s="181"/>
      <c r="N26" s="178">
        <f t="shared" si="2"/>
        <v>0.54181830408417109</v>
      </c>
      <c r="O26" s="186">
        <f t="shared" si="3"/>
        <v>0.53152762651565144</v>
      </c>
      <c r="P26" s="185">
        <f t="shared" si="4"/>
        <v>-1.8992856998277039</v>
      </c>
      <c r="Q26" s="181"/>
      <c r="R26" s="185">
        <f t="shared" si="5"/>
        <v>37.057834136107374</v>
      </c>
      <c r="S26" s="187">
        <f t="shared" si="6"/>
        <v>36.4489400207882</v>
      </c>
      <c r="T26" s="6"/>
    </row>
    <row r="27" spans="1:20" s="176" customFormat="1" hidden="1" outlineLevel="1">
      <c r="A27" s="227" t="str">
        <f>'Nur für MB Bio + HP konv. WK'!A24</f>
        <v>470 g</v>
      </c>
      <c r="B27" s="228" t="str">
        <f>Codierung!$I$62</f>
        <v>Kalbsbratwurst</v>
      </c>
      <c r="C27" s="228"/>
      <c r="D27" s="5" t="str">
        <f>Codierung!$I$114</f>
        <v>In CHF / 100g</v>
      </c>
      <c r="E27" s="145" t="str">
        <f>'Tabelle und Graphen'!C38</f>
        <v>470 g</v>
      </c>
      <c r="F27" s="178">
        <f>AVERAGE('Bio - Rohdaten'!$R$213:$R$224)</f>
        <v>2.2990935069444447</v>
      </c>
      <c r="G27" s="186">
        <f>AVERAGE('Bio - Rohdaten'!$R$225:$R236)</f>
        <v>2.3313439303751808</v>
      </c>
      <c r="H27" s="185">
        <f t="shared" si="0"/>
        <v>1.4027451834091689</v>
      </c>
      <c r="I27" s="178"/>
      <c r="J27" s="178">
        <f>AVERAGE('nicht Bio - Rohdaten'!$R$213:$R$224)</f>
        <v>1.8868447862608513</v>
      </c>
      <c r="K27" s="186">
        <f>AVERAGE('nicht Bio - Rohdaten'!$R$225:$R236)</f>
        <v>1.8829868986764928</v>
      </c>
      <c r="L27" s="185">
        <f t="shared" si="1"/>
        <v>-0.20446237085582469</v>
      </c>
      <c r="M27" s="181"/>
      <c r="N27" s="178">
        <f t="shared" si="2"/>
        <v>0.41224872068359342</v>
      </c>
      <c r="O27" s="186">
        <f t="shared" si="3"/>
        <v>0.44835703169868801</v>
      </c>
      <c r="P27" s="185">
        <f t="shared" si="4"/>
        <v>8.758865510903119</v>
      </c>
      <c r="Q27" s="181"/>
      <c r="R27" s="185">
        <f t="shared" si="5"/>
        <v>21.848576188428524</v>
      </c>
      <c r="S27" s="187">
        <f t="shared" si="6"/>
        <v>23.810948021668523</v>
      </c>
      <c r="T27" s="6"/>
    </row>
    <row r="28" spans="1:20" s="176" customFormat="1" hidden="1" outlineLevel="1">
      <c r="A28" s="227" t="str">
        <f>'Nur für MB Bio + HP konv. WK'!A25</f>
        <v>720 g</v>
      </c>
      <c r="B28" s="228" t="str">
        <f>Codierung!$I$63</f>
        <v>Poulet ganz</v>
      </c>
      <c r="C28" s="228"/>
      <c r="D28" s="5" t="str">
        <f>Codierung!$I$113</f>
        <v>In CHF / kg</v>
      </c>
      <c r="E28" s="145" t="str">
        <f>'Tabelle und Graphen'!C39</f>
        <v>720 g</v>
      </c>
      <c r="F28" s="178">
        <f>AVERAGE('Bio - Rohdaten'!$S$213:$S$224)</f>
        <v>19.166666666666664</v>
      </c>
      <c r="G28" s="186">
        <f>AVERAGE('Bio - Rohdaten'!$S$225:$S236)</f>
        <v>19.173611111111111</v>
      </c>
      <c r="H28" s="185">
        <f t="shared" si="0"/>
        <v>3.6231884057981313E-2</v>
      </c>
      <c r="I28" s="178"/>
      <c r="J28" s="178">
        <f>AVERAGE('nicht Bio - Rohdaten'!$S$213:$S$224)</f>
        <v>9.249413129509918</v>
      </c>
      <c r="K28" s="186">
        <f>AVERAGE('nicht Bio - Rohdaten'!$S$225:$S236)</f>
        <v>9.1027481146331013</v>
      </c>
      <c r="L28" s="185">
        <f t="shared" si="1"/>
        <v>-1.5856683318521831</v>
      </c>
      <c r="M28" s="181"/>
      <c r="N28" s="178">
        <f t="shared" si="2"/>
        <v>9.9172535371567463</v>
      </c>
      <c r="O28" s="186">
        <f t="shared" si="3"/>
        <v>10.070862996478009</v>
      </c>
      <c r="P28" s="185">
        <f t="shared" si="4"/>
        <v>1.5489112862320007</v>
      </c>
      <c r="Q28" s="181"/>
      <c r="R28" s="185">
        <f t="shared" si="5"/>
        <v>107.22035439757911</v>
      </c>
      <c r="S28" s="187">
        <f t="shared" si="6"/>
        <v>110.63541328017874</v>
      </c>
      <c r="T28" s="6"/>
    </row>
    <row r="29" spans="1:20" s="176" customFormat="1" hidden="1" outlineLevel="1">
      <c r="A29" s="227" t="str">
        <f>'Nur für MB Bio + HP konv. WK'!A26</f>
        <v>160 g</v>
      </c>
      <c r="B29" s="228" t="str">
        <f>Codierung!$I$64</f>
        <v>Pouletbrust</v>
      </c>
      <c r="C29" s="228"/>
      <c r="D29" s="171" t="str">
        <f>Codierung!$I$113</f>
        <v>In CHF / kg</v>
      </c>
      <c r="E29" s="172" t="str">
        <f>'Tabelle und Graphen'!C40</f>
        <v>160 g</v>
      </c>
      <c r="F29" s="193">
        <f>AVERAGE('Bio - Rohdaten'!$T$213:$T$224)</f>
        <v>53.497348484848487</v>
      </c>
      <c r="G29" s="194">
        <f>AVERAGE('Bio - Rohdaten'!$T$225:$T236)</f>
        <v>54.615530303030312</v>
      </c>
      <c r="H29" s="192">
        <f t="shared" si="0"/>
        <v>2.0901630638731858</v>
      </c>
      <c r="I29" s="178"/>
      <c r="J29" s="193">
        <f>AVERAGE('nicht Bio - Rohdaten'!$T$213:$T$224)</f>
        <v>29.265104070180922</v>
      </c>
      <c r="K29" s="194">
        <f>AVERAGE('nicht Bio - Rohdaten'!$T$225:$T236)</f>
        <v>30.523498064178259</v>
      </c>
      <c r="L29" s="192">
        <f t="shared" si="1"/>
        <v>4.299981271139754</v>
      </c>
      <c r="M29" s="181"/>
      <c r="N29" s="193">
        <f t="shared" si="2"/>
        <v>24.232244414667566</v>
      </c>
      <c r="O29" s="194">
        <f t="shared" si="3"/>
        <v>24.092032238852052</v>
      </c>
      <c r="P29" s="192">
        <f t="shared" si="4"/>
        <v>-0.57861819737442088</v>
      </c>
      <c r="Q29" s="181"/>
      <c r="R29" s="192">
        <f t="shared" si="5"/>
        <v>82.802522610396309</v>
      </c>
      <c r="S29" s="195">
        <f t="shared" si="6"/>
        <v>78.929460143121545</v>
      </c>
      <c r="T29" s="6"/>
    </row>
    <row r="30" spans="1:20" s="184" customFormat="1" collapsed="1">
      <c r="A30" s="226" t="str">
        <f>Codierung!$I$65</f>
        <v>Eier Freiland, frisch</v>
      </c>
      <c r="B30" s="226"/>
      <c r="C30" s="226"/>
      <c r="D30" s="167" t="str">
        <f>Codierung!$I$110</f>
        <v>In CHF</v>
      </c>
      <c r="E30" s="168"/>
      <c r="F30" s="179">
        <f>AVERAGE('Bio - Rohdaten'!$W$213:$W$224)</f>
        <v>22.618354085496065</v>
      </c>
      <c r="G30" s="180">
        <f>AVERAGE('Bio - Rohdaten'!$W$225:$W236)</f>
        <v>22.567006515995502</v>
      </c>
      <c r="H30" s="177">
        <f t="shared" si="0"/>
        <v>-0.22701726795182806</v>
      </c>
      <c r="I30" s="178"/>
      <c r="J30" s="179">
        <f>AVERAGE('nicht Bio - Rohdaten'!$W$213:$W$224)</f>
        <v>17.165830613533664</v>
      </c>
      <c r="K30" s="180">
        <f>AVERAGE('nicht Bio - Rohdaten'!$W$225:$W236)</f>
        <v>17.194504208243085</v>
      </c>
      <c r="L30" s="177">
        <f t="shared" si="1"/>
        <v>0.1670387839363526</v>
      </c>
      <c r="M30" s="181"/>
      <c r="N30" s="179">
        <f t="shared" si="2"/>
        <v>5.4525234719624009</v>
      </c>
      <c r="O30" s="180">
        <f t="shared" si="3"/>
        <v>5.3725023077524163</v>
      </c>
      <c r="P30" s="177">
        <f t="shared" si="4"/>
        <v>-1.4675987113391453</v>
      </c>
      <c r="Q30" s="181"/>
      <c r="R30" s="177">
        <f t="shared" si="5"/>
        <v>31.763819617697919</v>
      </c>
      <c r="S30" s="182">
        <f t="shared" si="6"/>
        <v>31.245462170271978</v>
      </c>
      <c r="T30" s="183"/>
    </row>
    <row r="31" spans="1:20" s="176" customFormat="1" hidden="1" outlineLevel="1">
      <c r="A31" s="227" t="str">
        <f>'Nur für MB Bio + HP konv. WK'!A28</f>
        <v>28 Stk.</v>
      </c>
      <c r="B31" s="228" t="str">
        <f>Codierung!$I$67</f>
        <v>In 6er-Packung</v>
      </c>
      <c r="C31" s="228"/>
      <c r="D31" s="5" t="str">
        <f>Codierung!$I$115</f>
        <v>In CHF / Ei</v>
      </c>
      <c r="E31" s="145" t="str">
        <f>'Tabelle und Graphen'!C42</f>
        <v>28 Stk.</v>
      </c>
      <c r="F31" s="178">
        <f>AVERAGE('Bio - Rohdaten'!$V$213:$V$224)</f>
        <v>0.80779836019628803</v>
      </c>
      <c r="G31" s="186">
        <f>AVERAGE('Bio - Rohdaten'!$V$225:$V236)</f>
        <v>0.80596451842841088</v>
      </c>
      <c r="H31" s="185">
        <f t="shared" si="0"/>
        <v>-0.22701726795181237</v>
      </c>
      <c r="I31" s="178"/>
      <c r="J31" s="178">
        <f>AVERAGE('nicht Bio - Rohdaten'!$V$213:$V$224)</f>
        <v>0.61306537905477365</v>
      </c>
      <c r="K31" s="186">
        <f>AVERAGE('nicht Bio - Rohdaten'!$V$225:$V236)</f>
        <v>0.6140894360086816</v>
      </c>
      <c r="L31" s="185">
        <f t="shared" si="1"/>
        <v>0.16703878393636298</v>
      </c>
      <c r="M31" s="181"/>
      <c r="N31" s="178">
        <f t="shared" si="2"/>
        <v>0.19473298114151438</v>
      </c>
      <c r="O31" s="186">
        <f t="shared" si="3"/>
        <v>0.19187508241972928</v>
      </c>
      <c r="P31" s="185">
        <f t="shared" si="4"/>
        <v>-1.4675987113391122</v>
      </c>
      <c r="Q31" s="181"/>
      <c r="R31" s="185">
        <f t="shared" si="5"/>
        <v>31.763819617697941</v>
      </c>
      <c r="S31" s="187">
        <f t="shared" si="6"/>
        <v>31.245462170271999</v>
      </c>
      <c r="T31" s="6"/>
    </row>
    <row r="32" spans="1:20" s="184" customFormat="1" collapsed="1">
      <c r="A32" s="226" t="str">
        <f>Codierung!$I$69</f>
        <v>Speisekartoffeln</v>
      </c>
      <c r="B32" s="226"/>
      <c r="C32" s="226"/>
      <c r="D32" s="169" t="str">
        <f>Codierung!$I$110</f>
        <v>In CHF</v>
      </c>
      <c r="E32" s="170"/>
      <c r="F32" s="189">
        <f>AVERAGE('Bio - Rohdaten'!$Z$213:$Z$224)</f>
        <v>2.185965795628146</v>
      </c>
      <c r="G32" s="190">
        <f>AVERAGE('Bio - Rohdaten'!$Z$225:$Z236)</f>
        <v>2.2351390343722795</v>
      </c>
      <c r="H32" s="188">
        <f t="shared" si="0"/>
        <v>2.2494971715695744</v>
      </c>
      <c r="I32" s="178"/>
      <c r="J32" s="189">
        <f>AVERAGE('nicht Bio - Rohdaten'!$Z$213:$Z$224)</f>
        <v>2.2919987631638037</v>
      </c>
      <c r="K32" s="190">
        <f>AVERAGE('nicht Bio - Rohdaten'!$Z$225:$Z236)</f>
        <v>1.4320518458955398</v>
      </c>
      <c r="L32" s="188">
        <f t="shared" si="1"/>
        <v>-37.519519254941478</v>
      </c>
      <c r="M32" s="181"/>
      <c r="N32" s="189">
        <f t="shared" si="2"/>
        <v>-0.10603296753565772</v>
      </c>
      <c r="O32" s="190">
        <f t="shared" si="3"/>
        <v>0.80308718847673966</v>
      </c>
      <c r="P32" s="188">
        <f t="shared" si="4"/>
        <v>-857.39386262736662</v>
      </c>
      <c r="Q32" s="181"/>
      <c r="R32" s="188">
        <f t="shared" si="5"/>
        <v>-4.6262227205259521</v>
      </c>
      <c r="S32" s="191">
        <f t="shared" si="6"/>
        <v>56.079477204578843</v>
      </c>
      <c r="T32" s="183"/>
    </row>
    <row r="33" spans="1:20" s="176" customFormat="1" hidden="1" outlineLevel="1">
      <c r="A33" s="227" t="str">
        <f>'Nur für MB Bio + HP konv. WK'!A30</f>
        <v>1.5 kg</v>
      </c>
      <c r="B33" s="228" t="str">
        <f>Codierung!$I$70</f>
        <v>Festkochende</v>
      </c>
      <c r="C33" s="228"/>
      <c r="D33" s="5" t="str">
        <f>Codierung!$I$113</f>
        <v>In CHF / kg</v>
      </c>
      <c r="E33" s="145" t="str">
        <f>'Tabelle und Graphen'!C44</f>
        <v>1.5 kg</v>
      </c>
      <c r="F33" s="178" t="e">
        <f>AVERAGE('Bio - Rohdaten'!$X$213:$X$224)</f>
        <v>#DIV/0!</v>
      </c>
      <c r="G33" s="186" t="e">
        <f>AVERAGE('Bio - Rohdaten'!$X$225:$X236)</f>
        <v>#DIV/0!</v>
      </c>
      <c r="H33" s="185" t="str">
        <f t="shared" si="0"/>
        <v>-</v>
      </c>
      <c r="I33" s="178"/>
      <c r="J33" s="178">
        <f>AVERAGE('nicht Bio - Rohdaten'!$X$213:$X$224)</f>
        <v>1.7548203230898811</v>
      </c>
      <c r="K33" s="186">
        <f>AVERAGE('nicht Bio - Rohdaten'!$X$225:$X236)</f>
        <v>1.7808520372391501</v>
      </c>
      <c r="L33" s="185">
        <f t="shared" si="1"/>
        <v>1.4834404301536936</v>
      </c>
      <c r="M33" s="181"/>
      <c r="N33" s="178" t="e">
        <f t="shared" si="2"/>
        <v>#DIV/0!</v>
      </c>
      <c r="O33" s="186" t="e">
        <f t="shared" si="3"/>
        <v>#DIV/0!</v>
      </c>
      <c r="P33" s="185" t="str">
        <f t="shared" si="4"/>
        <v>-</v>
      </c>
      <c r="Q33" s="181"/>
      <c r="R33" s="185" t="e">
        <f t="shared" si="5"/>
        <v>#DIV/0!</v>
      </c>
      <c r="S33" s="187" t="e">
        <f t="shared" si="6"/>
        <v>#DIV/0!</v>
      </c>
      <c r="T33" s="6"/>
    </row>
    <row r="34" spans="1:20" s="176" customFormat="1" hidden="1" outlineLevel="1">
      <c r="A34" s="227" t="str">
        <f>'Nur für MB Bio + HP konv. WK'!A31</f>
        <v>650 g</v>
      </c>
      <c r="B34" s="228" t="str">
        <f>Codierung!$I$71</f>
        <v>Mehligkochende</v>
      </c>
      <c r="C34" s="228"/>
      <c r="D34" s="6" t="str">
        <f>Codierung!$I$113</f>
        <v>In CHF / kg</v>
      </c>
      <c r="E34" s="146" t="str">
        <f>'Tabelle und Graphen'!C45</f>
        <v>650 g</v>
      </c>
      <c r="F34" s="178">
        <f>AVERAGE('Bio - Rohdaten'!$Y$213:$Y$224)</f>
        <v>3.3630243009663778</v>
      </c>
      <c r="G34" s="186">
        <f>AVERAGE('Bio - Rohdaten'!$Y$225:$Y236)</f>
        <v>3.4386754374958137</v>
      </c>
      <c r="H34" s="185">
        <f t="shared" si="0"/>
        <v>2.2494971715695677</v>
      </c>
      <c r="I34" s="178"/>
      <c r="J34" s="178">
        <f>AVERAGE('nicht Bio - Rohdaten'!$Y$213:$Y$224)</f>
        <v>1.838824709588659</v>
      </c>
      <c r="K34" s="186">
        <f>AVERAGE('nicht Bio - Rohdaten'!$Y$225:$Y236)</f>
        <v>1.8606851403702247</v>
      </c>
      <c r="L34" s="185">
        <f t="shared" si="1"/>
        <v>1.1888262468724315</v>
      </c>
      <c r="M34" s="181"/>
      <c r="N34" s="178">
        <f t="shared" si="2"/>
        <v>1.5241995913777189</v>
      </c>
      <c r="O34" s="186">
        <f t="shared" si="3"/>
        <v>1.577990297125589</v>
      </c>
      <c r="P34" s="185">
        <f t="shared" si="4"/>
        <v>3.5291116761977945</v>
      </c>
      <c r="Q34" s="181"/>
      <c r="R34" s="185">
        <f t="shared" si="5"/>
        <v>82.889879792766052</v>
      </c>
      <c r="S34" s="187">
        <f t="shared" si="6"/>
        <v>84.806948950622171</v>
      </c>
      <c r="T34" s="6"/>
    </row>
    <row r="35" spans="1:20" s="184" customFormat="1" collapsed="1">
      <c r="A35" s="226" t="str">
        <f>Codierung!$I$74</f>
        <v>Früchte</v>
      </c>
      <c r="B35" s="226"/>
      <c r="C35" s="226"/>
      <c r="D35" s="169" t="str">
        <f>Codierung!$I$110</f>
        <v>In CHF</v>
      </c>
      <c r="E35" s="170"/>
      <c r="F35" s="189">
        <f>AVERAGE('Bio - Rohdaten'!$AE$213:$AE$224)</f>
        <v>18.844786969033169</v>
      </c>
      <c r="G35" s="190">
        <f>AVERAGE('Bio - Rohdaten'!$AE$225:$AE236)</f>
        <v>18.861020042002579</v>
      </c>
      <c r="H35" s="188">
        <f t="shared" si="0"/>
        <v>8.61409205425612E-2</v>
      </c>
      <c r="I35" s="178"/>
      <c r="J35" s="189">
        <f>AVERAGE('nicht Bio - Rohdaten'!$AE$213:$AE$224)</f>
        <v>12.689243766460223</v>
      </c>
      <c r="K35" s="190">
        <f>AVERAGE('nicht Bio - Rohdaten'!$AE$225:$AE236)</f>
        <v>12.71527840914335</v>
      </c>
      <c r="L35" s="188">
        <f t="shared" si="1"/>
        <v>0.20517095551384357</v>
      </c>
      <c r="M35" s="181"/>
      <c r="N35" s="189">
        <f t="shared" si="2"/>
        <v>6.1555432025729466</v>
      </c>
      <c r="O35" s="190">
        <f t="shared" si="3"/>
        <v>6.1457416328592291</v>
      </c>
      <c r="P35" s="188">
        <f t="shared" si="4"/>
        <v>-0.15923159648397139</v>
      </c>
      <c r="Q35" s="181"/>
      <c r="R35" s="188">
        <f t="shared" si="5"/>
        <v>48.509929479352174</v>
      </c>
      <c r="S35" s="191">
        <f t="shared" si="6"/>
        <v>48.333519999372768</v>
      </c>
      <c r="T35" s="183"/>
    </row>
    <row r="36" spans="1:20" s="176" customFormat="1" hidden="1" outlineLevel="1">
      <c r="A36" s="227" t="str">
        <f>'Nur für MB Bio + HP konv. WK'!A33</f>
        <v>1.5 kg</v>
      </c>
      <c r="B36" s="228" t="str">
        <f>Codierung!$I$75</f>
        <v>Äpfel, Gala, Klasse I</v>
      </c>
      <c r="C36" s="228"/>
      <c r="D36" s="5" t="str">
        <f>Codierung!$I$113</f>
        <v>In CHF / kg</v>
      </c>
      <c r="E36" s="145" t="str">
        <f>'Tabelle und Graphen'!C47</f>
        <v>1.5 kg</v>
      </c>
      <c r="F36" s="178">
        <f>AVERAGE('Bio - Rohdaten'!$AA$213:$AA$224)</f>
        <v>6.5791365269244091</v>
      </c>
      <c r="G36" s="186">
        <f>AVERAGE('Bio - Rohdaten'!$AA$225:$AA236)</f>
        <v>6.5721626839828025</v>
      </c>
      <c r="H36" s="185">
        <f t="shared" si="0"/>
        <v>-0.10599936500887208</v>
      </c>
      <c r="I36" s="178"/>
      <c r="J36" s="178">
        <f>AVERAGE('nicht Bio - Rohdaten'!$AA$213:$AA$224)</f>
        <v>3.6540329245336394</v>
      </c>
      <c r="K36" s="186">
        <f>AVERAGE('nicht Bio - Rohdaten'!$AA$225:$AA236)</f>
        <v>3.6520351657295245</v>
      </c>
      <c r="L36" s="185">
        <f t="shared" si="1"/>
        <v>-5.467270945211513E-2</v>
      </c>
      <c r="M36" s="181"/>
      <c r="N36" s="178">
        <f t="shared" si="2"/>
        <v>2.9251036023907697</v>
      </c>
      <c r="O36" s="186">
        <f t="shared" si="3"/>
        <v>2.920127518253278</v>
      </c>
      <c r="P36" s="185">
        <f t="shared" si="4"/>
        <v>-0.17011650915286003</v>
      </c>
      <c r="Q36" s="181"/>
      <c r="R36" s="185">
        <f t="shared" si="5"/>
        <v>80.05137509164885</v>
      </c>
      <c r="S36" s="187">
        <f t="shared" si="6"/>
        <v>79.95891018946304</v>
      </c>
      <c r="T36" s="6"/>
    </row>
    <row r="37" spans="1:20" s="176" customFormat="1" hidden="1" outlineLevel="1">
      <c r="A37" s="227" t="str">
        <f>'Nur für MB Bio + HP konv. WK'!A34</f>
        <v>1.2 kg</v>
      </c>
      <c r="B37" s="228" t="str">
        <f>Codierung!$I$76</f>
        <v>Bananen</v>
      </c>
      <c r="C37" s="228"/>
      <c r="D37" s="6" t="str">
        <f>Codierung!$I$113</f>
        <v>In CHF / kg</v>
      </c>
      <c r="E37" s="146" t="str">
        <f>'Tabelle und Graphen'!C48</f>
        <v>1.2 kg</v>
      </c>
      <c r="F37" s="178">
        <f>AVERAGE('Bio - Rohdaten'!$AB$213:$AB$224)</f>
        <v>3.1026152813608969</v>
      </c>
      <c r="G37" s="186">
        <f>AVERAGE('Bio - Rohdaten'!$AB$225:$AB236)</f>
        <v>3.1360074683495678</v>
      </c>
      <c r="H37" s="185">
        <f t="shared" si="0"/>
        <v>1.0762593476953444</v>
      </c>
      <c r="I37" s="178"/>
      <c r="J37" s="178">
        <f>AVERAGE('nicht Bio - Rohdaten'!$AB$213:$AB$224)</f>
        <v>2.7331819751124704</v>
      </c>
      <c r="K37" s="186">
        <f>AVERAGE('nicht Bio - Rohdaten'!$AB$225:$AB236)</f>
        <v>2.6921808646467134</v>
      </c>
      <c r="L37" s="185">
        <f t="shared" si="1"/>
        <v>-1.5001236960839337</v>
      </c>
      <c r="M37" s="181"/>
      <c r="N37" s="178">
        <f t="shared" si="2"/>
        <v>0.36943330624842652</v>
      </c>
      <c r="O37" s="186">
        <f t="shared" si="3"/>
        <v>0.44382660370285443</v>
      </c>
      <c r="P37" s="185">
        <f t="shared" si="4"/>
        <v>20.137138746337591</v>
      </c>
      <c r="Q37" s="181"/>
      <c r="R37" s="185">
        <f t="shared" si="5"/>
        <v>13.516601148857799</v>
      </c>
      <c r="S37" s="187">
        <f t="shared" si="6"/>
        <v>16.485764739327657</v>
      </c>
      <c r="T37" s="6"/>
    </row>
    <row r="38" spans="1:20" s="176" customFormat="1" hidden="1" outlineLevel="1">
      <c r="A38" s="227" t="str">
        <f>'Nur für MB Bio + HP konv. WK'!A35</f>
        <v>890 g</v>
      </c>
      <c r="B38" s="228" t="str">
        <f>Codierung!$I$77</f>
        <v>Orangen</v>
      </c>
      <c r="C38" s="228"/>
      <c r="D38" s="6" t="str">
        <f>Codierung!$I$113</f>
        <v>In CHF / kg</v>
      </c>
      <c r="E38" s="146" t="str">
        <f>'Tabelle und Graphen'!C49</f>
        <v>890 g</v>
      </c>
      <c r="F38" s="178">
        <f>AVERAGE('Bio - Rohdaten'!$AC$213:$AC$224)</f>
        <v>3.5750861569994012</v>
      </c>
      <c r="G38" s="186">
        <f>AVERAGE('Bio - Rohdaten'!$AC$225:$AC236)</f>
        <v>3.6247554884778044</v>
      </c>
      <c r="H38" s="185">
        <f t="shared" si="0"/>
        <v>1.38931844708579</v>
      </c>
      <c r="I38" s="178"/>
      <c r="J38" s="178">
        <f>AVERAGE('nicht Bio - Rohdaten'!$AC$213:$AC$224)</f>
        <v>2.6488413046639825</v>
      </c>
      <c r="K38" s="186">
        <f>AVERAGE('nicht Bio - Rohdaten'!$AC$225:$AC236)</f>
        <v>2.7127087180317346</v>
      </c>
      <c r="L38" s="185">
        <f t="shared" si="1"/>
        <v>2.4111453281590238</v>
      </c>
      <c r="M38" s="181"/>
      <c r="N38" s="178">
        <f t="shared" si="2"/>
        <v>0.92624485233541876</v>
      </c>
      <c r="O38" s="186">
        <f t="shared" si="3"/>
        <v>0.91204677044606974</v>
      </c>
      <c r="P38" s="185">
        <f t="shared" si="4"/>
        <v>-1.5328648632756445</v>
      </c>
      <c r="Q38" s="181"/>
      <c r="R38" s="185">
        <f t="shared" si="5"/>
        <v>34.967925436096195</v>
      </c>
      <c r="S38" s="187">
        <f t="shared" si="6"/>
        <v>33.621257025628061</v>
      </c>
      <c r="T38" s="6"/>
    </row>
    <row r="39" spans="1:20" s="176" customFormat="1" hidden="1" outlineLevel="1">
      <c r="A39" s="227" t="str">
        <f>'Nur für MB Bio + HP konv. WK'!A36</f>
        <v>2.5 Stk.</v>
      </c>
      <c r="B39" s="228" t="str">
        <f>Codierung!$I$78</f>
        <v>Kiwi</v>
      </c>
      <c r="C39" s="228"/>
      <c r="D39" s="6" t="str">
        <f>Codierung!$I$116</f>
        <v>In CHF / Stück</v>
      </c>
      <c r="E39" s="146" t="str">
        <f>'Tabelle und Graphen'!C50</f>
        <v>2.5 Stk.</v>
      </c>
      <c r="F39" s="178">
        <f>AVERAGE('Bio - Rohdaten'!$AD$213:$AD$224)</f>
        <v>0.82825198169438174</v>
      </c>
      <c r="G39" s="186">
        <f>AVERAGE('Bio - Rohdaten'!$AD$225:$AD236)</f>
        <v>0.80522440314001476</v>
      </c>
      <c r="H39" s="185">
        <f t="shared" si="0"/>
        <v>-2.7802624157033384</v>
      </c>
      <c r="I39" s="178"/>
      <c r="J39" s="178">
        <f>AVERAGE('nicht Bio - Rohdaten'!$AD$213:$AD$224)</f>
        <v>0.62821508403565185</v>
      </c>
      <c r="K39" s="186">
        <f>AVERAGE('nicht Bio - Rohdaten'!$AD$225:$AD236)</f>
        <v>0.63676931749519994</v>
      </c>
      <c r="L39" s="185">
        <f t="shared" si="1"/>
        <v>1.3616727259389758</v>
      </c>
      <c r="M39" s="181"/>
      <c r="N39" s="178">
        <f t="shared" si="2"/>
        <v>0.2000368976587299</v>
      </c>
      <c r="O39" s="186">
        <f t="shared" si="3"/>
        <v>0.16845508564481482</v>
      </c>
      <c r="P39" s="185">
        <f t="shared" si="4"/>
        <v>-15.787993307012179</v>
      </c>
      <c r="Q39" s="181"/>
      <c r="R39" s="185">
        <f t="shared" si="5"/>
        <v>31.842103563272218</v>
      </c>
      <c r="S39" s="187">
        <f t="shared" si="6"/>
        <v>26.454648648501291</v>
      </c>
      <c r="T39" s="6"/>
    </row>
    <row r="40" spans="1:20" s="184" customFormat="1" collapsed="1">
      <c r="A40" s="226" t="str">
        <f>Codierung!$I$79</f>
        <v>Gemüse</v>
      </c>
      <c r="B40" s="226"/>
      <c r="C40" s="226"/>
      <c r="D40" s="169" t="str">
        <f>Codierung!$I$110</f>
        <v>In CHF</v>
      </c>
      <c r="E40" s="170"/>
      <c r="F40" s="189">
        <f>AVERAGE('Bio - Rohdaten'!$AU$213:$AU$224)</f>
        <v>40.974492700441047</v>
      </c>
      <c r="G40" s="190">
        <f>AVERAGE('Bio - Rohdaten'!$AU$225:$AU236)</f>
        <v>40.978726093437196</v>
      </c>
      <c r="H40" s="188">
        <f t="shared" si="0"/>
        <v>1.0331776471519555E-2</v>
      </c>
      <c r="I40" s="178"/>
      <c r="J40" s="189">
        <f>AVERAGE('nicht Bio - Rohdaten'!$AU$213:$AU$224)</f>
        <v>24.592552362247748</v>
      </c>
      <c r="K40" s="190">
        <f>AVERAGE('nicht Bio - Rohdaten'!$AU$225:$AU236)</f>
        <v>25.912027632566033</v>
      </c>
      <c r="L40" s="188">
        <f t="shared" si="1"/>
        <v>5.3653449665672941</v>
      </c>
      <c r="M40" s="181"/>
      <c r="N40" s="189">
        <f t="shared" si="2"/>
        <v>16.381940338193299</v>
      </c>
      <c r="O40" s="190">
        <f t="shared" si="3"/>
        <v>15.066698460871162</v>
      </c>
      <c r="P40" s="188">
        <f t="shared" si="4"/>
        <v>-8.0286086395745588</v>
      </c>
      <c r="Q40" s="181"/>
      <c r="R40" s="188">
        <f t="shared" si="5"/>
        <v>66.613420587207386</v>
      </c>
      <c r="S40" s="191">
        <f t="shared" si="6"/>
        <v>58.145578858272962</v>
      </c>
      <c r="T40" s="183"/>
    </row>
    <row r="41" spans="1:20" s="176" customFormat="1" hidden="1" outlineLevel="1">
      <c r="A41" s="227" t="str">
        <f>'Nur für MB Bio + HP konv. WK'!A38</f>
        <v>1.2 kg</v>
      </c>
      <c r="B41" s="228" t="str">
        <f>Codierung!$I$80</f>
        <v>Karotten</v>
      </c>
      <c r="C41" s="228"/>
      <c r="D41" s="5" t="str">
        <f>Codierung!$I$113</f>
        <v>In CHF / kg</v>
      </c>
      <c r="E41" s="145" t="str">
        <f>'Tabelle und Graphen'!C52</f>
        <v>1.2 kg</v>
      </c>
      <c r="F41" s="178">
        <f>AVERAGE('Bio - Rohdaten'!$AF$213:$AF$224)</f>
        <v>4.126617961849095</v>
      </c>
      <c r="G41" s="186">
        <f>AVERAGE('Bio - Rohdaten'!$AF$225:$AF236)</f>
        <v>3.9615142181972955</v>
      </c>
      <c r="H41" s="185">
        <f t="shared" si="0"/>
        <v>-4.000945693984673</v>
      </c>
      <c r="I41" s="178"/>
      <c r="J41" s="178">
        <f>AVERAGE('nicht Bio - Rohdaten'!$AF$213:$AF$224)</f>
        <v>2.3296503119194254</v>
      </c>
      <c r="K41" s="186">
        <f>AVERAGE('nicht Bio - Rohdaten'!$AF$225:$AF236)</f>
        <v>2.2381227818828271</v>
      </c>
      <c r="L41" s="185">
        <f t="shared" si="1"/>
        <v>-3.9288098118548844</v>
      </c>
      <c r="M41" s="181"/>
      <c r="N41" s="178">
        <f t="shared" si="2"/>
        <v>1.7969676499296696</v>
      </c>
      <c r="O41" s="186">
        <f t="shared" si="3"/>
        <v>1.7233914363144685</v>
      </c>
      <c r="P41" s="185">
        <f t="shared" si="4"/>
        <v>-4.0944651183943588</v>
      </c>
      <c r="Q41" s="181"/>
      <c r="R41" s="185">
        <f t="shared" si="5"/>
        <v>77.13465152841448</v>
      </c>
      <c r="S41" s="187">
        <f t="shared" si="6"/>
        <v>77.001648446858681</v>
      </c>
      <c r="T41" s="6"/>
    </row>
    <row r="42" spans="1:20" s="176" customFormat="1" hidden="1" outlineLevel="1">
      <c r="A42" s="227" t="str">
        <f>'Nur für MB Bio + HP konv. WK'!A39</f>
        <v>900 g</v>
      </c>
      <c r="B42" s="228" t="str">
        <f>Codierung!$I$82</f>
        <v>Tomaten Rispe</v>
      </c>
      <c r="C42" s="228"/>
      <c r="D42" s="6" t="str">
        <f>Codierung!$I$113</f>
        <v>In CHF / kg</v>
      </c>
      <c r="E42" s="146" t="str">
        <f>'Tabelle und Graphen'!C53</f>
        <v>900 g</v>
      </c>
      <c r="F42" s="178">
        <f>AVERAGE('Bio - Rohdaten'!$AG$213:$AG$224)</f>
        <v>6.828823463405052</v>
      </c>
      <c r="G42" s="186">
        <f>AVERAGE('Bio - Rohdaten'!$AG$225:$AG236)</f>
        <v>6.7666496017739419</v>
      </c>
      <c r="H42" s="185">
        <f t="shared" si="0"/>
        <v>-0.91046227749616382</v>
      </c>
      <c r="I42" s="178"/>
      <c r="J42" s="178">
        <f>AVERAGE('nicht Bio - Rohdaten'!$AG$213:$AG$224)</f>
        <v>3.8497345167797299</v>
      </c>
      <c r="K42" s="186">
        <f>AVERAGE('nicht Bio - Rohdaten'!$AG$225:$AG236)</f>
        <v>4.0428878880755326</v>
      </c>
      <c r="L42" s="185">
        <f t="shared" si="1"/>
        <v>5.0173166605102377</v>
      </c>
      <c r="M42" s="181"/>
      <c r="N42" s="178">
        <f t="shared" si="2"/>
        <v>2.9790889466253221</v>
      </c>
      <c r="O42" s="186">
        <f t="shared" si="3"/>
        <v>2.7237617136984094</v>
      </c>
      <c r="P42" s="185">
        <f t="shared" si="4"/>
        <v>-8.5706481914930563</v>
      </c>
      <c r="Q42" s="181"/>
      <c r="R42" s="185">
        <f t="shared" si="5"/>
        <v>77.38426984095787</v>
      </c>
      <c r="S42" s="187">
        <f t="shared" si="6"/>
        <v>67.371685515498058</v>
      </c>
      <c r="T42" s="6"/>
    </row>
    <row r="43" spans="1:20" s="176" customFormat="1" hidden="1" outlineLevel="1">
      <c r="A43" s="227" t="str">
        <f>'Nur für MB Bio + HP konv. WK'!A40</f>
        <v>1.5 Stk.</v>
      </c>
      <c r="B43" s="228" t="str">
        <f>Codierung!$I$83</f>
        <v>Salatgurke</v>
      </c>
      <c r="C43" s="228"/>
      <c r="D43" s="6" t="str">
        <f>Codierung!$I$116</f>
        <v>In CHF / Stück</v>
      </c>
      <c r="E43" s="146" t="str">
        <f>'Tabelle und Graphen'!C54</f>
        <v>1.5 Stk.</v>
      </c>
      <c r="F43" s="178">
        <f>AVERAGE('Bio - Rohdaten'!$AH$213:$AH$224)</f>
        <v>2.415225804980365</v>
      </c>
      <c r="G43" s="186">
        <f>AVERAGE('Bio - Rohdaten'!$AH$225:$AH236)</f>
        <v>2.483042572110616</v>
      </c>
      <c r="H43" s="185">
        <f t="shared" si="0"/>
        <v>2.8078851671097604</v>
      </c>
      <c r="I43" s="178"/>
      <c r="J43" s="178">
        <f>AVERAGE('nicht Bio - Rohdaten'!$AH$213:$AH$224)</f>
        <v>1.408788155041419</v>
      </c>
      <c r="K43" s="186">
        <f>AVERAGE('nicht Bio - Rohdaten'!$AH$225:$AH236)</f>
        <v>1.5605170334942049</v>
      </c>
      <c r="L43" s="185">
        <f t="shared" si="1"/>
        <v>10.77016994427562</v>
      </c>
      <c r="M43" s="181"/>
      <c r="N43" s="178">
        <f t="shared" si="2"/>
        <v>1.006437649938946</v>
      </c>
      <c r="O43" s="186">
        <f t="shared" si="3"/>
        <v>0.92252553861641107</v>
      </c>
      <c r="P43" s="185">
        <f t="shared" si="4"/>
        <v>-8.3375369877731984</v>
      </c>
      <c r="Q43" s="181"/>
      <c r="R43" s="185">
        <f t="shared" si="5"/>
        <v>71.439956840732833</v>
      </c>
      <c r="S43" s="187">
        <f t="shared" si="6"/>
        <v>59.116659338908576</v>
      </c>
      <c r="T43" s="6"/>
    </row>
    <row r="44" spans="1:20" s="176" customFormat="1" hidden="1" outlineLevel="1">
      <c r="A44" s="227" t="str">
        <f>'Nur für MB Bio + HP konv. WK'!A41</f>
        <v>370 g</v>
      </c>
      <c r="B44" s="228" t="str">
        <f>Codierung!$I$84</f>
        <v>Zucchetti</v>
      </c>
      <c r="C44" s="228"/>
      <c r="D44" s="6" t="str">
        <f>Codierung!$I$113</f>
        <v>In CHF / kg</v>
      </c>
      <c r="E44" s="146" t="str">
        <f>'Tabelle und Graphen'!C55</f>
        <v>370 g</v>
      </c>
      <c r="F44" s="178">
        <f>AVERAGE('Bio - Rohdaten'!$AI$213:$AI$224)</f>
        <v>6.1211472794714945</v>
      </c>
      <c r="G44" s="186">
        <f>AVERAGE('Bio - Rohdaten'!$AI$225:$AI236)</f>
        <v>6.6171933786600512</v>
      </c>
      <c r="H44" s="185">
        <f t="shared" si="0"/>
        <v>8.1038092458932933</v>
      </c>
      <c r="I44" s="178"/>
      <c r="J44" s="178">
        <f>AVERAGE('nicht Bio - Rohdaten'!$AI$213:$AI$224)</f>
        <v>3.5499144611511277</v>
      </c>
      <c r="K44" s="186">
        <f>AVERAGE('nicht Bio - Rohdaten'!$AI$225:$AI236)</f>
        <v>4.1894994616883432</v>
      </c>
      <c r="L44" s="185">
        <f t="shared" si="1"/>
        <v>18.016913014005915</v>
      </c>
      <c r="M44" s="181"/>
      <c r="N44" s="178">
        <f t="shared" si="2"/>
        <v>2.5712328183203668</v>
      </c>
      <c r="O44" s="186">
        <f t="shared" si="3"/>
        <v>2.427693916971708</v>
      </c>
      <c r="P44" s="185">
        <f t="shared" si="4"/>
        <v>-5.5824933598360094</v>
      </c>
      <c r="Q44" s="181"/>
      <c r="R44" s="185">
        <f t="shared" si="5"/>
        <v>72.430838727494162</v>
      </c>
      <c r="S44" s="187">
        <f t="shared" si="6"/>
        <v>57.947111323732273</v>
      </c>
      <c r="T44" s="6"/>
    </row>
    <row r="45" spans="1:20" s="176" customFormat="1" hidden="1" outlineLevel="1">
      <c r="A45" s="227" t="str">
        <f>'Nur für MB Bio + HP konv. WK'!A42</f>
        <v>1 Stk.</v>
      </c>
      <c r="B45" s="228" t="str">
        <f>Codierung!$I$85</f>
        <v>Eisbergsalat</v>
      </c>
      <c r="C45" s="228"/>
      <c r="D45" s="6" t="str">
        <f>Codierung!$I$113</f>
        <v>In CHF / kg</v>
      </c>
      <c r="E45" s="146" t="str">
        <f>'Tabelle und Graphen'!C56</f>
        <v>1 Stk.</v>
      </c>
      <c r="F45" s="178">
        <f>AVERAGE('Bio - Rohdaten'!$AJ$213:$AJ$224)</f>
        <v>7.1729209716857474</v>
      </c>
      <c r="G45" s="186">
        <f>AVERAGE('Bio - Rohdaten'!$AJ$225:$AJ236)</f>
        <v>7.1550550144560185</v>
      </c>
      <c r="H45" s="185">
        <f t="shared" si="0"/>
        <v>-0.24907506021957548</v>
      </c>
      <c r="I45" s="178"/>
      <c r="J45" s="178">
        <f>AVERAGE('nicht Bio - Rohdaten'!$AJ$213:$AJ$224)</f>
        <v>3.8301031309176747</v>
      </c>
      <c r="K45" s="186">
        <f>AVERAGE('nicht Bio - Rohdaten'!$AJ$225:$AJ236)</f>
        <v>4.2572035198143352</v>
      </c>
      <c r="L45" s="185">
        <f t="shared" si="1"/>
        <v>11.151145916907183</v>
      </c>
      <c r="M45" s="181"/>
      <c r="N45" s="178">
        <f t="shared" si="2"/>
        <v>3.3428178407680726</v>
      </c>
      <c r="O45" s="186">
        <f t="shared" si="3"/>
        <v>2.8978514946416833</v>
      </c>
      <c r="P45" s="185">
        <f t="shared" si="4"/>
        <v>-13.311115571411161</v>
      </c>
      <c r="Q45" s="181"/>
      <c r="R45" s="185">
        <f t="shared" si="5"/>
        <v>87.277489052028457</v>
      </c>
      <c r="S45" s="187">
        <f t="shared" si="6"/>
        <v>68.069367159784377</v>
      </c>
      <c r="T45" s="6"/>
    </row>
    <row r="46" spans="1:20" s="176" customFormat="1" hidden="1" outlineLevel="1">
      <c r="A46" s="227" t="str">
        <f>'Nur für MB Bio + HP konv. WK'!A43</f>
        <v>240 g</v>
      </c>
      <c r="B46" s="228" t="str">
        <f>Codierung!$I$86</f>
        <v>Zwiebeln (gelb)</v>
      </c>
      <c r="C46" s="228"/>
      <c r="D46" s="6" t="str">
        <f>Codierung!$I$113</f>
        <v>In CHF / kg</v>
      </c>
      <c r="E46" s="146" t="str">
        <f>'Tabelle und Graphen'!C57</f>
        <v>240 g</v>
      </c>
      <c r="F46" s="178">
        <f>AVERAGE('Bio - Rohdaten'!$AK$213:$AK$224)</f>
        <v>6.3477845669926127</v>
      </c>
      <c r="G46" s="186">
        <f>AVERAGE('Bio - Rohdaten'!$AK$225:$AK236)</f>
        <v>5.8302107180555574</v>
      </c>
      <c r="H46" s="185">
        <f t="shared" si="0"/>
        <v>-8.1536139652304875</v>
      </c>
      <c r="I46" s="178"/>
      <c r="J46" s="178">
        <f>AVERAGE('nicht Bio - Rohdaten'!$AK$213:$AK$224)</f>
        <v>2.352220346282953</v>
      </c>
      <c r="K46" s="186">
        <f>AVERAGE('nicht Bio - Rohdaten'!$AK$225:$AK236)</f>
        <v>2.0242283905249989</v>
      </c>
      <c r="L46" s="185">
        <f t="shared" si="1"/>
        <v>-13.943929882090192</v>
      </c>
      <c r="M46" s="181"/>
      <c r="N46" s="178">
        <f t="shared" si="2"/>
        <v>3.9955642207096598</v>
      </c>
      <c r="O46" s="186">
        <f t="shared" si="3"/>
        <v>3.8059823275305584</v>
      </c>
      <c r="P46" s="185">
        <f t="shared" si="4"/>
        <v>-4.7448090609197955</v>
      </c>
      <c r="Q46" s="181"/>
      <c r="R46" s="185">
        <f t="shared" si="5"/>
        <v>169.86351754943226</v>
      </c>
      <c r="S46" s="187">
        <f t="shared" si="6"/>
        <v>188.02138856196203</v>
      </c>
      <c r="T46" s="6"/>
    </row>
    <row r="47" spans="1:20" s="176" customFormat="1" hidden="1" outlineLevel="1">
      <c r="A47" s="227" t="str">
        <f>'Nur für MB Bio + HP konv. WK'!A44</f>
        <v>330 g</v>
      </c>
      <c r="B47" s="228" t="str">
        <f>Codierung!$I$87</f>
        <v>Blumenkohl</v>
      </c>
      <c r="C47" s="228"/>
      <c r="D47" s="6" t="str">
        <f>Codierung!$I$113</f>
        <v>In CHF / kg</v>
      </c>
      <c r="E47" s="146" t="str">
        <f>'Tabelle und Graphen'!C58</f>
        <v>330 g</v>
      </c>
      <c r="F47" s="178">
        <f>AVERAGE('Bio - Rohdaten'!$AL$213:$AL$224)</f>
        <v>6.8852434290707096</v>
      </c>
      <c r="G47" s="186">
        <f>AVERAGE('Bio - Rohdaten'!$AL$225:$AL236)</f>
        <v>6.5104898471527797</v>
      </c>
      <c r="H47" s="185">
        <f t="shared" si="0"/>
        <v>-5.4428515967301072</v>
      </c>
      <c r="I47" s="178"/>
      <c r="J47" s="178">
        <f>AVERAGE('nicht Bio - Rohdaten'!$AL$213:$AL$224)</f>
        <v>4.056213870631205</v>
      </c>
      <c r="K47" s="186">
        <f>AVERAGE('nicht Bio - Rohdaten'!$AL$225:$AL236)</f>
        <v>4.1409887664509348</v>
      </c>
      <c r="L47" s="185">
        <f t="shared" si="1"/>
        <v>2.0900006391067754</v>
      </c>
      <c r="M47" s="181"/>
      <c r="N47" s="178">
        <f t="shared" si="2"/>
        <v>2.8290295584395047</v>
      </c>
      <c r="O47" s="186">
        <f t="shared" si="3"/>
        <v>2.3695010807018448</v>
      </c>
      <c r="P47" s="185">
        <f t="shared" si="4"/>
        <v>-16.243325431747564</v>
      </c>
      <c r="Q47" s="181"/>
      <c r="R47" s="185">
        <f t="shared" si="5"/>
        <v>69.745571823096867</v>
      </c>
      <c r="S47" s="187">
        <f t="shared" si="6"/>
        <v>57.220659469034096</v>
      </c>
      <c r="T47" s="6"/>
    </row>
    <row r="48" spans="1:20" s="176" customFormat="1" hidden="1" outlineLevel="1">
      <c r="A48" s="227" t="str">
        <f>'Nur für MB Bio + HP konv. WK'!A45</f>
        <v>260 g</v>
      </c>
      <c r="B48" s="228" t="str">
        <f>Codierung!$I$88</f>
        <v>Fenchel</v>
      </c>
      <c r="C48" s="228"/>
      <c r="D48" s="6" t="str">
        <f>Codierung!$I$113</f>
        <v>In CHF / kg</v>
      </c>
      <c r="E48" s="146" t="str">
        <f>'Tabelle und Graphen'!C59</f>
        <v>260 g</v>
      </c>
      <c r="F48" s="178">
        <f>AVERAGE('Bio - Rohdaten'!$AM$213:$AM$224)</f>
        <v>6.809651950563155</v>
      </c>
      <c r="G48" s="186">
        <f>AVERAGE('Bio - Rohdaten'!$AM$225:$AM236)</f>
        <v>7.0355258814704014</v>
      </c>
      <c r="H48" s="185">
        <f t="shared" si="0"/>
        <v>3.316967336172985</v>
      </c>
      <c r="I48" s="178"/>
      <c r="J48" s="178">
        <f>AVERAGE('nicht Bio - Rohdaten'!$AM$213:$AM$224)</f>
        <v>3.7901494907618338</v>
      </c>
      <c r="K48" s="186">
        <f>AVERAGE('nicht Bio - Rohdaten'!$AM$225:$AM236)</f>
        <v>4.489330831733529</v>
      </c>
      <c r="L48" s="185">
        <f t="shared" si="1"/>
        <v>18.44732886330447</v>
      </c>
      <c r="M48" s="181"/>
      <c r="N48" s="178">
        <f t="shared" si="2"/>
        <v>3.0195024598013211</v>
      </c>
      <c r="O48" s="186">
        <f t="shared" si="3"/>
        <v>2.5461950497368724</v>
      </c>
      <c r="P48" s="185">
        <f t="shared" si="4"/>
        <v>-15.675013230344966</v>
      </c>
      <c r="Q48" s="181"/>
      <c r="R48" s="185">
        <f t="shared" si="5"/>
        <v>79.667107251603156</v>
      </c>
      <c r="S48" s="187">
        <f t="shared" si="6"/>
        <v>56.716583053730396</v>
      </c>
      <c r="T48" s="6"/>
    </row>
    <row r="49" spans="1:20" s="176" customFormat="1" hidden="1" outlineLevel="1">
      <c r="A49" s="227" t="str">
        <f>'Nur für MB Bio + HP konv. WK'!A46</f>
        <v>250 g</v>
      </c>
      <c r="B49" s="228" t="str">
        <f>Codierung!$I$89</f>
        <v>Broccoli</v>
      </c>
      <c r="C49" s="228"/>
      <c r="D49" s="6" t="str">
        <f>Codierung!$I$113</f>
        <v>In CHF / kg</v>
      </c>
      <c r="E49" s="146" t="str">
        <f>'Tabelle und Graphen'!C60</f>
        <v>250 g</v>
      </c>
      <c r="F49" s="178">
        <f>AVERAGE('Bio - Rohdaten'!$AN$213:$AN$224)</f>
        <v>7.6162977481300276</v>
      </c>
      <c r="G49" s="186">
        <f>AVERAGE('Bio - Rohdaten'!$AN$225:$AN236)</f>
        <v>7.6308734623070871</v>
      </c>
      <c r="H49" s="185">
        <f t="shared" si="0"/>
        <v>0.19137531986112491</v>
      </c>
      <c r="I49" s="178"/>
      <c r="J49" s="178">
        <f>AVERAGE('nicht Bio - Rohdaten'!$AN$213:$AN$224)</f>
        <v>4.5821063669173601</v>
      </c>
      <c r="K49" s="186">
        <f>AVERAGE('nicht Bio - Rohdaten'!$AN$225:$AN236)</f>
        <v>4.9029935599200067</v>
      </c>
      <c r="L49" s="185">
        <f t="shared" si="1"/>
        <v>7.0030498488520569</v>
      </c>
      <c r="M49" s="181"/>
      <c r="N49" s="178">
        <f t="shared" si="2"/>
        <v>3.0341913812126675</v>
      </c>
      <c r="O49" s="186">
        <f t="shared" si="3"/>
        <v>2.7278799023870803</v>
      </c>
      <c r="P49" s="185">
        <f t="shared" si="4"/>
        <v>-10.095324926510221</v>
      </c>
      <c r="Q49" s="181"/>
      <c r="R49" s="185">
        <f t="shared" si="5"/>
        <v>66.218265973034107</v>
      </c>
      <c r="S49" s="187">
        <f t="shared" si="6"/>
        <v>55.637028053359018</v>
      </c>
      <c r="T49" s="6"/>
    </row>
    <row r="50" spans="1:20" s="176" customFormat="1" hidden="1" outlineLevel="1">
      <c r="A50" s="227" t="str">
        <f>'Nur für MB Bio + HP konv. WK'!A47</f>
        <v>160 g</v>
      </c>
      <c r="B50" s="228" t="str">
        <f>Codierung!$I$91</f>
        <v>Lauch grün</v>
      </c>
      <c r="C50" s="228"/>
      <c r="D50" s="6" t="str">
        <f>Codierung!$I$113</f>
        <v>In CHF / kg</v>
      </c>
      <c r="E50" s="146" t="str">
        <f>'Tabelle und Graphen'!C61</f>
        <v>160 g</v>
      </c>
      <c r="F50" s="196">
        <f>AVERAGE('Bio - Rohdaten'!$AO$213:$AO$224)</f>
        <v>8.0469968716289149</v>
      </c>
      <c r="G50" s="186">
        <f>AVERAGE('Bio - Rohdaten'!$AO$225:$AO236)</f>
        <v>7.9874643245949093</v>
      </c>
      <c r="H50" s="185">
        <f t="shared" si="0"/>
        <v>-0.7398107391329789</v>
      </c>
      <c r="I50" s="178"/>
      <c r="J50" s="196">
        <f>AVERAGE('nicht Bio - Rohdaten'!$AO$213:$AO$224)</f>
        <v>4.1899759764268163</v>
      </c>
      <c r="K50" s="186">
        <f>AVERAGE('nicht Bio - Rohdaten'!$AO$225:$AO236)</f>
        <v>4.1414493177517864</v>
      </c>
      <c r="L50" s="185">
        <f t="shared" si="1"/>
        <v>-1.1581607853611879</v>
      </c>
      <c r="M50" s="181"/>
      <c r="N50" s="178">
        <f t="shared" si="2"/>
        <v>3.8570208952020986</v>
      </c>
      <c r="O50" s="186">
        <f t="shared" si="3"/>
        <v>3.8460150068431229</v>
      </c>
      <c r="P50" s="185">
        <f t="shared" si="4"/>
        <v>-0.28534686894401606</v>
      </c>
      <c r="Q50" s="181"/>
      <c r="R50" s="185">
        <f t="shared" si="5"/>
        <v>92.053532452263369</v>
      </c>
      <c r="S50" s="187">
        <f t="shared" si="6"/>
        <v>92.866402840128387</v>
      </c>
      <c r="T50" s="6"/>
    </row>
    <row r="51" spans="1:20" s="176" customFormat="1" hidden="1" outlineLevel="1">
      <c r="A51" s="227" t="str">
        <f>'Nur für MB Bio + HP konv. WK'!A48</f>
        <v>210 g</v>
      </c>
      <c r="B51" s="228" t="str">
        <f>Codierung!$I$92</f>
        <v>Champignons</v>
      </c>
      <c r="C51" s="228"/>
      <c r="D51" s="6" t="str">
        <f>Codierung!$I$113</f>
        <v>In CHF / kg</v>
      </c>
      <c r="E51" s="146" t="str">
        <f>'Tabelle und Graphen'!C62</f>
        <v>210 g</v>
      </c>
      <c r="F51" s="196">
        <f>AVERAGE('Bio - Rohdaten'!$AP$213:$AP$224)</f>
        <v>12.565678234520471</v>
      </c>
      <c r="G51" s="186">
        <f>AVERAGE('Bio - Rohdaten'!$AP$225:$AP236)</f>
        <v>13.080693661574067</v>
      </c>
      <c r="H51" s="185">
        <f t="shared" si="0"/>
        <v>4.0985883725618883</v>
      </c>
      <c r="I51" s="178"/>
      <c r="J51" s="196">
        <f>AVERAGE('nicht Bio - Rohdaten'!$AP$213:$AP$224)</f>
        <v>12.41339615653745</v>
      </c>
      <c r="K51" s="186">
        <f>AVERAGE('nicht Bio - Rohdaten'!$AP$225:$AP236)</f>
        <v>12.445870227062256</v>
      </c>
      <c r="L51" s="185">
        <f t="shared" si="1"/>
        <v>0.26160504438347287</v>
      </c>
      <c r="M51" s="181"/>
      <c r="N51" s="178">
        <f t="shared" si="2"/>
        <v>0.15228207798302051</v>
      </c>
      <c r="O51" s="186">
        <f t="shared" si="3"/>
        <v>0.63482343451181045</v>
      </c>
      <c r="P51" s="185">
        <f t="shared" si="4"/>
        <v>316.87337270416901</v>
      </c>
      <c r="Q51" s="181"/>
      <c r="R51" s="185">
        <f t="shared" si="5"/>
        <v>1.2267559663986294</v>
      </c>
      <c r="S51" s="187">
        <f t="shared" si="6"/>
        <v>5.1006753479676537</v>
      </c>
      <c r="T51" s="6"/>
    </row>
    <row r="52" spans="1:20" s="176" customFormat="1" hidden="1" outlineLevel="1">
      <c r="A52" s="227" t="str">
        <f>'Nur für MB Bio + HP konv. WK'!A49</f>
        <v>180 g</v>
      </c>
      <c r="B52" s="228" t="str">
        <f>Codierung!$I$93</f>
        <v>Randen gedämpft</v>
      </c>
      <c r="C52" s="228"/>
      <c r="D52" s="6" t="str">
        <f>Codierung!$I$113</f>
        <v>In CHF / kg</v>
      </c>
      <c r="E52" s="146" t="str">
        <f>'Tabelle und Graphen'!C63</f>
        <v>180 g</v>
      </c>
      <c r="F52" s="196">
        <f>AVERAGE('Bio - Rohdaten'!$AQ$213:$AQ$224)</f>
        <v>4.8695502398013124</v>
      </c>
      <c r="G52" s="186">
        <f>AVERAGE('Bio - Rohdaten'!$AQ$225:$AQ236)</f>
        <v>4.8999999999999995</v>
      </c>
      <c r="H52" s="185">
        <f t="shared" si="0"/>
        <v>0.62530949880762443</v>
      </c>
      <c r="I52" s="178"/>
      <c r="J52" s="196">
        <f>AVERAGE('nicht Bio - Rohdaten'!$AQ$213:$AQ$224)</f>
        <v>4.0628029366316998</v>
      </c>
      <c r="K52" s="186">
        <f>AVERAGE('nicht Bio - Rohdaten'!$AQ$225:$AQ236)</f>
        <v>4.0841538836249995</v>
      </c>
      <c r="L52" s="185">
        <f t="shared" si="1"/>
        <v>0.52552258444021249</v>
      </c>
      <c r="M52" s="181"/>
      <c r="N52" s="178">
        <f t="shared" si="2"/>
        <v>0.80674730316961263</v>
      </c>
      <c r="O52" s="186">
        <f t="shared" si="3"/>
        <v>0.81584611637499993</v>
      </c>
      <c r="P52" s="185">
        <f t="shared" si="4"/>
        <v>1.1278393084971174</v>
      </c>
      <c r="Q52" s="181"/>
      <c r="R52" s="185">
        <f t="shared" si="5"/>
        <v>19.856914444352867</v>
      </c>
      <c r="S52" s="187">
        <f t="shared" si="6"/>
        <v>19.975890713766976</v>
      </c>
      <c r="T52" s="6"/>
    </row>
    <row r="53" spans="1:20" s="176" customFormat="1" hidden="1" outlineLevel="1">
      <c r="A53" s="227" t="str">
        <f>'Nur für MB Bio + HP konv. WK'!A50</f>
        <v>150 g</v>
      </c>
      <c r="B53" s="228" t="str">
        <f>Codierung!$I$94</f>
        <v>Knollensellerie</v>
      </c>
      <c r="C53" s="228"/>
      <c r="D53" s="6" t="str">
        <f>Codierung!$I$113</f>
        <v>In CHF / kg</v>
      </c>
      <c r="E53" s="146" t="str">
        <f>'Tabelle und Graphen'!C64</f>
        <v>150 g</v>
      </c>
      <c r="F53" s="196">
        <f>AVERAGE('Bio - Rohdaten'!$AR$213:$AR$224)</f>
        <v>8.6227058038997324</v>
      </c>
      <c r="G53" s="186">
        <f>AVERAGE('Bio - Rohdaten'!$AR$225:$AR236)</f>
        <v>7.9401203848128752</v>
      </c>
      <c r="H53" s="185">
        <f t="shared" si="0"/>
        <v>-7.9161394881192502</v>
      </c>
      <c r="I53" s="178"/>
      <c r="J53" s="196">
        <f>AVERAGE('nicht Bio - Rohdaten'!$AR$213:$AR$224)</f>
        <v>4.223677971389951</v>
      </c>
      <c r="K53" s="186">
        <f>AVERAGE('nicht Bio - Rohdaten'!$AR$225:$AR236)</f>
        <v>4.2030968234381954</v>
      </c>
      <c r="L53" s="185">
        <f t="shared" si="1"/>
        <v>-0.48728023516865654</v>
      </c>
      <c r="M53" s="181"/>
      <c r="N53" s="178">
        <f t="shared" si="2"/>
        <v>4.3990278325097814</v>
      </c>
      <c r="O53" s="186">
        <f t="shared" si="3"/>
        <v>3.7370235613746798</v>
      </c>
      <c r="P53" s="185">
        <f t="shared" si="4"/>
        <v>-15.048876623210807</v>
      </c>
      <c r="Q53" s="181"/>
      <c r="R53" s="185">
        <f t="shared" si="5"/>
        <v>104.15159162956083</v>
      </c>
      <c r="S53" s="187">
        <f t="shared" si="6"/>
        <v>88.9111937782518</v>
      </c>
      <c r="T53" s="6"/>
    </row>
    <row r="54" spans="1:20" s="176" customFormat="1" hidden="1" outlineLevel="1">
      <c r="A54" s="227" t="str">
        <f>'Nur für MB Bio + HP konv. WK'!A51</f>
        <v>150 g</v>
      </c>
      <c r="B54" s="228" t="str">
        <f>Codierung!$I$96</f>
        <v>Aubergine</v>
      </c>
      <c r="C54" s="228"/>
      <c r="D54" s="6" t="str">
        <f>Codierung!$I$113</f>
        <v>In CHF / kg</v>
      </c>
      <c r="E54" s="146" t="str">
        <f>'Tabelle und Graphen'!C65</f>
        <v>150 g</v>
      </c>
      <c r="F54" s="196">
        <f>AVERAGE('Bio - Rohdaten'!$AS$213:$AS$224)</f>
        <v>7.052128366391762</v>
      </c>
      <c r="G54" s="186">
        <f>AVERAGE('Bio - Rohdaten'!$AS$225:$AS236)</f>
        <v>7.5288120466128063</v>
      </c>
      <c r="H54" s="185">
        <f t="shared" si="0"/>
        <v>6.7594299969463076</v>
      </c>
      <c r="I54" s="178"/>
      <c r="J54" s="196">
        <f>AVERAGE('nicht Bio - Rohdaten'!$AS$213:$AS$224)</f>
        <v>4.3920985271811706</v>
      </c>
      <c r="K54" s="186">
        <f>AVERAGE('nicht Bio - Rohdaten'!$AS$225:$AS236)</f>
        <v>4.7516883463303268</v>
      </c>
      <c r="L54" s="185">
        <f t="shared" si="1"/>
        <v>8.1871983728001521</v>
      </c>
      <c r="M54" s="181"/>
      <c r="N54" s="178">
        <f t="shared" si="2"/>
        <v>2.6600298392105914</v>
      </c>
      <c r="O54" s="186">
        <f t="shared" si="3"/>
        <v>2.7771237002824796</v>
      </c>
      <c r="P54" s="185">
        <f t="shared" si="4"/>
        <v>4.4019754720735653</v>
      </c>
      <c r="Q54" s="181"/>
      <c r="R54" s="185">
        <f t="shared" si="5"/>
        <v>60.56398377105139</v>
      </c>
      <c r="S54" s="187">
        <f t="shared" si="6"/>
        <v>58.444988346662498</v>
      </c>
      <c r="T54" s="6"/>
    </row>
    <row r="55" spans="1:20" s="176" customFormat="1" hidden="1" outlineLevel="1">
      <c r="A55" s="227" t="str">
        <f>'Nur für MB Bio + HP konv. WK'!A52</f>
        <v>60 g</v>
      </c>
      <c r="B55" s="228" t="str">
        <f>Codierung!$I$97</f>
        <v>Nüsslisalat</v>
      </c>
      <c r="C55" s="228"/>
      <c r="D55" s="173" t="str">
        <f>Codierung!$I$113</f>
        <v>In CHF / kg</v>
      </c>
      <c r="E55" s="174" t="str">
        <f>'Tabelle und Graphen'!C66</f>
        <v>60 g</v>
      </c>
      <c r="F55" s="197">
        <f>AVERAGE('Bio - Rohdaten'!$AT$213:$AT$224)</f>
        <v>36.395607244086669</v>
      </c>
      <c r="G55" s="194">
        <f>AVERAGE('Bio - Rohdaten'!$AT$225:$AT236)</f>
        <v>38.112000274526913</v>
      </c>
      <c r="H55" s="192">
        <f t="shared" si="0"/>
        <v>4.7159345877354824</v>
      </c>
      <c r="I55" s="178"/>
      <c r="J55" s="197">
        <f>AVERAGE('nicht Bio - Rohdaten'!$AT$213:$AT$224)</f>
        <v>28.930532933266775</v>
      </c>
      <c r="K55" s="194">
        <f>AVERAGE('nicht Bio - Rohdaten'!$AT$225:$AT236)</f>
        <v>30.573999579778118</v>
      </c>
      <c r="L55" s="192">
        <f t="shared" si="1"/>
        <v>5.680734089144778</v>
      </c>
      <c r="M55" s="181"/>
      <c r="N55" s="193">
        <f t="shared" si="2"/>
        <v>7.4650743108198938</v>
      </c>
      <c r="O55" s="194">
        <f t="shared" si="3"/>
        <v>7.5380006947487956</v>
      </c>
      <c r="P55" s="192">
        <f t="shared" si="4"/>
        <v>0.97690097770630602</v>
      </c>
      <c r="Q55" s="181"/>
      <c r="R55" s="192">
        <f t="shared" si="5"/>
        <v>25.803445543292835</v>
      </c>
      <c r="S55" s="195">
        <f t="shared" si="6"/>
        <v>24.654938177386796</v>
      </c>
      <c r="T55" s="6"/>
    </row>
    <row r="56" spans="1:20" s="184" customFormat="1" collapsed="1">
      <c r="A56" s="226" t="str">
        <f>Codierung!$I$98</f>
        <v>Mehl</v>
      </c>
      <c r="B56" s="226"/>
      <c r="C56" s="226"/>
      <c r="D56" s="169" t="str">
        <f>Codierung!$I$110</f>
        <v>In CHF</v>
      </c>
      <c r="E56" s="170"/>
      <c r="F56" s="198">
        <f>AVERAGE('Bio - Rohdaten'!$AX$213:$AX$224)</f>
        <v>4.0634447144592949</v>
      </c>
      <c r="G56" s="190">
        <f>AVERAGE('Bio - Rohdaten'!$AX$225:$AX236)</f>
        <v>4.0967223572296483</v>
      </c>
      <c r="H56" s="188">
        <f t="shared" si="0"/>
        <v>0.81895153272145604</v>
      </c>
      <c r="I56" s="178"/>
      <c r="J56" s="198">
        <f>AVERAGE('nicht Bio - Rohdaten'!$AX$213:$AX$224)</f>
        <v>2.5866928471248234</v>
      </c>
      <c r="K56" s="190">
        <f>AVERAGE('nicht Bio - Rohdaten'!$AX$225:$AX236)</f>
        <v>2.5883464235624118</v>
      </c>
      <c r="L56" s="188">
        <f t="shared" si="1"/>
        <v>6.3926277115833388E-2</v>
      </c>
      <c r="M56" s="181"/>
      <c r="N56" s="189">
        <f t="shared" si="2"/>
        <v>1.4767518673344715</v>
      </c>
      <c r="O56" s="190">
        <f t="shared" si="3"/>
        <v>1.5083759336672364</v>
      </c>
      <c r="P56" s="188">
        <f t="shared" si="4"/>
        <v>2.1414610695462457</v>
      </c>
      <c r="Q56" s="181"/>
      <c r="R56" s="188">
        <f t="shared" si="5"/>
        <v>57.090344877085798</v>
      </c>
      <c r="S56" s="191">
        <f t="shared" si="6"/>
        <v>58.275658927880983</v>
      </c>
      <c r="T56" s="183"/>
    </row>
    <row r="57" spans="1:20" s="176" customFormat="1" hidden="1" outlineLevel="1">
      <c r="A57" s="227" t="str">
        <f>'Nur für MB Bio + HP konv. WK'!A54</f>
        <v>1.4 kg</v>
      </c>
      <c r="B57" s="228" t="str">
        <f>Codierung!$I$99</f>
        <v>Weissmehl</v>
      </c>
      <c r="C57" s="228"/>
      <c r="D57" s="171" t="str">
        <f>Codierung!$I$113</f>
        <v>In CHF / kg</v>
      </c>
      <c r="E57" s="172" t="str">
        <f>'Tabelle und Graphen'!C68</f>
        <v>1.4 kg</v>
      </c>
      <c r="F57" s="193">
        <f>AVERAGE('Bio - Rohdaten'!$AV$213:$AV$224)</f>
        <v>2.9024605103280687</v>
      </c>
      <c r="G57" s="194">
        <f>AVERAGE('Bio - Rohdaten'!$AV$225:$AV236)</f>
        <v>2.9262302551640342</v>
      </c>
      <c r="H57" s="192">
        <f t="shared" si="0"/>
        <v>0.8189515327214143</v>
      </c>
      <c r="I57" s="178"/>
      <c r="J57" s="193">
        <f>AVERAGE('nicht Bio - Rohdaten'!$AV$213:$AV$224)</f>
        <v>1.8476377479463022</v>
      </c>
      <c r="K57" s="194">
        <f>AVERAGE('nicht Bio - Rohdaten'!$AV$225:$AV236)</f>
        <v>1.8488188739731519</v>
      </c>
      <c r="L57" s="192">
        <f t="shared" si="1"/>
        <v>6.3926277115878047E-2</v>
      </c>
      <c r="M57" s="181"/>
      <c r="N57" s="193">
        <f t="shared" si="2"/>
        <v>1.0548227623817665</v>
      </c>
      <c r="O57" s="194">
        <f t="shared" si="3"/>
        <v>1.0774113811908823</v>
      </c>
      <c r="P57" s="192">
        <f t="shared" si="4"/>
        <v>2.1414610695460512</v>
      </c>
      <c r="Q57" s="181"/>
      <c r="R57" s="192">
        <f t="shared" si="5"/>
        <v>57.090344877085862</v>
      </c>
      <c r="S57" s="195">
        <f t="shared" si="6"/>
        <v>58.275658927880912</v>
      </c>
      <c r="T57" s="6"/>
    </row>
    <row r="58" spans="1:20" s="202" customFormat="1" ht="16" collapsed="1" thickBot="1">
      <c r="A58" s="245" t="str">
        <f>Codierung!$I$16</f>
        <v>Warenkorb Total</v>
      </c>
      <c r="B58" s="223"/>
      <c r="C58" s="223"/>
      <c r="D58" s="166" t="str">
        <f>Codierung!$I$110</f>
        <v>In CHF</v>
      </c>
      <c r="E58" s="166"/>
      <c r="F58" s="208">
        <f>AVERAGE('Bio - Rohdaten'!$AY$213:$AY$224)</f>
        <v>186.14525792399149</v>
      </c>
      <c r="G58" s="209">
        <f>AVERAGE('Bio - Rohdaten'!$AY$225:$AY236)</f>
        <v>186.97505561669502</v>
      </c>
      <c r="H58" s="199">
        <f t="shared" si="0"/>
        <v>0.44577965721928442</v>
      </c>
      <c r="I58" s="210"/>
      <c r="J58" s="208">
        <f>AVERAGE('nicht Bio - Rohdaten'!$AY$213:$AY$224)</f>
        <v>127.97906601522813</v>
      </c>
      <c r="K58" s="209">
        <f>AVERAGE('nicht Bio - Rohdaten'!$AY$225:$AY236)</f>
        <v>128.28968114420402</v>
      </c>
      <c r="L58" s="199">
        <f t="shared" si="1"/>
        <v>0.24270776357981633</v>
      </c>
      <c r="M58" s="211"/>
      <c r="N58" s="208">
        <f t="shared" si="2"/>
        <v>58.166191908763366</v>
      </c>
      <c r="O58" s="209">
        <f t="shared" si="3"/>
        <v>58.685374472490992</v>
      </c>
      <c r="P58" s="199">
        <f t="shared" si="4"/>
        <v>0.89258475875812815</v>
      </c>
      <c r="Q58" s="211"/>
      <c r="R58" s="199">
        <f t="shared" si="5"/>
        <v>45.449770591263892</v>
      </c>
      <c r="S58" s="200">
        <f t="shared" si="6"/>
        <v>45.744423050304171</v>
      </c>
      <c r="T58" s="201"/>
    </row>
    <row r="59" spans="1:20" ht="14.5" thickTop="1">
      <c r="A59" s="231" t="str">
        <f>Codierung!I20</f>
        <v>* Es wird nicht der Gesamtkonsum angeschaut, sondern eine spezifische Auswahl von (vorwiegend Frische-)Produkten, bei welchen die</v>
      </c>
    </row>
    <row r="60" spans="1:20">
      <c r="A60" s="231" t="str">
        <f>Codierung!I21</f>
        <v>Marktanalysen Preiserhebungen im Detailhandel durchführt. Die Detailhandelspreiserhebungen enthalten keine</v>
      </c>
    </row>
    <row r="61" spans="1:20">
      <c r="A61" s="231" t="str">
        <f>Codierung!I22</f>
        <v>Discounterpreise, ausser für Milch und Eier werden auch Discounterpreise einbezogen.</v>
      </c>
    </row>
    <row r="62" spans="1:20">
      <c r="A62" s="231" t="str">
        <f>Codierung!I25</f>
        <v>**Die gemittelten Jahrespreise können teilweise aus kalkulierten Monatspreisen zusammengesetzt sein.</v>
      </c>
    </row>
    <row r="89" spans="1:20" s="11" customFormat="1">
      <c r="A89" s="219"/>
      <c r="B89" s="222"/>
      <c r="C89" s="222"/>
      <c r="D89" s="9"/>
      <c r="E89" s="9"/>
      <c r="F89" s="143"/>
      <c r="H89"/>
      <c r="I89" s="1"/>
      <c r="J89"/>
      <c r="L89"/>
      <c r="M89" s="1"/>
      <c r="N89"/>
      <c r="P89"/>
      <c r="Q89" s="1"/>
      <c r="R89"/>
      <c r="T89"/>
    </row>
    <row r="90" spans="1:20" s="11" customFormat="1">
      <c r="A90" s="219"/>
      <c r="B90" s="222"/>
      <c r="C90" s="222"/>
      <c r="D90" s="9"/>
      <c r="E90" s="9"/>
      <c r="F90" s="143"/>
      <c r="H90"/>
      <c r="I90" s="1"/>
      <c r="J90"/>
      <c r="L90"/>
      <c r="M90" s="1"/>
      <c r="N90"/>
      <c r="P90"/>
      <c r="Q90" s="1"/>
      <c r="R90"/>
      <c r="T90"/>
    </row>
    <row r="91" spans="1:20" s="11" customFormat="1">
      <c r="A91" s="219"/>
      <c r="B91" s="222"/>
      <c r="C91" s="222"/>
      <c r="D91" s="9"/>
      <c r="E91" s="9"/>
      <c r="F91" s="143"/>
      <c r="H91"/>
      <c r="I91" s="1"/>
      <c r="J91"/>
      <c r="L91"/>
      <c r="M91" s="1"/>
      <c r="N91"/>
      <c r="P91"/>
      <c r="Q91" s="1"/>
      <c r="R91"/>
      <c r="T91"/>
    </row>
    <row r="92" spans="1:20" s="11" customFormat="1">
      <c r="A92" s="219"/>
      <c r="B92" s="222"/>
      <c r="C92" s="222"/>
      <c r="D92" s="9"/>
      <c r="E92" s="9"/>
      <c r="F92" s="143"/>
      <c r="H92"/>
      <c r="I92" s="1"/>
      <c r="J92"/>
      <c r="L92"/>
      <c r="M92" s="1"/>
      <c r="N92"/>
      <c r="P92"/>
      <c r="Q92" s="1"/>
      <c r="R92"/>
      <c r="T92"/>
    </row>
    <row r="93" spans="1:20">
      <c r="A93" s="219"/>
      <c r="D93" s="9"/>
      <c r="E93" s="9"/>
      <c r="F93" s="143"/>
    </row>
    <row r="94" spans="1:20">
      <c r="A94" s="219"/>
      <c r="D94" s="9"/>
      <c r="E94" s="9"/>
      <c r="F94" s="143"/>
    </row>
    <row r="95" spans="1:20">
      <c r="A95" s="219"/>
      <c r="D95" s="9"/>
      <c r="E95" s="9"/>
      <c r="F95" s="143"/>
    </row>
    <row r="96" spans="1:20">
      <c r="A96" s="219"/>
      <c r="D96" s="9"/>
      <c r="E96" s="9"/>
      <c r="F96" s="143"/>
    </row>
    <row r="97" spans="1:20">
      <c r="A97" s="219"/>
      <c r="B97" s="224"/>
      <c r="C97" s="224"/>
      <c r="D97" s="9"/>
      <c r="E97" s="9"/>
      <c r="F97" s="143"/>
    </row>
    <row r="98" spans="1:20">
      <c r="A98" s="220"/>
      <c r="D98" s="155"/>
      <c r="E98" s="155"/>
      <c r="F98" s="155"/>
    </row>
    <row r="100" spans="1:20">
      <c r="G100" s="157"/>
    </row>
    <row r="109" spans="1:20" s="11" customFormat="1">
      <c r="A109" s="220"/>
      <c r="B109" s="222"/>
      <c r="C109" s="222"/>
      <c r="D109" s="155"/>
      <c r="E109" s="155"/>
      <c r="F109" s="155"/>
      <c r="H109"/>
      <c r="I109" s="1"/>
      <c r="J109"/>
      <c r="L109"/>
      <c r="M109" s="1"/>
      <c r="N109"/>
      <c r="P109"/>
      <c r="Q109" s="1"/>
      <c r="R109"/>
      <c r="T109"/>
    </row>
    <row r="110" spans="1:20" s="11" customFormat="1">
      <c r="A110" s="220"/>
      <c r="B110" s="222"/>
      <c r="C110" s="222"/>
      <c r="D110" s="155"/>
      <c r="E110" s="155"/>
      <c r="F110" s="155"/>
      <c r="H110"/>
      <c r="I110" s="1"/>
      <c r="J110"/>
      <c r="L110"/>
      <c r="M110" s="1"/>
      <c r="N110"/>
      <c r="P110"/>
      <c r="Q110" s="1"/>
      <c r="R110"/>
      <c r="T110"/>
    </row>
    <row r="112" spans="1:20" s="11" customFormat="1">
      <c r="A112" s="54"/>
      <c r="B112" s="225"/>
      <c r="C112" s="225"/>
      <c r="D112"/>
      <c r="E112"/>
      <c r="F112"/>
      <c r="H112"/>
      <c r="I112" s="1"/>
      <c r="J112"/>
      <c r="L112"/>
      <c r="M112" s="1"/>
      <c r="N112"/>
      <c r="P112"/>
      <c r="Q112" s="1"/>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184150</xdr:rowOff>
                  </from>
                  <to>
                    <xdr:col>1</xdr:col>
                    <xdr:colOff>1714500</xdr:colOff>
                    <xdr:row>1</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C0C0"/>
  </sheetPr>
  <dimension ref="A1:BJ312"/>
  <sheetViews>
    <sheetView zoomScale="80" zoomScaleNormal="80" workbookViewId="0">
      <pane xSplit="1" ySplit="20" topLeftCell="B256" activePane="bottomRight" state="frozen"/>
      <selection pane="topRight" activeCell="B1" sqref="B1"/>
      <selection pane="bottomLeft" activeCell="A7" sqref="A7"/>
      <selection pane="bottomRight" activeCell="A285" sqref="A285:XFD309"/>
    </sheetView>
  </sheetViews>
  <sheetFormatPr baseColWidth="10" defaultColWidth="11" defaultRowHeight="14"/>
  <cols>
    <col min="1" max="1" width="20.33203125" style="266" bestFit="1" customWidth="1"/>
    <col min="2" max="2" width="12.08203125" style="378" bestFit="1" customWidth="1"/>
    <col min="3" max="4" width="10.6640625" style="266" bestFit="1" customWidth="1"/>
    <col min="5" max="5" width="11.08203125" style="266" bestFit="1" customWidth="1"/>
    <col min="6" max="6" width="12.75" style="266" bestFit="1" customWidth="1"/>
    <col min="7" max="7" width="12.08203125" style="266" bestFit="1" customWidth="1"/>
    <col min="8" max="8" width="12.6640625" style="266" bestFit="1" customWidth="1"/>
    <col min="9" max="9" width="12.9140625" style="266" bestFit="1" customWidth="1"/>
    <col min="10" max="10" width="11.08203125" style="383" bestFit="1" customWidth="1"/>
    <col min="11" max="11" width="13.6640625" style="266" bestFit="1" customWidth="1"/>
    <col min="12" max="12" width="12.33203125" style="266" bestFit="1" customWidth="1"/>
    <col min="13" max="13" width="13.75" style="266" bestFit="1" customWidth="1"/>
    <col min="14" max="14" width="11.75" style="266" bestFit="1" customWidth="1"/>
    <col min="15" max="15" width="13.33203125" style="266" bestFit="1" customWidth="1"/>
    <col min="16" max="18" width="12.6640625" style="266" bestFit="1" customWidth="1"/>
    <col min="19" max="19" width="11" style="266" bestFit="1" customWidth="1"/>
    <col min="20" max="20" width="10.6640625" style="266" bestFit="1" customWidth="1"/>
    <col min="21" max="21" width="11.08203125" style="383" bestFit="1" customWidth="1"/>
    <col min="22" max="22" width="13.6640625" style="378" bestFit="1" customWidth="1"/>
    <col min="23" max="23" width="11.08203125" style="383" bestFit="1" customWidth="1"/>
    <col min="24" max="24" width="14.08203125" style="266" bestFit="1" customWidth="1"/>
    <col min="25" max="25" width="14.6640625" style="266" bestFit="1" customWidth="1"/>
    <col min="26" max="26" width="11.08203125" style="383" bestFit="1" customWidth="1"/>
    <col min="27" max="27" width="18.4140625" style="378" bestFit="1" customWidth="1"/>
    <col min="28" max="29" width="10.6640625" style="266" bestFit="1" customWidth="1"/>
    <col min="30" max="30" width="13.4140625" style="266" bestFit="1" customWidth="1"/>
    <col min="31" max="31" width="11.08203125" style="383" bestFit="1" customWidth="1"/>
    <col min="32" max="32" width="10.6640625" style="266" bestFit="1" customWidth="1"/>
    <col min="33" max="33" width="13.6640625" style="266" bestFit="1" customWidth="1"/>
    <col min="34" max="34" width="13.4140625" style="266" bestFit="1" customWidth="1"/>
    <col min="35" max="35" width="10.6640625" style="266" bestFit="1" customWidth="1"/>
    <col min="36" max="36" width="13.25" style="266" bestFit="1" customWidth="1"/>
    <col min="37" max="37" width="13.4140625" style="266" bestFit="1" customWidth="1"/>
    <col min="38" max="38" width="10.9140625" style="266" bestFit="1" customWidth="1"/>
    <col min="39" max="41" width="10.6640625" style="266" bestFit="1" customWidth="1"/>
    <col min="42" max="42" width="12.4140625" style="266" bestFit="1" customWidth="1"/>
    <col min="43" max="43" width="15.6640625" style="266" bestFit="1" customWidth="1"/>
    <col min="44" max="44" width="13.08203125" style="266" bestFit="1" customWidth="1"/>
    <col min="45" max="46" width="10.6640625" style="266" bestFit="1" customWidth="1"/>
    <col min="47" max="47" width="11.08203125" style="383" bestFit="1" customWidth="1"/>
    <col min="48" max="48" width="10.6640625" style="266" bestFit="1" customWidth="1"/>
    <col min="49" max="49" width="21.4140625" style="266" bestFit="1" customWidth="1"/>
    <col min="50" max="50" width="11.08203125" style="384" bestFit="1" customWidth="1"/>
    <col min="51" max="51" width="21" style="377" customWidth="1"/>
    <col min="52" max="16384" width="11" style="266"/>
  </cols>
  <sheetData>
    <row r="1" spans="1:62">
      <c r="B1" s="266"/>
      <c r="E1" s="322" t="str">
        <f>Codierung!I201</f>
        <v>Eidgenössisches Departement für  Wirtschaft, Bildung und Forschung WBF</v>
      </c>
      <c r="J1" s="266"/>
      <c r="U1" s="266"/>
      <c r="V1" s="266"/>
      <c r="W1" s="266"/>
      <c r="Z1" s="266"/>
      <c r="AA1" s="266"/>
      <c r="AE1" s="266"/>
      <c r="AU1" s="266"/>
      <c r="AX1" s="266"/>
      <c r="AY1" s="266"/>
    </row>
    <row r="2" spans="1:62">
      <c r="B2" s="266"/>
      <c r="E2" s="330" t="str">
        <f>Codierung!I202</f>
        <v>Bundesamt für Landwirtschaft BLW</v>
      </c>
      <c r="J2" s="266"/>
      <c r="U2" s="266"/>
      <c r="V2" s="266"/>
      <c r="W2" s="266"/>
      <c r="Z2" s="266"/>
      <c r="AA2" s="266"/>
      <c r="AE2" s="266"/>
      <c r="AU2" s="266"/>
      <c r="AX2" s="266"/>
      <c r="AY2" s="266"/>
    </row>
    <row r="3" spans="1:62">
      <c r="B3" s="266"/>
      <c r="E3" s="322" t="str">
        <f>Codierung!I203</f>
        <v>Fachbereich Marktanalysen</v>
      </c>
      <c r="J3" s="266"/>
      <c r="U3" s="266"/>
      <c r="V3" s="266"/>
      <c r="W3" s="266"/>
      <c r="Z3" s="266"/>
      <c r="AA3" s="266"/>
      <c r="AE3" s="266"/>
      <c r="AU3" s="266"/>
      <c r="AX3" s="266"/>
      <c r="AY3" s="266"/>
    </row>
    <row r="4" spans="1:62">
      <c r="B4" s="266"/>
      <c r="H4" s="322"/>
      <c r="J4" s="266"/>
      <c r="U4" s="266"/>
      <c r="V4" s="266"/>
      <c r="W4" s="266"/>
      <c r="Z4" s="266"/>
      <c r="AA4" s="266"/>
      <c r="AE4" s="266"/>
      <c r="AU4" s="266"/>
      <c r="AX4" s="266"/>
      <c r="AY4" s="266"/>
    </row>
    <row r="5" spans="1:62">
      <c r="B5" s="266"/>
      <c r="H5" s="322"/>
      <c r="J5" s="266"/>
      <c r="U5" s="266"/>
      <c r="V5" s="266"/>
      <c r="W5" s="266"/>
      <c r="Z5" s="266"/>
      <c r="AA5" s="266"/>
      <c r="AE5" s="266"/>
      <c r="AU5" s="266"/>
      <c r="AX5" s="266"/>
      <c r="AY5" s="266"/>
    </row>
    <row r="6" spans="1:62">
      <c r="B6" s="266"/>
      <c r="H6" s="322"/>
      <c r="J6" s="266"/>
      <c r="U6" s="266"/>
      <c r="V6" s="266"/>
      <c r="W6" s="266"/>
      <c r="Z6" s="266"/>
      <c r="AA6" s="266"/>
      <c r="AE6" s="266"/>
      <c r="AU6" s="266"/>
      <c r="AX6" s="266"/>
      <c r="AY6" s="266"/>
    </row>
    <row r="7" spans="1:62">
      <c r="A7" s="372" t="str">
        <f>Codierung!$I$209</f>
        <v>Zurück zum Inhaltsverzeichnis</v>
      </c>
      <c r="B7" s="266"/>
      <c r="H7" s="322"/>
      <c r="J7" s="266"/>
      <c r="U7" s="266"/>
      <c r="V7" s="266"/>
      <c r="W7" s="266"/>
      <c r="Z7" s="266"/>
      <c r="AA7" s="266"/>
      <c r="AE7" s="266"/>
      <c r="AU7" s="266"/>
      <c r="AX7" s="266"/>
      <c r="AY7" s="266"/>
    </row>
    <row r="8" spans="1:62">
      <c r="A8" s="370"/>
      <c r="B8" s="370"/>
      <c r="C8" s="370"/>
      <c r="D8" s="370"/>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1"/>
      <c r="AH8" s="370"/>
      <c r="AI8" s="370"/>
      <c r="AJ8" s="370"/>
      <c r="AK8" s="370"/>
      <c r="AL8" s="370"/>
      <c r="AM8" s="370"/>
      <c r="AN8" s="370"/>
      <c r="AO8" s="370"/>
      <c r="AP8" s="370"/>
      <c r="AQ8" s="370"/>
      <c r="AR8" s="370"/>
      <c r="AS8" s="370"/>
      <c r="AT8" s="370"/>
      <c r="AU8" s="370"/>
      <c r="AV8" s="370"/>
      <c r="AW8" s="370"/>
      <c r="AX8" s="370"/>
      <c r="AY8" s="370"/>
      <c r="AZ8" s="370"/>
      <c r="BA8" s="370"/>
      <c r="BB8" s="370"/>
      <c r="BC8" s="370"/>
      <c r="BD8" s="370"/>
      <c r="BE8" s="370"/>
      <c r="BF8" s="370"/>
      <c r="BG8" s="370"/>
      <c r="BH8" s="370"/>
      <c r="BI8" s="370"/>
      <c r="BJ8" s="370"/>
    </row>
    <row r="9" spans="1:62">
      <c r="A9" s="370"/>
      <c r="B9" s="370"/>
      <c r="C9" s="370"/>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1"/>
      <c r="AH9" s="370"/>
      <c r="AI9" s="370"/>
      <c r="AJ9" s="370"/>
      <c r="AK9" s="370"/>
      <c r="AL9" s="370"/>
      <c r="AM9" s="370"/>
      <c r="AN9" s="370"/>
      <c r="AO9" s="370"/>
      <c r="AP9" s="370"/>
      <c r="AQ9" s="370"/>
      <c r="AR9" s="370"/>
      <c r="AS9" s="370"/>
      <c r="AT9" s="370"/>
      <c r="AU9" s="370"/>
      <c r="AV9" s="370"/>
      <c r="AW9" s="370"/>
      <c r="AX9" s="370"/>
      <c r="AY9" s="370"/>
      <c r="AZ9" s="370"/>
      <c r="BA9" s="370"/>
      <c r="BB9" s="370"/>
      <c r="BC9" s="370"/>
      <c r="BD9" s="370"/>
      <c r="BE9" s="370"/>
      <c r="BF9" s="370"/>
      <c r="BG9" s="370"/>
      <c r="BH9" s="370"/>
      <c r="BI9" s="370"/>
      <c r="BJ9" s="370"/>
    </row>
    <row r="10" spans="1:62">
      <c r="A10" s="370"/>
      <c r="B10" s="370"/>
      <c r="C10" s="370"/>
      <c r="D10" s="370"/>
      <c r="E10" s="370"/>
      <c r="F10" s="370"/>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1"/>
      <c r="AH10" s="370"/>
      <c r="AI10" s="370"/>
      <c r="AJ10" s="370"/>
      <c r="AK10" s="370"/>
      <c r="AL10" s="370"/>
      <c r="AM10" s="370"/>
      <c r="AN10" s="370"/>
      <c r="AO10" s="370"/>
      <c r="AP10" s="370"/>
      <c r="AQ10" s="370"/>
      <c r="AR10" s="370"/>
      <c r="AS10" s="370"/>
      <c r="AT10" s="370"/>
      <c r="AU10" s="370"/>
      <c r="AV10" s="370"/>
      <c r="AW10" s="370"/>
      <c r="AX10" s="370"/>
      <c r="AY10" s="370"/>
      <c r="AZ10" s="370"/>
      <c r="BA10" s="370"/>
      <c r="BB10" s="370"/>
      <c r="BC10" s="370"/>
      <c r="BD10" s="370"/>
      <c r="BE10" s="370"/>
      <c r="BF10" s="370"/>
      <c r="BG10" s="370"/>
      <c r="BH10" s="370"/>
      <c r="BI10" s="370"/>
      <c r="BJ10" s="370"/>
    </row>
    <row r="11" spans="1:62">
      <c r="A11" s="370"/>
      <c r="B11" s="370"/>
      <c r="C11" s="370"/>
      <c r="D11" s="370"/>
      <c r="E11" s="370"/>
      <c r="F11" s="370"/>
      <c r="G11" s="370"/>
      <c r="H11" s="370"/>
      <c r="I11" s="370"/>
      <c r="J11" s="370"/>
      <c r="K11" s="370"/>
      <c r="L11" s="370"/>
      <c r="M11" s="370"/>
      <c r="N11" s="370"/>
      <c r="O11" s="370"/>
      <c r="P11" s="370"/>
      <c r="Q11" s="370"/>
      <c r="R11" s="370"/>
      <c r="S11" s="370"/>
      <c r="T11" s="370"/>
      <c r="U11" s="370"/>
      <c r="V11" s="370"/>
      <c r="W11" s="370"/>
      <c r="X11" s="370"/>
      <c r="Y11" s="370"/>
      <c r="Z11" s="370"/>
      <c r="AA11" s="370"/>
      <c r="AB11" s="370"/>
      <c r="AC11" s="370"/>
      <c r="AD11" s="370"/>
      <c r="AE11" s="370"/>
      <c r="AF11" s="370"/>
      <c r="AG11" s="371"/>
      <c r="AH11" s="370"/>
      <c r="AI11" s="370"/>
      <c r="AJ11" s="370"/>
      <c r="AK11" s="370"/>
      <c r="AL11" s="370"/>
      <c r="AM11" s="370"/>
      <c r="AN11" s="370"/>
      <c r="AO11" s="370"/>
      <c r="AP11" s="370"/>
      <c r="AQ11" s="370"/>
      <c r="AR11" s="370"/>
      <c r="AS11" s="370"/>
      <c r="AT11" s="370"/>
      <c r="AU11" s="370"/>
      <c r="AV11" s="370"/>
      <c r="AW11" s="370"/>
      <c r="AX11" s="370"/>
      <c r="AY11" s="370"/>
      <c r="AZ11" s="370"/>
      <c r="BA11" s="370"/>
      <c r="BB11" s="370"/>
      <c r="BC11" s="370"/>
      <c r="BD11" s="370"/>
      <c r="BE11" s="370"/>
      <c r="BF11" s="370"/>
      <c r="BG11" s="370"/>
      <c r="BH11" s="370"/>
      <c r="BI11" s="370"/>
      <c r="BJ11" s="370"/>
    </row>
    <row r="12" spans="1:62">
      <c r="A12" s="370"/>
      <c r="B12" s="370"/>
      <c r="C12" s="370"/>
      <c r="D12" s="370"/>
      <c r="E12" s="370"/>
      <c r="F12" s="370"/>
      <c r="G12" s="370"/>
      <c r="H12" s="370"/>
      <c r="I12" s="370"/>
      <c r="J12" s="370"/>
      <c r="K12" s="370"/>
      <c r="L12" s="370"/>
      <c r="M12" s="370"/>
      <c r="N12" s="370"/>
      <c r="O12" s="370"/>
      <c r="P12" s="370"/>
      <c r="Q12" s="370"/>
      <c r="R12" s="370"/>
      <c r="S12" s="370"/>
      <c r="T12" s="370"/>
      <c r="U12" s="370"/>
      <c r="V12" s="370"/>
      <c r="W12" s="370"/>
      <c r="X12" s="370"/>
      <c r="Y12" s="370"/>
      <c r="Z12" s="370"/>
      <c r="AA12" s="370"/>
      <c r="AB12" s="370"/>
      <c r="AC12" s="370"/>
      <c r="AD12" s="370"/>
      <c r="AE12" s="370"/>
      <c r="AF12" s="370"/>
      <c r="AG12" s="371"/>
      <c r="AH12" s="370"/>
      <c r="AI12" s="370"/>
      <c r="AJ12" s="370"/>
      <c r="AK12" s="370"/>
      <c r="AL12" s="370"/>
      <c r="AM12" s="370"/>
      <c r="AN12" s="370"/>
      <c r="AO12" s="370"/>
      <c r="AP12" s="370"/>
      <c r="AQ12" s="370"/>
      <c r="AR12" s="370"/>
      <c r="AS12" s="370"/>
      <c r="AT12" s="370"/>
      <c r="AU12" s="370"/>
      <c r="AV12" s="370"/>
      <c r="AW12" s="370"/>
      <c r="AX12" s="370"/>
      <c r="AY12" s="370"/>
      <c r="AZ12" s="370"/>
      <c r="BA12" s="370"/>
      <c r="BB12" s="370"/>
      <c r="BC12" s="370"/>
      <c r="BD12" s="370"/>
      <c r="BE12" s="370"/>
      <c r="BF12" s="370"/>
      <c r="BG12" s="370"/>
      <c r="BH12" s="370"/>
      <c r="BI12" s="370"/>
      <c r="BJ12" s="370"/>
    </row>
    <row r="13" spans="1:62">
      <c r="B13" s="266"/>
      <c r="C13" s="370"/>
      <c r="D13" s="370"/>
      <c r="E13" s="370"/>
      <c r="F13" s="370"/>
      <c r="G13" s="288"/>
      <c r="J13" s="266"/>
      <c r="K13" s="370"/>
      <c r="L13" s="370"/>
      <c r="M13" s="370"/>
      <c r="N13" s="370"/>
      <c r="O13" s="370"/>
      <c r="P13" s="370"/>
      <c r="Q13" s="370"/>
      <c r="R13" s="370"/>
      <c r="S13" s="370"/>
      <c r="T13" s="370"/>
      <c r="U13" s="370"/>
      <c r="V13" s="370"/>
      <c r="W13" s="370"/>
      <c r="X13" s="370"/>
      <c r="Y13" s="370"/>
      <c r="Z13" s="370"/>
      <c r="AA13" s="370"/>
      <c r="AB13" s="370"/>
      <c r="AC13" s="370"/>
      <c r="AD13" s="370"/>
      <c r="AE13" s="370"/>
      <c r="AF13" s="370"/>
      <c r="AG13" s="371"/>
      <c r="AH13" s="370"/>
      <c r="AI13" s="370"/>
      <c r="AJ13" s="370"/>
      <c r="AK13" s="370"/>
      <c r="AL13" s="370"/>
      <c r="AM13" s="370"/>
      <c r="AN13" s="370"/>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row>
    <row r="14" spans="1:62" ht="17.5" customHeight="1">
      <c r="B14" s="266"/>
      <c r="C14" s="322"/>
      <c r="J14" s="266"/>
      <c r="U14" s="266"/>
      <c r="V14" s="266"/>
      <c r="W14" s="266"/>
      <c r="Z14" s="266"/>
      <c r="AA14" s="266"/>
      <c r="AE14" s="266"/>
      <c r="AU14" s="266"/>
      <c r="AX14" s="266"/>
      <c r="AY14" s="266"/>
    </row>
    <row r="15" spans="1:62">
      <c r="A15" s="288"/>
      <c r="B15" s="266"/>
      <c r="J15" s="266"/>
      <c r="U15" s="266"/>
      <c r="V15" s="266"/>
      <c r="W15" s="266"/>
      <c r="Z15" s="266"/>
      <c r="AA15" s="266"/>
      <c r="AE15" s="266"/>
      <c r="AU15" s="266"/>
      <c r="AX15" s="266"/>
      <c r="AY15" s="288"/>
    </row>
    <row r="16" spans="1:62" s="375" customFormat="1">
      <c r="A16" s="373"/>
      <c r="B16" s="440" t="str">
        <f>Codierung!I36</f>
        <v>Milch und Milch- Produkte</v>
      </c>
      <c r="C16" s="441"/>
      <c r="D16" s="441"/>
      <c r="E16" s="441"/>
      <c r="F16" s="441"/>
      <c r="G16" s="441"/>
      <c r="H16" s="441"/>
      <c r="I16" s="441"/>
      <c r="J16" s="442"/>
      <c r="K16" s="440" t="str">
        <f>Codierung!I37</f>
        <v>Fleisch und Fleisch- Produkte</v>
      </c>
      <c r="L16" s="441"/>
      <c r="M16" s="441"/>
      <c r="N16" s="441"/>
      <c r="O16" s="441"/>
      <c r="P16" s="441"/>
      <c r="Q16" s="441"/>
      <c r="R16" s="441"/>
      <c r="S16" s="441"/>
      <c r="T16" s="441"/>
      <c r="U16" s="442"/>
      <c r="V16" s="440" t="str">
        <f>Codierung!I65</f>
        <v>Eier Freiland, frisch</v>
      </c>
      <c r="W16" s="442"/>
      <c r="X16" s="440" t="str">
        <f>Codierung!I39</f>
        <v>Kartoffeln</v>
      </c>
      <c r="Y16" s="441"/>
      <c r="Z16" s="442"/>
      <c r="AA16" s="440" t="str">
        <f>Codierung!I40</f>
        <v>Früchte</v>
      </c>
      <c r="AB16" s="441"/>
      <c r="AC16" s="441"/>
      <c r="AD16" s="441"/>
      <c r="AE16" s="442"/>
      <c r="AF16" s="440" t="str">
        <f>Codierung!I41</f>
        <v>Gemüse</v>
      </c>
      <c r="AG16" s="441"/>
      <c r="AH16" s="441"/>
      <c r="AI16" s="441"/>
      <c r="AJ16" s="441"/>
      <c r="AK16" s="441"/>
      <c r="AL16" s="441"/>
      <c r="AM16" s="441"/>
      <c r="AN16" s="441"/>
      <c r="AO16" s="441"/>
      <c r="AP16" s="441"/>
      <c r="AQ16" s="441"/>
      <c r="AR16" s="441"/>
      <c r="AS16" s="441"/>
      <c r="AT16" s="441"/>
      <c r="AU16" s="442"/>
      <c r="AV16" s="440" t="str">
        <f>Codierung!I42</f>
        <v>Mehl</v>
      </c>
      <c r="AW16" s="441"/>
      <c r="AX16" s="442"/>
      <c r="AY16" s="374"/>
    </row>
    <row r="17" spans="1:51" s="375" customFormat="1" ht="3" customHeight="1">
      <c r="A17" s="418"/>
      <c r="B17" s="419"/>
      <c r="C17" s="418"/>
      <c r="D17" s="418"/>
      <c r="E17" s="418"/>
      <c r="F17" s="418"/>
      <c r="G17" s="418"/>
      <c r="H17" s="418"/>
      <c r="I17" s="418"/>
      <c r="J17" s="420"/>
      <c r="K17" s="419"/>
      <c r="L17" s="418"/>
      <c r="M17" s="418"/>
      <c r="N17" s="418"/>
      <c r="O17" s="418"/>
      <c r="P17" s="418"/>
      <c r="Q17" s="418"/>
      <c r="R17" s="418"/>
      <c r="S17" s="418"/>
      <c r="T17" s="418"/>
      <c r="U17" s="420"/>
      <c r="V17" s="419"/>
      <c r="W17" s="420"/>
      <c r="X17" s="419"/>
      <c r="Y17" s="418"/>
      <c r="Z17" s="420"/>
      <c r="AA17" s="419"/>
      <c r="AB17" s="418"/>
      <c r="AC17" s="418"/>
      <c r="AD17" s="418"/>
      <c r="AE17" s="420"/>
      <c r="AF17" s="419"/>
      <c r="AG17" s="418"/>
      <c r="AH17" s="418"/>
      <c r="AI17" s="418"/>
      <c r="AJ17" s="418"/>
      <c r="AK17" s="418"/>
      <c r="AL17" s="418"/>
      <c r="AM17" s="418"/>
      <c r="AN17" s="418"/>
      <c r="AO17" s="418"/>
      <c r="AP17" s="418"/>
      <c r="AQ17" s="418"/>
      <c r="AR17" s="418"/>
      <c r="AS17" s="418"/>
      <c r="AT17" s="418"/>
      <c r="AU17" s="420"/>
      <c r="AV17" s="419"/>
      <c r="AW17" s="418"/>
      <c r="AX17" s="420"/>
      <c r="AY17" s="421"/>
    </row>
    <row r="18" spans="1:51" s="316" customFormat="1" ht="29.25" customHeight="1">
      <c r="A18" s="323"/>
      <c r="B18" s="385" t="str">
        <f>Codierung!$I$44</f>
        <v xml:space="preserve">Vollmilch </v>
      </c>
      <c r="C18" s="386" t="str">
        <f>Codierung!$I$45</f>
        <v>Gruyère</v>
      </c>
      <c r="D18" s="386" t="str">
        <f>Codierung!$I$46</f>
        <v>Mozzarella</v>
      </c>
      <c r="E18" s="386" t="str">
        <f>Codierung!$I$47</f>
        <v>Emmentaler</v>
      </c>
      <c r="F18" s="386" t="str">
        <f>Codierung!$I$48</f>
        <v xml:space="preserve">Vorzugsbutter </v>
      </c>
      <c r="G18" s="386" t="str">
        <f>Codierung!$I$49</f>
        <v>Vollrahm</v>
      </c>
      <c r="H18" s="386" t="str">
        <f>Codierung!$I$50</f>
        <v>Fruchtjoghurt, Beeren</v>
      </c>
      <c r="I18" s="386" t="str">
        <f>Codierung!$I$51</f>
        <v>Joghurt nature</v>
      </c>
      <c r="J18" s="387" t="str">
        <f>Codierung!$I$5</f>
        <v>Warenkorb</v>
      </c>
      <c r="K18" s="388" t="str">
        <f>Codierung!$I$53</f>
        <v>Rindsentrecôte</v>
      </c>
      <c r="L18" s="386" t="str">
        <f>Codierung!$I$54</f>
        <v>Rindsplätzli à la minute</v>
      </c>
      <c r="M18" s="386" t="str">
        <f>Codierung!$I$57</f>
        <v>Schweinsnierstücksteak</v>
      </c>
      <c r="N18" s="386" t="str">
        <f>Codierung!$I$58</f>
        <v>Schweinskoteletten</v>
      </c>
      <c r="O18" s="386" t="str">
        <f>Codierung!$I$59</f>
        <v>Schweinsstotzenplätzli</v>
      </c>
      <c r="P18" s="386" t="str">
        <f>Codierung!$I$60</f>
        <v>Salami CH</v>
      </c>
      <c r="Q18" s="386" t="str">
        <f>Codierung!$I$61</f>
        <v>Wienerli</v>
      </c>
      <c r="R18" s="386" t="str">
        <f>Codierung!$I$62</f>
        <v>Kalbsbratwurst</v>
      </c>
      <c r="S18" s="386" t="str">
        <f>Codierung!$I$63</f>
        <v>Poulet ganz</v>
      </c>
      <c r="T18" s="386" t="str">
        <f>Codierung!$I$64</f>
        <v>Pouletbrust</v>
      </c>
      <c r="U18" s="387" t="str">
        <f>Codierung!$I$5</f>
        <v>Warenkorb</v>
      </c>
      <c r="V18" s="388" t="str">
        <f>Codierung!$I$66</f>
        <v>CH gesamt</v>
      </c>
      <c r="W18" s="387" t="str">
        <f>Codierung!$I$5</f>
        <v>Warenkorb</v>
      </c>
      <c r="X18" s="389" t="str">
        <f>Codierung!$I$70</f>
        <v>Festkochende</v>
      </c>
      <c r="Y18" s="390" t="str">
        <f>Codierung!$I$71</f>
        <v>Mehligkochende</v>
      </c>
      <c r="Z18" s="387" t="str">
        <f>Codierung!$I$5</f>
        <v>Warenkorb</v>
      </c>
      <c r="AA18" s="389" t="str">
        <f>Codierung!$I$75</f>
        <v>Äpfel, Gala, Klasse I</v>
      </c>
      <c r="AB18" s="390" t="str">
        <f>Codierung!$I$76</f>
        <v>Bananen</v>
      </c>
      <c r="AC18" s="390" t="str">
        <f>Codierung!$I$77</f>
        <v>Orangen</v>
      </c>
      <c r="AD18" s="390" t="str">
        <f>Codierung!$I$78</f>
        <v>Kiwi</v>
      </c>
      <c r="AE18" s="387" t="str">
        <f>Codierung!$I$5</f>
        <v>Warenkorb</v>
      </c>
      <c r="AF18" s="389" t="str">
        <f>Codierung!$I$80</f>
        <v>Karotten</v>
      </c>
      <c r="AG18" s="390" t="str">
        <f>Codierung!$I$82</f>
        <v>Tomaten Rispe</v>
      </c>
      <c r="AH18" s="390" t="str">
        <f>Codierung!$I$83</f>
        <v>Salatgurke</v>
      </c>
      <c r="AI18" s="390" t="str">
        <f>Codierung!$I$84</f>
        <v>Zucchetti</v>
      </c>
      <c r="AJ18" s="390" t="str">
        <f>Codierung!$I$85</f>
        <v>Eisbergsalat</v>
      </c>
      <c r="AK18" s="390" t="str">
        <f>Codierung!$I$86</f>
        <v>Zwiebeln (gelb)</v>
      </c>
      <c r="AL18" s="390" t="str">
        <f>Codierung!$I$87</f>
        <v>Blumenkohl</v>
      </c>
      <c r="AM18" s="390" t="str">
        <f>Codierung!$I$88</f>
        <v>Fenchel</v>
      </c>
      <c r="AN18" s="390" t="str">
        <f>Codierung!$I$89</f>
        <v>Broccoli</v>
      </c>
      <c r="AO18" s="390" t="str">
        <f>Codierung!$I$91</f>
        <v>Lauch grün</v>
      </c>
      <c r="AP18" s="390" t="str">
        <f>Codierung!$I$92</f>
        <v>Champignons</v>
      </c>
      <c r="AQ18" s="390" t="str">
        <f>Codierung!$I$93</f>
        <v>Randen gedämpft</v>
      </c>
      <c r="AR18" s="390" t="str">
        <f>Codierung!$I$94</f>
        <v>Knollensellerie</v>
      </c>
      <c r="AS18" s="390" t="str">
        <f>Codierung!$I$96</f>
        <v>Aubergine</v>
      </c>
      <c r="AT18" s="390" t="str">
        <f>Codierung!$I$97</f>
        <v>Nüsslisalat</v>
      </c>
      <c r="AU18" s="387" t="str">
        <f>Codierung!$I$5</f>
        <v>Warenkorb</v>
      </c>
      <c r="AV18" s="389" t="str">
        <f>Codierung!$I$99</f>
        <v>Weissmehl</v>
      </c>
      <c r="AW18" s="390"/>
      <c r="AX18" s="387" t="str">
        <f>Codierung!$I$5</f>
        <v>Warenkorb</v>
      </c>
      <c r="AY18" s="399" t="str">
        <f>Codierung!I16</f>
        <v>Warenkorb Total</v>
      </c>
    </row>
    <row r="19" spans="1:51" ht="15.75" customHeight="1">
      <c r="A19" s="366" t="str">
        <f>Codierung!$I$109</f>
        <v>Gewichtung</v>
      </c>
      <c r="B19" s="391">
        <v>8.6</v>
      </c>
      <c r="C19" s="392">
        <v>0.2</v>
      </c>
      <c r="D19" s="392">
        <v>0.21</v>
      </c>
      <c r="E19" s="392">
        <v>0.15</v>
      </c>
      <c r="F19" s="392">
        <v>0.11</v>
      </c>
      <c r="G19" s="392">
        <v>0.45</v>
      </c>
      <c r="H19" s="392">
        <v>0.5</v>
      </c>
      <c r="I19" s="392">
        <v>0.35</v>
      </c>
      <c r="J19" s="393"/>
      <c r="K19" s="391">
        <v>0.12</v>
      </c>
      <c r="L19" s="392">
        <v>0.1</v>
      </c>
      <c r="M19" s="392">
        <v>0.17</v>
      </c>
      <c r="N19" s="392">
        <v>0.21</v>
      </c>
      <c r="O19" s="392">
        <v>0.18</v>
      </c>
      <c r="P19" s="392">
        <v>0.08</v>
      </c>
      <c r="Q19" s="392">
        <v>0.31</v>
      </c>
      <c r="R19" s="392">
        <v>0.47</v>
      </c>
      <c r="S19" s="392">
        <v>0.72</v>
      </c>
      <c r="T19" s="392">
        <v>0.16</v>
      </c>
      <c r="U19" s="393"/>
      <c r="V19" s="391">
        <v>28</v>
      </c>
      <c r="W19" s="393"/>
      <c r="X19" s="391">
        <v>1.5</v>
      </c>
      <c r="Y19" s="392">
        <v>0.65</v>
      </c>
      <c r="Z19" s="393"/>
      <c r="AA19" s="391">
        <v>1.5</v>
      </c>
      <c r="AB19" s="392">
        <v>1.2</v>
      </c>
      <c r="AC19" s="392">
        <v>0.89</v>
      </c>
      <c r="AD19" s="392">
        <f>(0.21/0.085)+0.03</f>
        <v>2.5005882352941171</v>
      </c>
      <c r="AE19" s="393"/>
      <c r="AF19" s="391">
        <v>1.2</v>
      </c>
      <c r="AG19" s="392">
        <v>0.9</v>
      </c>
      <c r="AH19" s="392">
        <f>(0.6/0.45)+0.17</f>
        <v>1.5033333333333332</v>
      </c>
      <c r="AI19" s="392">
        <v>0.37</v>
      </c>
      <c r="AJ19" s="392">
        <v>1</v>
      </c>
      <c r="AK19" s="392">
        <v>0.24</v>
      </c>
      <c r="AL19" s="392">
        <v>0.33</v>
      </c>
      <c r="AM19" s="392">
        <v>0.26</v>
      </c>
      <c r="AN19" s="392">
        <v>0.25</v>
      </c>
      <c r="AO19" s="392">
        <v>0.16</v>
      </c>
      <c r="AP19" s="392">
        <v>0.21</v>
      </c>
      <c r="AQ19" s="392">
        <v>0.18</v>
      </c>
      <c r="AR19" s="392">
        <v>0.15</v>
      </c>
      <c r="AS19" s="392">
        <v>0.15</v>
      </c>
      <c r="AT19" s="392">
        <v>0.06</v>
      </c>
      <c r="AU19" s="393"/>
      <c r="AV19" s="391">
        <v>1.4</v>
      </c>
      <c r="AW19" s="392"/>
      <c r="AX19" s="393"/>
      <c r="AY19" s="400"/>
    </row>
    <row r="20" spans="1:51">
      <c r="A20" s="394" t="str">
        <f>Codierung!$I$108</f>
        <v>Einheit</v>
      </c>
      <c r="B20" s="395" t="str">
        <f>Codierung!$I$112</f>
        <v>In CHF / Liter</v>
      </c>
      <c r="C20" s="396" t="str">
        <f>Codierung!$I$113</f>
        <v>In CHF / kg</v>
      </c>
      <c r="D20" s="396" t="str">
        <f>Codierung!$I$113</f>
        <v>In CHF / kg</v>
      </c>
      <c r="E20" s="396" t="str">
        <f>Codierung!$I$113</f>
        <v>In CHF / kg</v>
      </c>
      <c r="F20" s="396" t="str">
        <f>Codierung!$I$113</f>
        <v>In CHF / kg</v>
      </c>
      <c r="G20" s="396" t="str">
        <f>Codierung!$I$112</f>
        <v>In CHF / Liter</v>
      </c>
      <c r="H20" s="396" t="str">
        <f>Codierung!$I$113</f>
        <v>In CHF / kg</v>
      </c>
      <c r="I20" s="396" t="str">
        <f>Codierung!$I$113</f>
        <v>In CHF / kg</v>
      </c>
      <c r="J20" s="397" t="str">
        <f>Codierung!$I$110</f>
        <v>In CHF</v>
      </c>
      <c r="K20" s="395" t="str">
        <f>Codierung!$I$113</f>
        <v>In CHF / kg</v>
      </c>
      <c r="L20" s="396" t="str">
        <f>Codierung!$I$113</f>
        <v>In CHF / kg</v>
      </c>
      <c r="M20" s="396" t="str">
        <f>Codierung!$I$113</f>
        <v>In CHF / kg</v>
      </c>
      <c r="N20" s="396" t="str">
        <f>Codierung!$I$113</f>
        <v>In CHF / kg</v>
      </c>
      <c r="O20" s="396" t="str">
        <f>Codierung!$I$113</f>
        <v>In CHF / kg</v>
      </c>
      <c r="P20" s="396" t="str">
        <f>Codierung!$I$114</f>
        <v>In CHF / 100g</v>
      </c>
      <c r="Q20" s="396" t="str">
        <f>Codierung!$I$114</f>
        <v>In CHF / 100g</v>
      </c>
      <c r="R20" s="396" t="str">
        <f>Codierung!$I$114</f>
        <v>In CHF / 100g</v>
      </c>
      <c r="S20" s="396" t="str">
        <f>Codierung!$I$113</f>
        <v>In CHF / kg</v>
      </c>
      <c r="T20" s="396" t="str">
        <f>Codierung!$I$113</f>
        <v>In CHF / kg</v>
      </c>
      <c r="U20" s="397" t="str">
        <f>Codierung!$I$110</f>
        <v>In CHF</v>
      </c>
      <c r="V20" s="395" t="str">
        <f>Codierung!$I$115</f>
        <v>In CHF / Ei</v>
      </c>
      <c r="W20" s="397" t="str">
        <f>Codierung!$I$110</f>
        <v>In CHF</v>
      </c>
      <c r="X20" s="395" t="str">
        <f>Codierung!$I$113</f>
        <v>In CHF / kg</v>
      </c>
      <c r="Y20" s="396" t="str">
        <f>Codierung!$I$113</f>
        <v>In CHF / kg</v>
      </c>
      <c r="Z20" s="397" t="str">
        <f>Codierung!$I$110</f>
        <v>In CHF</v>
      </c>
      <c r="AA20" s="395" t="str">
        <f>Codierung!$I$113</f>
        <v>In CHF / kg</v>
      </c>
      <c r="AB20" s="396" t="str">
        <f>Codierung!$I$113</f>
        <v>In CHF / kg</v>
      </c>
      <c r="AC20" s="396" t="str">
        <f>Codierung!$I$113</f>
        <v>In CHF / kg</v>
      </c>
      <c r="AD20" s="396" t="str">
        <f>Codierung!$I$116</f>
        <v>In CHF / Stück</v>
      </c>
      <c r="AE20" s="397" t="str">
        <f>Codierung!$I$110</f>
        <v>In CHF</v>
      </c>
      <c r="AF20" s="395" t="str">
        <f>Codierung!$I$113</f>
        <v>In CHF / kg</v>
      </c>
      <c r="AG20" s="396" t="str">
        <f>Codierung!$I$113</f>
        <v>In CHF / kg</v>
      </c>
      <c r="AH20" s="396" t="str">
        <f>Codierung!$I$116</f>
        <v>In CHF / Stück</v>
      </c>
      <c r="AI20" s="396" t="str">
        <f>Codierung!$I$113</f>
        <v>In CHF / kg</v>
      </c>
      <c r="AJ20" s="396" t="str">
        <f>Codierung!$I$116</f>
        <v>In CHF / Stück</v>
      </c>
      <c r="AK20" s="396" t="str">
        <f>Codierung!$I$113</f>
        <v>In CHF / kg</v>
      </c>
      <c r="AL20" s="396" t="str">
        <f>Codierung!$I$113</f>
        <v>In CHF / kg</v>
      </c>
      <c r="AM20" s="396" t="str">
        <f>Codierung!$I$113</f>
        <v>In CHF / kg</v>
      </c>
      <c r="AN20" s="396" t="str">
        <f>Codierung!$I$113</f>
        <v>In CHF / kg</v>
      </c>
      <c r="AO20" s="396" t="str">
        <f>Codierung!$I$113</f>
        <v>In CHF / kg</v>
      </c>
      <c r="AP20" s="396" t="str">
        <f>Codierung!$I$113</f>
        <v>In CHF / kg</v>
      </c>
      <c r="AQ20" s="396" t="str">
        <f>Codierung!$I$113</f>
        <v>In CHF / kg</v>
      </c>
      <c r="AR20" s="396" t="str">
        <f>Codierung!$I$113</f>
        <v>In CHF / kg</v>
      </c>
      <c r="AS20" s="396" t="str">
        <f>Codierung!$I$113</f>
        <v>In CHF / kg</v>
      </c>
      <c r="AT20" s="396" t="str">
        <f>Codierung!$I$113</f>
        <v>In CHF / kg</v>
      </c>
      <c r="AU20" s="397" t="str">
        <f>Codierung!$I$110</f>
        <v>In CHF</v>
      </c>
      <c r="AV20" s="395" t="str">
        <f>Codierung!$I$113</f>
        <v>In CHF / kg</v>
      </c>
      <c r="AW20" s="396"/>
      <c r="AX20" s="397" t="str">
        <f>Codierung!$I$110</f>
        <v>In CHF</v>
      </c>
      <c r="AY20" s="400" t="str">
        <f>Codierung!$I$110</f>
        <v>In CHF</v>
      </c>
    </row>
    <row r="21" spans="1:51">
      <c r="A21" s="398">
        <v>36526</v>
      </c>
      <c r="B21" s="376"/>
      <c r="C21" s="362"/>
      <c r="D21" s="362"/>
      <c r="E21" s="362"/>
      <c r="F21" s="362"/>
      <c r="G21" s="362"/>
      <c r="H21" s="362"/>
      <c r="I21" s="362"/>
      <c r="J21" s="380"/>
      <c r="K21" s="362"/>
      <c r="L21" s="362"/>
      <c r="M21" s="362"/>
      <c r="N21" s="362"/>
      <c r="O21" s="362"/>
      <c r="P21" s="362"/>
      <c r="Q21" s="362"/>
      <c r="R21" s="362"/>
      <c r="S21" s="362"/>
      <c r="T21" s="362"/>
      <c r="U21" s="380"/>
      <c r="V21" s="376"/>
      <c r="W21" s="380"/>
      <c r="X21" s="362"/>
      <c r="Y21" s="362"/>
      <c r="Z21" s="380"/>
      <c r="AA21" s="376"/>
      <c r="AB21" s="362"/>
      <c r="AC21" s="362"/>
      <c r="AD21" s="362"/>
      <c r="AE21" s="380"/>
      <c r="AF21" s="362"/>
      <c r="AG21" s="362"/>
      <c r="AH21" s="362"/>
      <c r="AI21" s="362"/>
      <c r="AJ21" s="362"/>
      <c r="AK21" s="362"/>
      <c r="AL21" s="362"/>
      <c r="AM21" s="362"/>
      <c r="AN21" s="362"/>
      <c r="AO21" s="362"/>
      <c r="AP21" s="362"/>
      <c r="AQ21" s="362"/>
      <c r="AR21" s="362"/>
      <c r="AS21" s="362"/>
      <c r="AT21" s="362"/>
      <c r="AU21" s="380"/>
      <c r="AV21" s="362"/>
      <c r="AW21" s="362"/>
      <c r="AX21" s="381"/>
      <c r="AY21" s="401"/>
    </row>
    <row r="22" spans="1:51">
      <c r="A22" s="398">
        <v>36557</v>
      </c>
      <c r="B22" s="376"/>
      <c r="C22" s="362"/>
      <c r="D22" s="362"/>
      <c r="E22" s="362"/>
      <c r="F22" s="362"/>
      <c r="G22" s="362"/>
      <c r="H22" s="362"/>
      <c r="I22" s="362"/>
      <c r="J22" s="380"/>
      <c r="K22" s="362"/>
      <c r="L22" s="362"/>
      <c r="M22" s="362"/>
      <c r="N22" s="362"/>
      <c r="O22" s="362"/>
      <c r="P22" s="362"/>
      <c r="Q22" s="362"/>
      <c r="R22" s="362"/>
      <c r="S22" s="362"/>
      <c r="T22" s="362"/>
      <c r="U22" s="380"/>
      <c r="V22" s="376"/>
      <c r="W22" s="380"/>
      <c r="X22" s="362"/>
      <c r="Y22" s="362"/>
      <c r="Z22" s="380"/>
      <c r="AA22" s="376"/>
      <c r="AB22" s="362"/>
      <c r="AC22" s="362"/>
      <c r="AD22" s="362"/>
      <c r="AE22" s="380"/>
      <c r="AF22" s="362"/>
      <c r="AG22" s="362"/>
      <c r="AH22" s="362"/>
      <c r="AI22" s="362"/>
      <c r="AJ22" s="362"/>
      <c r="AK22" s="362"/>
      <c r="AL22" s="362"/>
      <c r="AM22" s="362"/>
      <c r="AN22" s="362"/>
      <c r="AO22" s="362"/>
      <c r="AP22" s="362"/>
      <c r="AQ22" s="362"/>
      <c r="AR22" s="362"/>
      <c r="AS22" s="362"/>
      <c r="AT22" s="362"/>
      <c r="AU22" s="380"/>
      <c r="AV22" s="362"/>
      <c r="AW22" s="362"/>
      <c r="AX22" s="381"/>
      <c r="AY22" s="401"/>
    </row>
    <row r="23" spans="1:51">
      <c r="A23" s="398">
        <v>36586</v>
      </c>
      <c r="B23" s="376"/>
      <c r="C23" s="362"/>
      <c r="D23" s="362"/>
      <c r="E23" s="362"/>
      <c r="F23" s="362"/>
      <c r="G23" s="362"/>
      <c r="H23" s="362"/>
      <c r="I23" s="362"/>
      <c r="J23" s="380"/>
      <c r="K23" s="362"/>
      <c r="L23" s="362"/>
      <c r="M23" s="362"/>
      <c r="N23" s="362"/>
      <c r="O23" s="362"/>
      <c r="P23" s="362"/>
      <c r="Q23" s="362"/>
      <c r="R23" s="362"/>
      <c r="S23" s="362"/>
      <c r="T23" s="362"/>
      <c r="U23" s="380"/>
      <c r="V23" s="376"/>
      <c r="W23" s="380"/>
      <c r="X23" s="362"/>
      <c r="Y23" s="362"/>
      <c r="Z23" s="380"/>
      <c r="AA23" s="376"/>
      <c r="AB23" s="362"/>
      <c r="AC23" s="362"/>
      <c r="AD23" s="362"/>
      <c r="AE23" s="380"/>
      <c r="AF23" s="362"/>
      <c r="AG23" s="362"/>
      <c r="AH23" s="362"/>
      <c r="AI23" s="362"/>
      <c r="AJ23" s="362"/>
      <c r="AK23" s="362"/>
      <c r="AL23" s="362"/>
      <c r="AM23" s="362"/>
      <c r="AN23" s="362"/>
      <c r="AO23" s="362"/>
      <c r="AP23" s="362"/>
      <c r="AQ23" s="362"/>
      <c r="AR23" s="362"/>
      <c r="AS23" s="362"/>
      <c r="AT23" s="362"/>
      <c r="AU23" s="380"/>
      <c r="AV23" s="362"/>
      <c r="AW23" s="362"/>
      <c r="AX23" s="381"/>
      <c r="AY23" s="401"/>
    </row>
    <row r="24" spans="1:51">
      <c r="A24" s="398">
        <v>36617</v>
      </c>
      <c r="B24" s="376"/>
      <c r="C24" s="362"/>
      <c r="D24" s="362"/>
      <c r="E24" s="362"/>
      <c r="F24" s="362"/>
      <c r="G24" s="362"/>
      <c r="H24" s="362"/>
      <c r="I24" s="362"/>
      <c r="J24" s="380"/>
      <c r="K24" s="362"/>
      <c r="L24" s="362"/>
      <c r="M24" s="362"/>
      <c r="N24" s="362"/>
      <c r="O24" s="362"/>
      <c r="P24" s="362"/>
      <c r="Q24" s="362"/>
      <c r="R24" s="362"/>
      <c r="S24" s="362"/>
      <c r="T24" s="362"/>
      <c r="U24" s="380"/>
      <c r="V24" s="376"/>
      <c r="W24" s="380"/>
      <c r="X24" s="362"/>
      <c r="Y24" s="362"/>
      <c r="Z24" s="380"/>
      <c r="AA24" s="376"/>
      <c r="AB24" s="362"/>
      <c r="AC24" s="362"/>
      <c r="AD24" s="362"/>
      <c r="AE24" s="380"/>
      <c r="AF24" s="362"/>
      <c r="AG24" s="362"/>
      <c r="AH24" s="362"/>
      <c r="AI24" s="362"/>
      <c r="AJ24" s="362"/>
      <c r="AK24" s="362"/>
      <c r="AL24" s="362"/>
      <c r="AM24" s="362"/>
      <c r="AN24" s="362"/>
      <c r="AO24" s="362"/>
      <c r="AP24" s="362"/>
      <c r="AQ24" s="362"/>
      <c r="AR24" s="362"/>
      <c r="AS24" s="362"/>
      <c r="AT24" s="362"/>
      <c r="AU24" s="380"/>
      <c r="AV24" s="362"/>
      <c r="AW24" s="362"/>
      <c r="AX24" s="381"/>
      <c r="AY24" s="401"/>
    </row>
    <row r="25" spans="1:51">
      <c r="A25" s="398">
        <v>36647</v>
      </c>
      <c r="B25" s="376"/>
      <c r="C25" s="362"/>
      <c r="D25" s="362"/>
      <c r="E25" s="362"/>
      <c r="F25" s="362"/>
      <c r="G25" s="362"/>
      <c r="H25" s="362"/>
      <c r="I25" s="362"/>
      <c r="J25" s="380"/>
      <c r="K25" s="362"/>
      <c r="L25" s="362"/>
      <c r="M25" s="362"/>
      <c r="N25" s="362"/>
      <c r="O25" s="362"/>
      <c r="P25" s="362"/>
      <c r="Q25" s="362"/>
      <c r="R25" s="362"/>
      <c r="S25" s="362"/>
      <c r="T25" s="362"/>
      <c r="U25" s="380"/>
      <c r="V25" s="376"/>
      <c r="W25" s="380"/>
      <c r="X25" s="362"/>
      <c r="Y25" s="362"/>
      <c r="Z25" s="380"/>
      <c r="AA25" s="376"/>
      <c r="AB25" s="362"/>
      <c r="AC25" s="362"/>
      <c r="AD25" s="362"/>
      <c r="AE25" s="380"/>
      <c r="AF25" s="362"/>
      <c r="AG25" s="362"/>
      <c r="AH25" s="362"/>
      <c r="AI25" s="362"/>
      <c r="AJ25" s="362"/>
      <c r="AK25" s="362"/>
      <c r="AL25" s="362"/>
      <c r="AM25" s="362"/>
      <c r="AN25" s="362"/>
      <c r="AO25" s="362"/>
      <c r="AP25" s="362"/>
      <c r="AQ25" s="362"/>
      <c r="AR25" s="362"/>
      <c r="AS25" s="362"/>
      <c r="AT25" s="362"/>
      <c r="AU25" s="380"/>
      <c r="AV25" s="362"/>
      <c r="AW25" s="362"/>
      <c r="AX25" s="381"/>
      <c r="AY25" s="401"/>
    </row>
    <row r="26" spans="1:51">
      <c r="A26" s="398">
        <v>36678</v>
      </c>
      <c r="B26" s="376"/>
      <c r="C26" s="362"/>
      <c r="D26" s="362"/>
      <c r="E26" s="362"/>
      <c r="F26" s="362"/>
      <c r="G26" s="362"/>
      <c r="H26" s="362"/>
      <c r="I26" s="362"/>
      <c r="J26" s="380"/>
      <c r="K26" s="362"/>
      <c r="L26" s="362"/>
      <c r="M26" s="362"/>
      <c r="N26" s="362"/>
      <c r="O26" s="362"/>
      <c r="P26" s="362"/>
      <c r="Q26" s="362"/>
      <c r="R26" s="362"/>
      <c r="S26" s="362"/>
      <c r="T26" s="362"/>
      <c r="U26" s="380"/>
      <c r="V26" s="376"/>
      <c r="W26" s="380"/>
      <c r="X26" s="362"/>
      <c r="Y26" s="362"/>
      <c r="Z26" s="380"/>
      <c r="AA26" s="376"/>
      <c r="AB26" s="362"/>
      <c r="AC26" s="362"/>
      <c r="AD26" s="362"/>
      <c r="AE26" s="380"/>
      <c r="AF26" s="362"/>
      <c r="AG26" s="362"/>
      <c r="AH26" s="362"/>
      <c r="AI26" s="362"/>
      <c r="AJ26" s="362"/>
      <c r="AK26" s="362"/>
      <c r="AL26" s="362"/>
      <c r="AM26" s="362"/>
      <c r="AN26" s="362"/>
      <c r="AO26" s="362"/>
      <c r="AP26" s="362"/>
      <c r="AQ26" s="362"/>
      <c r="AR26" s="362"/>
      <c r="AS26" s="362"/>
      <c r="AT26" s="362"/>
      <c r="AU26" s="380"/>
      <c r="AV26" s="362"/>
      <c r="AW26" s="362"/>
      <c r="AX26" s="381"/>
      <c r="AY26" s="401"/>
    </row>
    <row r="27" spans="1:51">
      <c r="A27" s="398">
        <v>36708</v>
      </c>
      <c r="B27" s="376"/>
      <c r="C27" s="362"/>
      <c r="D27" s="362"/>
      <c r="E27" s="362"/>
      <c r="F27" s="362"/>
      <c r="G27" s="362"/>
      <c r="H27" s="362"/>
      <c r="I27" s="362"/>
      <c r="J27" s="380"/>
      <c r="K27" s="362"/>
      <c r="L27" s="362"/>
      <c r="M27" s="362"/>
      <c r="N27" s="362"/>
      <c r="O27" s="362"/>
      <c r="P27" s="362"/>
      <c r="Q27" s="362"/>
      <c r="R27" s="362"/>
      <c r="S27" s="362"/>
      <c r="T27" s="362"/>
      <c r="U27" s="380"/>
      <c r="V27" s="376"/>
      <c r="W27" s="380"/>
      <c r="X27" s="362"/>
      <c r="Y27" s="362"/>
      <c r="Z27" s="380"/>
      <c r="AA27" s="376"/>
      <c r="AB27" s="362"/>
      <c r="AC27" s="362"/>
      <c r="AD27" s="362"/>
      <c r="AE27" s="380"/>
      <c r="AF27" s="362"/>
      <c r="AG27" s="362"/>
      <c r="AH27" s="362"/>
      <c r="AI27" s="362"/>
      <c r="AJ27" s="362"/>
      <c r="AK27" s="362"/>
      <c r="AL27" s="362"/>
      <c r="AM27" s="362"/>
      <c r="AN27" s="362"/>
      <c r="AO27" s="362"/>
      <c r="AP27" s="362"/>
      <c r="AQ27" s="362"/>
      <c r="AR27" s="362"/>
      <c r="AS27" s="362"/>
      <c r="AT27" s="362"/>
      <c r="AU27" s="380"/>
      <c r="AV27" s="362"/>
      <c r="AW27" s="362"/>
      <c r="AX27" s="381"/>
      <c r="AY27" s="401"/>
    </row>
    <row r="28" spans="1:51">
      <c r="A28" s="398">
        <v>36739</v>
      </c>
      <c r="B28" s="376"/>
      <c r="C28" s="362"/>
      <c r="D28" s="362"/>
      <c r="E28" s="362"/>
      <c r="F28" s="362"/>
      <c r="G28" s="362"/>
      <c r="H28" s="362"/>
      <c r="I28" s="362"/>
      <c r="J28" s="380"/>
      <c r="K28" s="362"/>
      <c r="L28" s="362"/>
      <c r="M28" s="362"/>
      <c r="N28" s="362"/>
      <c r="O28" s="362"/>
      <c r="P28" s="362"/>
      <c r="Q28" s="362"/>
      <c r="R28" s="362"/>
      <c r="S28" s="362"/>
      <c r="T28" s="362"/>
      <c r="U28" s="380"/>
      <c r="V28" s="376"/>
      <c r="W28" s="380"/>
      <c r="X28" s="362"/>
      <c r="Y28" s="362"/>
      <c r="Z28" s="380"/>
      <c r="AA28" s="376"/>
      <c r="AB28" s="362"/>
      <c r="AC28" s="362"/>
      <c r="AD28" s="362"/>
      <c r="AE28" s="380"/>
      <c r="AF28" s="362"/>
      <c r="AG28" s="362"/>
      <c r="AH28" s="362"/>
      <c r="AI28" s="362"/>
      <c r="AJ28" s="362"/>
      <c r="AK28" s="362"/>
      <c r="AL28" s="362"/>
      <c r="AM28" s="362"/>
      <c r="AN28" s="362"/>
      <c r="AO28" s="362"/>
      <c r="AP28" s="362"/>
      <c r="AQ28" s="362"/>
      <c r="AR28" s="362"/>
      <c r="AS28" s="362"/>
      <c r="AT28" s="362"/>
      <c r="AU28" s="380"/>
      <c r="AV28" s="362"/>
      <c r="AW28" s="362"/>
      <c r="AX28" s="381"/>
      <c r="AY28" s="401"/>
    </row>
    <row r="29" spans="1:51">
      <c r="A29" s="398">
        <v>36770</v>
      </c>
      <c r="B29" s="376"/>
      <c r="C29" s="362"/>
      <c r="D29" s="362"/>
      <c r="E29" s="362"/>
      <c r="F29" s="362"/>
      <c r="G29" s="362"/>
      <c r="H29" s="362"/>
      <c r="I29" s="362"/>
      <c r="J29" s="380"/>
      <c r="K29" s="362"/>
      <c r="L29" s="362"/>
      <c r="M29" s="362"/>
      <c r="N29" s="362"/>
      <c r="O29" s="362"/>
      <c r="P29" s="362"/>
      <c r="Q29" s="362"/>
      <c r="R29" s="362"/>
      <c r="S29" s="362"/>
      <c r="T29" s="362"/>
      <c r="U29" s="380"/>
      <c r="V29" s="376"/>
      <c r="W29" s="380"/>
      <c r="X29" s="362"/>
      <c r="Y29" s="362"/>
      <c r="Z29" s="380"/>
      <c r="AA29" s="376"/>
      <c r="AB29" s="362"/>
      <c r="AC29" s="362"/>
      <c r="AD29" s="362"/>
      <c r="AE29" s="380"/>
      <c r="AF29" s="362"/>
      <c r="AG29" s="362"/>
      <c r="AH29" s="362"/>
      <c r="AI29" s="362"/>
      <c r="AJ29" s="362"/>
      <c r="AK29" s="362"/>
      <c r="AL29" s="362"/>
      <c r="AM29" s="362"/>
      <c r="AN29" s="362"/>
      <c r="AO29" s="362"/>
      <c r="AP29" s="362"/>
      <c r="AQ29" s="362"/>
      <c r="AR29" s="362"/>
      <c r="AS29" s="362"/>
      <c r="AT29" s="362"/>
      <c r="AU29" s="380"/>
      <c r="AV29" s="362"/>
      <c r="AW29" s="362"/>
      <c r="AX29" s="381"/>
      <c r="AY29" s="401"/>
    </row>
    <row r="30" spans="1:51">
      <c r="A30" s="398">
        <v>36800</v>
      </c>
      <c r="B30" s="376"/>
      <c r="C30" s="362"/>
      <c r="D30" s="362"/>
      <c r="E30" s="362"/>
      <c r="F30" s="362"/>
      <c r="G30" s="362"/>
      <c r="H30" s="362"/>
      <c r="I30" s="362"/>
      <c r="J30" s="380"/>
      <c r="K30" s="362"/>
      <c r="L30" s="362"/>
      <c r="M30" s="362"/>
      <c r="N30" s="362"/>
      <c r="O30" s="362"/>
      <c r="P30" s="362"/>
      <c r="Q30" s="362"/>
      <c r="R30" s="362"/>
      <c r="S30" s="362"/>
      <c r="T30" s="362"/>
      <c r="U30" s="380"/>
      <c r="V30" s="376"/>
      <c r="W30" s="380"/>
      <c r="X30" s="362"/>
      <c r="Y30" s="362"/>
      <c r="Z30" s="380"/>
      <c r="AA30" s="376"/>
      <c r="AB30" s="362"/>
      <c r="AC30" s="362"/>
      <c r="AD30" s="362"/>
      <c r="AE30" s="380"/>
      <c r="AF30" s="362"/>
      <c r="AG30" s="362"/>
      <c r="AH30" s="362"/>
      <c r="AI30" s="362"/>
      <c r="AJ30" s="362"/>
      <c r="AK30" s="362"/>
      <c r="AL30" s="362"/>
      <c r="AM30" s="362"/>
      <c r="AN30" s="362"/>
      <c r="AO30" s="362"/>
      <c r="AP30" s="362"/>
      <c r="AQ30" s="362"/>
      <c r="AR30" s="362"/>
      <c r="AS30" s="362"/>
      <c r="AT30" s="362"/>
      <c r="AU30" s="380"/>
      <c r="AV30" s="362"/>
      <c r="AW30" s="362"/>
      <c r="AX30" s="381"/>
      <c r="AY30" s="401"/>
    </row>
    <row r="31" spans="1:51">
      <c r="A31" s="398">
        <v>36831</v>
      </c>
      <c r="B31" s="376"/>
      <c r="C31" s="362"/>
      <c r="D31" s="362"/>
      <c r="E31" s="362"/>
      <c r="F31" s="362"/>
      <c r="G31" s="362"/>
      <c r="H31" s="362"/>
      <c r="I31" s="362"/>
      <c r="J31" s="380"/>
      <c r="K31" s="362"/>
      <c r="L31" s="362"/>
      <c r="M31" s="362"/>
      <c r="N31" s="362"/>
      <c r="O31" s="362"/>
      <c r="P31" s="362"/>
      <c r="Q31" s="362"/>
      <c r="R31" s="362"/>
      <c r="S31" s="362"/>
      <c r="T31" s="362"/>
      <c r="U31" s="380"/>
      <c r="V31" s="376"/>
      <c r="W31" s="380"/>
      <c r="X31" s="362"/>
      <c r="Y31" s="362"/>
      <c r="Z31" s="380"/>
      <c r="AA31" s="376"/>
      <c r="AB31" s="362"/>
      <c r="AC31" s="362"/>
      <c r="AD31" s="362"/>
      <c r="AE31" s="380"/>
      <c r="AF31" s="362"/>
      <c r="AG31" s="362"/>
      <c r="AH31" s="362"/>
      <c r="AI31" s="362"/>
      <c r="AJ31" s="362"/>
      <c r="AK31" s="362"/>
      <c r="AL31" s="362"/>
      <c r="AM31" s="362"/>
      <c r="AN31" s="362"/>
      <c r="AO31" s="362"/>
      <c r="AP31" s="362"/>
      <c r="AQ31" s="362"/>
      <c r="AR31" s="362"/>
      <c r="AS31" s="362"/>
      <c r="AT31" s="362"/>
      <c r="AU31" s="380"/>
      <c r="AV31" s="362"/>
      <c r="AW31" s="362"/>
      <c r="AX31" s="381"/>
      <c r="AY31" s="401"/>
    </row>
    <row r="32" spans="1:51">
      <c r="A32" s="398">
        <v>36861</v>
      </c>
      <c r="B32" s="376"/>
      <c r="C32" s="362"/>
      <c r="D32" s="362"/>
      <c r="E32" s="362"/>
      <c r="F32" s="362"/>
      <c r="G32" s="362"/>
      <c r="H32" s="362"/>
      <c r="I32" s="362"/>
      <c r="J32" s="380"/>
      <c r="K32" s="362"/>
      <c r="L32" s="362"/>
      <c r="M32" s="362"/>
      <c r="N32" s="362"/>
      <c r="O32" s="362"/>
      <c r="P32" s="362"/>
      <c r="Q32" s="362"/>
      <c r="R32" s="362"/>
      <c r="S32" s="362"/>
      <c r="T32" s="362"/>
      <c r="U32" s="380"/>
      <c r="V32" s="376"/>
      <c r="W32" s="380"/>
      <c r="X32" s="362"/>
      <c r="Y32" s="362"/>
      <c r="Z32" s="380"/>
      <c r="AA32" s="376"/>
      <c r="AB32" s="362"/>
      <c r="AC32" s="362"/>
      <c r="AD32" s="362"/>
      <c r="AE32" s="380"/>
      <c r="AF32" s="362"/>
      <c r="AG32" s="362"/>
      <c r="AH32" s="362"/>
      <c r="AI32" s="362"/>
      <c r="AJ32" s="362"/>
      <c r="AK32" s="362"/>
      <c r="AL32" s="362"/>
      <c r="AM32" s="362"/>
      <c r="AN32" s="362"/>
      <c r="AO32" s="362"/>
      <c r="AP32" s="362"/>
      <c r="AQ32" s="362"/>
      <c r="AR32" s="362"/>
      <c r="AS32" s="362"/>
      <c r="AT32" s="362"/>
      <c r="AU32" s="380"/>
      <c r="AV32" s="362"/>
      <c r="AW32" s="362"/>
      <c r="AX32" s="381"/>
      <c r="AY32" s="401"/>
    </row>
    <row r="33" spans="1:51">
      <c r="A33" s="398">
        <v>36892</v>
      </c>
      <c r="B33" s="376"/>
      <c r="C33" s="362"/>
      <c r="D33" s="362"/>
      <c r="E33" s="362"/>
      <c r="F33" s="362"/>
      <c r="G33" s="362"/>
      <c r="H33" s="362"/>
      <c r="I33" s="362"/>
      <c r="J33" s="380"/>
      <c r="K33" s="362"/>
      <c r="L33" s="362"/>
      <c r="M33" s="362"/>
      <c r="N33" s="362"/>
      <c r="O33" s="362"/>
      <c r="P33" s="362"/>
      <c r="Q33" s="362"/>
      <c r="R33" s="362"/>
      <c r="S33" s="362"/>
      <c r="T33" s="362"/>
      <c r="U33" s="380"/>
      <c r="V33" s="376"/>
      <c r="W33" s="380"/>
      <c r="X33" s="362"/>
      <c r="Y33" s="362"/>
      <c r="Z33" s="380"/>
      <c r="AA33" s="376">
        <v>5.03</v>
      </c>
      <c r="AB33" s="362">
        <v>3.7</v>
      </c>
      <c r="AC33" s="362">
        <v>3.53</v>
      </c>
      <c r="AD33" s="362">
        <v>1</v>
      </c>
      <c r="AE33" s="380"/>
      <c r="AF33" s="362">
        <v>3.43</v>
      </c>
      <c r="AG33" s="362"/>
      <c r="AH33" s="362"/>
      <c r="AI33" s="362">
        <v>5.48</v>
      </c>
      <c r="AJ33" s="362">
        <v>7.1</v>
      </c>
      <c r="AK33" s="362">
        <v>4.99</v>
      </c>
      <c r="AL33" s="362">
        <v>5.19</v>
      </c>
      <c r="AM33" s="362">
        <v>5.53</v>
      </c>
      <c r="AN33" s="362">
        <v>5.77</v>
      </c>
      <c r="AO33" s="362">
        <v>5.27</v>
      </c>
      <c r="AP33" s="362"/>
      <c r="AQ33" s="362">
        <v>4.0999999999999996</v>
      </c>
      <c r="AR33" s="362">
        <v>4.87</v>
      </c>
      <c r="AS33" s="362">
        <v>6.8</v>
      </c>
      <c r="AT33" s="362">
        <v>28.3</v>
      </c>
      <c r="AU33" s="380"/>
      <c r="AV33" s="362"/>
      <c r="AW33" s="362"/>
      <c r="AX33" s="381"/>
      <c r="AY33" s="401"/>
    </row>
    <row r="34" spans="1:51">
      <c r="A34" s="398">
        <v>36923</v>
      </c>
      <c r="B34" s="376"/>
      <c r="C34" s="362"/>
      <c r="D34" s="362"/>
      <c r="E34" s="362"/>
      <c r="F34" s="362"/>
      <c r="G34" s="362"/>
      <c r="H34" s="362"/>
      <c r="I34" s="362"/>
      <c r="J34" s="380"/>
      <c r="K34" s="362"/>
      <c r="L34" s="362"/>
      <c r="M34" s="362"/>
      <c r="N34" s="362"/>
      <c r="O34" s="362"/>
      <c r="P34" s="362"/>
      <c r="Q34" s="362"/>
      <c r="R34" s="362"/>
      <c r="S34" s="362"/>
      <c r="T34" s="362"/>
      <c r="U34" s="380"/>
      <c r="V34" s="376"/>
      <c r="W34" s="380"/>
      <c r="X34" s="362"/>
      <c r="Y34" s="362"/>
      <c r="Z34" s="380"/>
      <c r="AA34" s="376">
        <v>5.3</v>
      </c>
      <c r="AB34" s="362">
        <v>3.65</v>
      </c>
      <c r="AC34" s="362">
        <v>3.66</v>
      </c>
      <c r="AD34" s="362">
        <v>0.96</v>
      </c>
      <c r="AE34" s="380"/>
      <c r="AF34" s="362">
        <v>3.66</v>
      </c>
      <c r="AG34" s="362"/>
      <c r="AH34" s="362"/>
      <c r="AI34" s="362">
        <v>6.86</v>
      </c>
      <c r="AJ34" s="362">
        <v>7.7</v>
      </c>
      <c r="AK34" s="362">
        <v>4.95</v>
      </c>
      <c r="AL34" s="362">
        <v>5.45</v>
      </c>
      <c r="AM34" s="362">
        <v>5.58</v>
      </c>
      <c r="AN34" s="362">
        <v>5.2</v>
      </c>
      <c r="AO34" s="362">
        <v>6</v>
      </c>
      <c r="AP34" s="362"/>
      <c r="AQ34" s="362">
        <v>4.04</v>
      </c>
      <c r="AR34" s="362">
        <v>4.9800000000000004</v>
      </c>
      <c r="AS34" s="362">
        <v>6.8</v>
      </c>
      <c r="AT34" s="362">
        <v>29.42</v>
      </c>
      <c r="AU34" s="380"/>
      <c r="AV34" s="362"/>
      <c r="AW34" s="362"/>
      <c r="AX34" s="381"/>
      <c r="AY34" s="401"/>
    </row>
    <row r="35" spans="1:51">
      <c r="A35" s="398">
        <v>36951</v>
      </c>
      <c r="B35" s="376"/>
      <c r="C35" s="362"/>
      <c r="D35" s="362"/>
      <c r="E35" s="362"/>
      <c r="F35" s="362"/>
      <c r="G35" s="362"/>
      <c r="H35" s="362"/>
      <c r="I35" s="362"/>
      <c r="J35" s="380"/>
      <c r="K35" s="362"/>
      <c r="L35" s="362"/>
      <c r="M35" s="362"/>
      <c r="N35" s="362"/>
      <c r="O35" s="362"/>
      <c r="P35" s="362"/>
      <c r="Q35" s="362"/>
      <c r="R35" s="362"/>
      <c r="S35" s="362"/>
      <c r="T35" s="362"/>
      <c r="U35" s="380"/>
      <c r="V35" s="376"/>
      <c r="W35" s="380"/>
      <c r="X35" s="362"/>
      <c r="Y35" s="362" t="e">
        <f>[1]Kochtypberechnung_Bio!V4</f>
        <v>#DIV/0!</v>
      </c>
      <c r="Z35" s="380" t="e">
        <f t="shared" ref="Z35:Z98" si="0">SUMPRODUCT($X$19:$Y$19,X35:Y35)</f>
        <v>#DIV/0!</v>
      </c>
      <c r="AA35" s="376">
        <v>4.8</v>
      </c>
      <c r="AB35" s="362">
        <v>3.3</v>
      </c>
      <c r="AC35" s="362">
        <v>3.87</v>
      </c>
      <c r="AD35" s="362">
        <v>0.99</v>
      </c>
      <c r="AE35" s="380"/>
      <c r="AF35" s="362">
        <v>4.17</v>
      </c>
      <c r="AG35" s="362"/>
      <c r="AH35" s="362"/>
      <c r="AI35" s="362">
        <v>7.66</v>
      </c>
      <c r="AJ35" s="362"/>
      <c r="AK35" s="362">
        <v>5.38</v>
      </c>
      <c r="AL35" s="362">
        <v>6.31</v>
      </c>
      <c r="AM35" s="362">
        <v>5.93</v>
      </c>
      <c r="AN35" s="362">
        <v>6.25</v>
      </c>
      <c r="AO35" s="362">
        <v>7.69</v>
      </c>
      <c r="AP35" s="362"/>
      <c r="AQ35" s="362">
        <v>3.86</v>
      </c>
      <c r="AR35" s="362">
        <v>5.07</v>
      </c>
      <c r="AS35" s="362"/>
      <c r="AT35" s="362">
        <v>27.78</v>
      </c>
      <c r="AU35" s="380"/>
      <c r="AV35" s="362"/>
      <c r="AW35" s="362"/>
      <c r="AX35" s="381"/>
      <c r="AY35" s="401"/>
    </row>
    <row r="36" spans="1:51">
      <c r="A36" s="398">
        <v>36982</v>
      </c>
      <c r="B36" s="376"/>
      <c r="C36" s="362"/>
      <c r="D36" s="362"/>
      <c r="E36" s="362"/>
      <c r="F36" s="362"/>
      <c r="G36" s="362"/>
      <c r="H36" s="362"/>
      <c r="I36" s="362"/>
      <c r="J36" s="380"/>
      <c r="K36" s="362"/>
      <c r="L36" s="362"/>
      <c r="M36" s="362"/>
      <c r="N36" s="362"/>
      <c r="O36" s="362"/>
      <c r="P36" s="362"/>
      <c r="Q36" s="362"/>
      <c r="R36" s="362"/>
      <c r="S36" s="362"/>
      <c r="T36" s="362"/>
      <c r="U36" s="380"/>
      <c r="V36" s="376"/>
      <c r="W36" s="380"/>
      <c r="X36" s="362"/>
      <c r="Y36" s="362" t="e">
        <f>[1]Kochtypberechnung_Bio!V5</f>
        <v>#DIV/0!</v>
      </c>
      <c r="Z36" s="380" t="e">
        <f t="shared" si="0"/>
        <v>#DIV/0!</v>
      </c>
      <c r="AA36" s="376"/>
      <c r="AB36" s="362">
        <v>3.98</v>
      </c>
      <c r="AC36" s="362">
        <v>4.0999999999999996</v>
      </c>
      <c r="AD36" s="362">
        <v>0.74</v>
      </c>
      <c r="AE36" s="380"/>
      <c r="AF36" s="362">
        <v>4.34</v>
      </c>
      <c r="AG36" s="362"/>
      <c r="AH36" s="362">
        <v>4.07</v>
      </c>
      <c r="AI36" s="362">
        <v>7.68</v>
      </c>
      <c r="AJ36" s="362">
        <v>8.0399999999999991</v>
      </c>
      <c r="AK36" s="362">
        <v>4.91</v>
      </c>
      <c r="AL36" s="362">
        <v>6.36</v>
      </c>
      <c r="AM36" s="362">
        <v>6.34</v>
      </c>
      <c r="AN36" s="362">
        <v>6.76</v>
      </c>
      <c r="AO36" s="362">
        <v>7.19</v>
      </c>
      <c r="AP36" s="362">
        <v>18.8</v>
      </c>
      <c r="AQ36" s="362">
        <v>4.29</v>
      </c>
      <c r="AR36" s="362">
        <v>4.8600000000000003</v>
      </c>
      <c r="AS36" s="362">
        <v>9.4</v>
      </c>
      <c r="AT36" s="362">
        <v>33.78</v>
      </c>
      <c r="AU36" s="380"/>
      <c r="AV36" s="362"/>
      <c r="AW36" s="362"/>
      <c r="AX36" s="381"/>
      <c r="AY36" s="401"/>
    </row>
    <row r="37" spans="1:51">
      <c r="A37" s="398">
        <v>37012</v>
      </c>
      <c r="B37" s="376"/>
      <c r="C37" s="362"/>
      <c r="D37" s="362"/>
      <c r="E37" s="362"/>
      <c r="F37" s="362"/>
      <c r="G37" s="362"/>
      <c r="H37" s="362"/>
      <c r="I37" s="362"/>
      <c r="J37" s="380"/>
      <c r="K37" s="362"/>
      <c r="L37" s="362"/>
      <c r="M37" s="362"/>
      <c r="N37" s="362"/>
      <c r="O37" s="362"/>
      <c r="P37" s="362"/>
      <c r="Q37" s="362"/>
      <c r="R37" s="362"/>
      <c r="S37" s="362"/>
      <c r="T37" s="362"/>
      <c r="U37" s="380"/>
      <c r="V37" s="376"/>
      <c r="W37" s="380"/>
      <c r="X37" s="362"/>
      <c r="Y37" s="362" t="e">
        <f>[1]Kochtypberechnung_Bio!V6</f>
        <v>#DIV/0!</v>
      </c>
      <c r="Z37" s="380" t="e">
        <f t="shared" si="0"/>
        <v>#DIV/0!</v>
      </c>
      <c r="AA37" s="376"/>
      <c r="AB37" s="362">
        <v>5.42</v>
      </c>
      <c r="AC37" s="362">
        <v>3.96</v>
      </c>
      <c r="AD37" s="362">
        <v>1.3</v>
      </c>
      <c r="AE37" s="380"/>
      <c r="AF37" s="362">
        <v>3.73</v>
      </c>
      <c r="AG37" s="362">
        <v>7.84</v>
      </c>
      <c r="AH37" s="362">
        <v>3.04</v>
      </c>
      <c r="AI37" s="362">
        <v>6.23</v>
      </c>
      <c r="AJ37" s="362">
        <v>7.8</v>
      </c>
      <c r="AK37" s="362">
        <v>4.32</v>
      </c>
      <c r="AL37" s="362">
        <v>7.15</v>
      </c>
      <c r="AM37" s="362">
        <v>6.8</v>
      </c>
      <c r="AN37" s="362">
        <v>8.0500000000000007</v>
      </c>
      <c r="AO37" s="362">
        <v>6.56</v>
      </c>
      <c r="AP37" s="362"/>
      <c r="AQ37" s="362">
        <v>4.42</v>
      </c>
      <c r="AR37" s="362">
        <v>5.16</v>
      </c>
      <c r="AS37" s="362">
        <v>8.8000000000000007</v>
      </c>
      <c r="AT37" s="362">
        <v>39.590000000000003</v>
      </c>
      <c r="AU37" s="380"/>
      <c r="AV37" s="362"/>
      <c r="AW37" s="362"/>
      <c r="AX37" s="381"/>
      <c r="AY37" s="401"/>
    </row>
    <row r="38" spans="1:51">
      <c r="A38" s="398">
        <v>37043</v>
      </c>
      <c r="B38" s="376"/>
      <c r="C38" s="362"/>
      <c r="D38" s="362"/>
      <c r="E38" s="362"/>
      <c r="F38" s="362"/>
      <c r="G38" s="362"/>
      <c r="H38" s="362"/>
      <c r="I38" s="362"/>
      <c r="J38" s="380"/>
      <c r="K38" s="362"/>
      <c r="L38" s="362"/>
      <c r="M38" s="362"/>
      <c r="N38" s="362"/>
      <c r="O38" s="362"/>
      <c r="P38" s="362"/>
      <c r="Q38" s="362"/>
      <c r="R38" s="362"/>
      <c r="S38" s="362"/>
      <c r="T38" s="362"/>
      <c r="U38" s="380"/>
      <c r="V38" s="376"/>
      <c r="W38" s="380"/>
      <c r="X38" s="362"/>
      <c r="Y38" s="362" t="e">
        <f>[1]Kochtypberechnung_Bio!V7</f>
        <v>#DIV/0!</v>
      </c>
      <c r="Z38" s="380" t="e">
        <f t="shared" si="0"/>
        <v>#DIV/0!</v>
      </c>
      <c r="AA38" s="376"/>
      <c r="AB38" s="362">
        <v>4.6500000000000004</v>
      </c>
      <c r="AC38" s="362">
        <v>4.2</v>
      </c>
      <c r="AD38" s="362">
        <v>0.79</v>
      </c>
      <c r="AE38" s="380"/>
      <c r="AF38" s="362">
        <v>3.97</v>
      </c>
      <c r="AG38" s="362">
        <v>7.06</v>
      </c>
      <c r="AH38" s="362">
        <v>2.42</v>
      </c>
      <c r="AI38" s="362">
        <v>6.73</v>
      </c>
      <c r="AJ38" s="362">
        <v>8.5500000000000007</v>
      </c>
      <c r="AK38" s="362">
        <v>4.84</v>
      </c>
      <c r="AL38" s="362">
        <v>8.32</v>
      </c>
      <c r="AM38" s="362">
        <v>7.79</v>
      </c>
      <c r="AN38" s="362">
        <v>8.8000000000000007</v>
      </c>
      <c r="AO38" s="362">
        <v>6.65</v>
      </c>
      <c r="AP38" s="362"/>
      <c r="AQ38" s="362">
        <v>4.29</v>
      </c>
      <c r="AR38" s="362">
        <v>5.17</v>
      </c>
      <c r="AS38" s="362">
        <v>10.039999999999999</v>
      </c>
      <c r="AT38" s="362">
        <v>36.950000000000003</v>
      </c>
      <c r="AU38" s="380"/>
      <c r="AV38" s="362"/>
      <c r="AW38" s="362"/>
      <c r="AX38" s="381"/>
      <c r="AY38" s="401"/>
    </row>
    <row r="39" spans="1:51">
      <c r="A39" s="398">
        <v>37073</v>
      </c>
      <c r="B39" s="376"/>
      <c r="C39" s="362"/>
      <c r="D39" s="362"/>
      <c r="E39" s="362"/>
      <c r="F39" s="362"/>
      <c r="G39" s="362"/>
      <c r="H39" s="362"/>
      <c r="I39" s="362"/>
      <c r="J39" s="380"/>
      <c r="K39" s="362"/>
      <c r="L39" s="362"/>
      <c r="M39" s="362"/>
      <c r="N39" s="362"/>
      <c r="O39" s="362"/>
      <c r="P39" s="362"/>
      <c r="Q39" s="362"/>
      <c r="R39" s="362"/>
      <c r="S39" s="362"/>
      <c r="T39" s="362"/>
      <c r="U39" s="380"/>
      <c r="V39" s="376"/>
      <c r="W39" s="380"/>
      <c r="X39" s="362"/>
      <c r="Y39" s="362" t="e">
        <f>[1]Kochtypberechnung_Bio!V8</f>
        <v>#DIV/0!</v>
      </c>
      <c r="Z39" s="380" t="e">
        <f t="shared" si="0"/>
        <v>#DIV/0!</v>
      </c>
      <c r="AA39" s="376">
        <v>7.39</v>
      </c>
      <c r="AB39" s="362">
        <v>3.99</v>
      </c>
      <c r="AC39" s="362">
        <v>4.91</v>
      </c>
      <c r="AD39" s="362">
        <v>0.94</v>
      </c>
      <c r="AE39" s="380"/>
      <c r="AF39" s="362">
        <v>4.59</v>
      </c>
      <c r="AG39" s="362">
        <v>7.14</v>
      </c>
      <c r="AH39" s="362">
        <v>2.2799999999999998</v>
      </c>
      <c r="AI39" s="362">
        <v>5.42</v>
      </c>
      <c r="AJ39" s="362">
        <v>5.51</v>
      </c>
      <c r="AK39" s="362">
        <v>5.44</v>
      </c>
      <c r="AL39" s="362">
        <v>6.62</v>
      </c>
      <c r="AM39" s="362">
        <v>6.23</v>
      </c>
      <c r="AN39" s="362">
        <v>8.52</v>
      </c>
      <c r="AO39" s="362">
        <v>7.93</v>
      </c>
      <c r="AP39" s="362">
        <v>13.81</v>
      </c>
      <c r="AQ39" s="362">
        <v>4.32</v>
      </c>
      <c r="AR39" s="362">
        <v>6.2</v>
      </c>
      <c r="AS39" s="362">
        <v>8.44</v>
      </c>
      <c r="AT39" s="362">
        <v>32.32</v>
      </c>
      <c r="AU39" s="380"/>
      <c r="AV39" s="362"/>
      <c r="AW39" s="362"/>
      <c r="AX39" s="381"/>
      <c r="AY39" s="401"/>
    </row>
    <row r="40" spans="1:51">
      <c r="A40" s="398">
        <v>37104</v>
      </c>
      <c r="B40" s="376"/>
      <c r="C40" s="362"/>
      <c r="D40" s="362"/>
      <c r="E40" s="362"/>
      <c r="F40" s="362"/>
      <c r="G40" s="362"/>
      <c r="H40" s="362"/>
      <c r="I40" s="362"/>
      <c r="J40" s="380"/>
      <c r="K40" s="362"/>
      <c r="L40" s="362"/>
      <c r="M40" s="362"/>
      <c r="N40" s="362"/>
      <c r="O40" s="362"/>
      <c r="P40" s="362"/>
      <c r="Q40" s="362"/>
      <c r="R40" s="362"/>
      <c r="S40" s="362"/>
      <c r="T40" s="362"/>
      <c r="U40" s="380"/>
      <c r="V40" s="376"/>
      <c r="W40" s="380"/>
      <c r="X40" s="362"/>
      <c r="Y40" s="362" t="e">
        <f>[1]Kochtypberechnung_Bio!V9</f>
        <v>#DIV/0!</v>
      </c>
      <c r="Z40" s="380" t="e">
        <f t="shared" si="0"/>
        <v>#DIV/0!</v>
      </c>
      <c r="AA40" s="376">
        <v>5.8</v>
      </c>
      <c r="AB40" s="362">
        <v>5.93</v>
      </c>
      <c r="AC40" s="362">
        <v>3.9</v>
      </c>
      <c r="AD40" s="362">
        <v>1</v>
      </c>
      <c r="AE40" s="380"/>
      <c r="AF40" s="362">
        <v>3.87</v>
      </c>
      <c r="AG40" s="362">
        <v>6.17</v>
      </c>
      <c r="AH40" s="362">
        <v>2.09</v>
      </c>
      <c r="AI40" s="362">
        <v>4.45</v>
      </c>
      <c r="AJ40" s="362">
        <v>4.8499999999999996</v>
      </c>
      <c r="AK40" s="362">
        <v>5.49</v>
      </c>
      <c r="AL40" s="362">
        <v>4.45</v>
      </c>
      <c r="AM40" s="362">
        <v>5.7</v>
      </c>
      <c r="AN40" s="362">
        <v>7.14</v>
      </c>
      <c r="AO40" s="362">
        <v>6.41</v>
      </c>
      <c r="AP40" s="362"/>
      <c r="AQ40" s="362">
        <v>3.54</v>
      </c>
      <c r="AR40" s="362">
        <v>8.66</v>
      </c>
      <c r="AS40" s="362">
        <v>6.6</v>
      </c>
      <c r="AT40" s="362">
        <v>36</v>
      </c>
      <c r="AU40" s="380"/>
      <c r="AV40" s="362"/>
      <c r="AW40" s="362"/>
      <c r="AX40" s="381"/>
      <c r="AY40" s="401"/>
    </row>
    <row r="41" spans="1:51">
      <c r="A41" s="398">
        <v>37135</v>
      </c>
      <c r="B41" s="376"/>
      <c r="C41" s="362"/>
      <c r="D41" s="362"/>
      <c r="E41" s="362"/>
      <c r="F41" s="362"/>
      <c r="G41" s="362"/>
      <c r="H41" s="362"/>
      <c r="I41" s="362"/>
      <c r="J41" s="380"/>
      <c r="K41" s="362"/>
      <c r="L41" s="362"/>
      <c r="M41" s="362"/>
      <c r="N41" s="362"/>
      <c r="O41" s="362"/>
      <c r="P41" s="362"/>
      <c r="Q41" s="362"/>
      <c r="R41" s="362"/>
      <c r="S41" s="362"/>
      <c r="T41" s="362"/>
      <c r="U41" s="380"/>
      <c r="V41" s="376"/>
      <c r="W41" s="380"/>
      <c r="X41" s="362" t="str">
        <f>[1]Kochtypberechnung_Bio!T10</f>
        <v/>
      </c>
      <c r="Y41" s="362">
        <f>[1]Kochtypberechnung_Bio!V10</f>
        <v>3.4542186488320419</v>
      </c>
      <c r="Z41" s="380">
        <f t="shared" si="0"/>
        <v>2.2452421217408274</v>
      </c>
      <c r="AA41" s="376">
        <v>5.86</v>
      </c>
      <c r="AB41" s="362">
        <v>4.12</v>
      </c>
      <c r="AC41" s="362">
        <v>4.7</v>
      </c>
      <c r="AD41" s="362">
        <v>0.72</v>
      </c>
      <c r="AE41" s="380"/>
      <c r="AF41" s="362">
        <v>3.6</v>
      </c>
      <c r="AG41" s="362">
        <v>6.12</v>
      </c>
      <c r="AH41" s="362">
        <v>2.63</v>
      </c>
      <c r="AI41" s="362">
        <v>4.55</v>
      </c>
      <c r="AJ41" s="362">
        <v>5.75</v>
      </c>
      <c r="AK41" s="362">
        <v>5.09</v>
      </c>
      <c r="AL41" s="362">
        <v>5.75</v>
      </c>
      <c r="AM41" s="362">
        <v>6.13</v>
      </c>
      <c r="AN41" s="362">
        <v>8.02</v>
      </c>
      <c r="AO41" s="362">
        <v>6.34</v>
      </c>
      <c r="AP41" s="362">
        <v>16.600000000000001</v>
      </c>
      <c r="AQ41" s="362">
        <v>4.32</v>
      </c>
      <c r="AR41" s="362">
        <v>7.3</v>
      </c>
      <c r="AS41" s="362">
        <v>7.25</v>
      </c>
      <c r="AT41" s="362">
        <v>36.090000000000003</v>
      </c>
      <c r="AU41" s="380"/>
      <c r="AV41" s="362"/>
      <c r="AW41" s="362"/>
      <c r="AX41" s="381"/>
      <c r="AY41" s="401"/>
    </row>
    <row r="42" spans="1:51">
      <c r="A42" s="398">
        <v>37165</v>
      </c>
      <c r="B42" s="376"/>
      <c r="C42" s="362"/>
      <c r="D42" s="362"/>
      <c r="E42" s="362"/>
      <c r="F42" s="362"/>
      <c r="G42" s="362"/>
      <c r="H42" s="362"/>
      <c r="I42" s="362"/>
      <c r="J42" s="380"/>
      <c r="K42" s="362"/>
      <c r="L42" s="362"/>
      <c r="M42" s="362"/>
      <c r="N42" s="362"/>
      <c r="O42" s="362"/>
      <c r="P42" s="362"/>
      <c r="Q42" s="362"/>
      <c r="R42" s="362"/>
      <c r="S42" s="362"/>
      <c r="T42" s="362"/>
      <c r="U42" s="380"/>
      <c r="V42" s="376"/>
      <c r="W42" s="380"/>
      <c r="X42" s="362" t="str">
        <f>[1]Kochtypberechnung_Bio!T11</f>
        <v/>
      </c>
      <c r="Y42" s="362">
        <f>[1]Kochtypberechnung_Bio!V11</f>
        <v>3.2917611716349309</v>
      </c>
      <c r="Z42" s="380">
        <f t="shared" si="0"/>
        <v>2.139644761562705</v>
      </c>
      <c r="AA42" s="376">
        <v>5.87</v>
      </c>
      <c r="AB42" s="362">
        <v>4.0599999999999996</v>
      </c>
      <c r="AC42" s="362">
        <v>4.8099999999999996</v>
      </c>
      <c r="AD42" s="362">
        <v>0.83</v>
      </c>
      <c r="AE42" s="380"/>
      <c r="AF42" s="362">
        <v>3.34</v>
      </c>
      <c r="AG42" s="362">
        <v>7.83</v>
      </c>
      <c r="AH42" s="362">
        <v>2.85</v>
      </c>
      <c r="AI42" s="362">
        <v>7.56</v>
      </c>
      <c r="AJ42" s="362">
        <v>7.24</v>
      </c>
      <c r="AK42" s="362">
        <v>4.99</v>
      </c>
      <c r="AL42" s="362">
        <v>7.64</v>
      </c>
      <c r="AM42" s="362">
        <v>7.19</v>
      </c>
      <c r="AN42" s="362">
        <v>9.7100000000000009</v>
      </c>
      <c r="AO42" s="362">
        <v>6.27</v>
      </c>
      <c r="AP42" s="362">
        <v>15.3</v>
      </c>
      <c r="AQ42" s="362">
        <v>4.47</v>
      </c>
      <c r="AR42" s="362">
        <v>6.63</v>
      </c>
      <c r="AS42" s="362">
        <v>7.7</v>
      </c>
      <c r="AT42" s="362">
        <v>35.5</v>
      </c>
      <c r="AU42" s="380"/>
      <c r="AV42" s="362"/>
      <c r="AW42" s="362"/>
      <c r="AX42" s="381"/>
      <c r="AY42" s="401"/>
    </row>
    <row r="43" spans="1:51">
      <c r="A43" s="398">
        <v>37196</v>
      </c>
      <c r="B43" s="376"/>
      <c r="C43" s="362"/>
      <c r="D43" s="362"/>
      <c r="E43" s="362"/>
      <c r="F43" s="362"/>
      <c r="G43" s="362"/>
      <c r="H43" s="362"/>
      <c r="I43" s="362"/>
      <c r="J43" s="380"/>
      <c r="K43" s="362"/>
      <c r="L43" s="362"/>
      <c r="M43" s="362"/>
      <c r="N43" s="362"/>
      <c r="O43" s="362"/>
      <c r="P43" s="362"/>
      <c r="Q43" s="362"/>
      <c r="R43" s="362"/>
      <c r="S43" s="362"/>
      <c r="T43" s="362"/>
      <c r="U43" s="380"/>
      <c r="V43" s="376"/>
      <c r="W43" s="380"/>
      <c r="X43" s="362">
        <f>[1]Kochtypberechnung_Bio!T12</f>
        <v>2.9421507743327502</v>
      </c>
      <c r="Y43" s="362">
        <f>[1]Kochtypberechnung_Bio!V12</f>
        <v>3.8311490526174499</v>
      </c>
      <c r="Z43" s="380">
        <f t="shared" si="0"/>
        <v>6.9034730457004674</v>
      </c>
      <c r="AA43" s="376">
        <v>5.89</v>
      </c>
      <c r="AB43" s="362">
        <v>3.99</v>
      </c>
      <c r="AC43" s="362">
        <v>4.32</v>
      </c>
      <c r="AD43" s="362">
        <v>0.77</v>
      </c>
      <c r="AE43" s="380"/>
      <c r="AF43" s="362">
        <v>3.35</v>
      </c>
      <c r="AG43" s="362">
        <v>11.94</v>
      </c>
      <c r="AH43" s="362">
        <v>2.61</v>
      </c>
      <c r="AI43" s="362">
        <v>5.72</v>
      </c>
      <c r="AJ43" s="362">
        <v>7.68</v>
      </c>
      <c r="AK43" s="362">
        <v>5.25</v>
      </c>
      <c r="AL43" s="362">
        <v>6.74</v>
      </c>
      <c r="AM43" s="362">
        <v>5.88</v>
      </c>
      <c r="AN43" s="362">
        <v>8.1199999999999992</v>
      </c>
      <c r="AO43" s="362">
        <v>5.17</v>
      </c>
      <c r="AP43" s="362">
        <v>10.35</v>
      </c>
      <c r="AQ43" s="362">
        <v>4.1100000000000003</v>
      </c>
      <c r="AR43" s="362">
        <v>5.84</v>
      </c>
      <c r="AS43" s="362">
        <v>6.22</v>
      </c>
      <c r="AT43" s="362">
        <v>22.72</v>
      </c>
      <c r="AU43" s="380"/>
      <c r="AV43" s="362"/>
      <c r="AW43" s="362"/>
      <c r="AX43" s="381"/>
      <c r="AY43" s="401"/>
    </row>
    <row r="44" spans="1:51">
      <c r="A44" s="398">
        <v>37226</v>
      </c>
      <c r="B44" s="376"/>
      <c r="C44" s="362"/>
      <c r="D44" s="362"/>
      <c r="E44" s="362"/>
      <c r="F44" s="362"/>
      <c r="G44" s="362"/>
      <c r="H44" s="362"/>
      <c r="I44" s="362"/>
      <c r="J44" s="380"/>
      <c r="K44" s="362"/>
      <c r="L44" s="362"/>
      <c r="M44" s="362"/>
      <c r="N44" s="362"/>
      <c r="O44" s="362"/>
      <c r="P44" s="362"/>
      <c r="Q44" s="362"/>
      <c r="R44" s="362"/>
      <c r="S44" s="362"/>
      <c r="T44" s="362"/>
      <c r="U44" s="380"/>
      <c r="V44" s="376"/>
      <c r="W44" s="380"/>
      <c r="X44" s="362">
        <f>[1]Kochtypberechnung_Bio!T13</f>
        <v>3.2932872333545302</v>
      </c>
      <c r="Y44" s="362">
        <f>[1]Kochtypberechnung_Bio!V13</f>
        <v>3.4379377662768165</v>
      </c>
      <c r="Z44" s="380">
        <f t="shared" si="0"/>
        <v>7.1745903981117269</v>
      </c>
      <c r="AA44" s="376">
        <v>5.93</v>
      </c>
      <c r="AB44" s="362">
        <v>3.64</v>
      </c>
      <c r="AC44" s="362">
        <v>3.76</v>
      </c>
      <c r="AD44" s="362">
        <v>1.21</v>
      </c>
      <c r="AE44" s="380"/>
      <c r="AF44" s="362">
        <v>3.52</v>
      </c>
      <c r="AG44" s="362">
        <v>7.59</v>
      </c>
      <c r="AH44" s="362">
        <v>3.11</v>
      </c>
      <c r="AI44" s="362">
        <v>8.11</v>
      </c>
      <c r="AJ44" s="362">
        <v>8.1199999999999992</v>
      </c>
      <c r="AK44" s="362">
        <v>5.71</v>
      </c>
      <c r="AL44" s="362">
        <v>6.57</v>
      </c>
      <c r="AM44" s="362">
        <v>6.37</v>
      </c>
      <c r="AN44" s="362">
        <v>6.56</v>
      </c>
      <c r="AO44" s="362">
        <v>5.76</v>
      </c>
      <c r="AP44" s="362"/>
      <c r="AQ44" s="362">
        <v>4.37</v>
      </c>
      <c r="AR44" s="362">
        <v>6.15</v>
      </c>
      <c r="AS44" s="362">
        <v>7.37</v>
      </c>
      <c r="AT44" s="362">
        <v>29.45</v>
      </c>
      <c r="AU44" s="380"/>
      <c r="AV44" s="362"/>
      <c r="AW44" s="362"/>
      <c r="AX44" s="381"/>
      <c r="AY44" s="401"/>
    </row>
    <row r="45" spans="1:51">
      <c r="A45" s="398">
        <v>37257</v>
      </c>
      <c r="B45" s="376"/>
      <c r="C45" s="362"/>
      <c r="D45" s="362"/>
      <c r="E45" s="362"/>
      <c r="F45" s="362"/>
      <c r="G45" s="362"/>
      <c r="H45" s="362"/>
      <c r="I45" s="362"/>
      <c r="J45" s="380"/>
      <c r="K45" s="362"/>
      <c r="L45" s="362"/>
      <c r="M45" s="362"/>
      <c r="N45" s="362"/>
      <c r="O45" s="362"/>
      <c r="P45" s="362"/>
      <c r="Q45" s="362"/>
      <c r="R45" s="362"/>
      <c r="S45" s="362"/>
      <c r="T45" s="362"/>
      <c r="U45" s="380"/>
      <c r="V45" s="376">
        <f>'[2]Haltung gewichtet'!D20</f>
        <v>0.81119720376481874</v>
      </c>
      <c r="W45" s="380">
        <f t="shared" ref="W45:W108" si="1">SUMPRODUCT($V$19:$V$19,V45:V45)</f>
        <v>22.713521705414927</v>
      </c>
      <c r="X45" s="362">
        <f>[1]Kochtypberechnung_Bio!T14</f>
        <v>3.2029583621839599</v>
      </c>
      <c r="Y45" s="362">
        <f>[1]Kochtypberechnung_Bio!V14</f>
        <v>3.4267231049446183</v>
      </c>
      <c r="Z45" s="380">
        <f t="shared" si="0"/>
        <v>7.0318075614899413</v>
      </c>
      <c r="AA45" s="376">
        <v>5.7</v>
      </c>
      <c r="AB45" s="362">
        <v>3.81</v>
      </c>
      <c r="AC45" s="362">
        <v>4.2</v>
      </c>
      <c r="AD45" s="362">
        <v>0.8</v>
      </c>
      <c r="AE45" s="380"/>
      <c r="AF45" s="362">
        <v>3.53</v>
      </c>
      <c r="AG45" s="362">
        <v>7.16</v>
      </c>
      <c r="AH45" s="362">
        <v>2.63</v>
      </c>
      <c r="AI45" s="362">
        <v>9.4600000000000009</v>
      </c>
      <c r="AJ45" s="362">
        <v>8.6</v>
      </c>
      <c r="AK45" s="362">
        <v>4.9800000000000004</v>
      </c>
      <c r="AL45" s="362">
        <v>7.92</v>
      </c>
      <c r="AM45" s="362">
        <v>6.75</v>
      </c>
      <c r="AN45" s="362">
        <v>8.0299999999999994</v>
      </c>
      <c r="AO45" s="362">
        <v>7.63</v>
      </c>
      <c r="AP45" s="362">
        <v>13.92</v>
      </c>
      <c r="AQ45" s="362">
        <v>4.63</v>
      </c>
      <c r="AR45" s="362">
        <v>6.17</v>
      </c>
      <c r="AS45" s="362">
        <v>8.08</v>
      </c>
      <c r="AT45" s="362">
        <v>43.85</v>
      </c>
      <c r="AU45" s="380"/>
      <c r="AV45" s="362"/>
      <c r="AW45" s="362"/>
      <c r="AX45" s="381"/>
      <c r="AY45" s="401"/>
    </row>
    <row r="46" spans="1:51">
      <c r="A46" s="398">
        <v>37288</v>
      </c>
      <c r="B46" s="376"/>
      <c r="C46" s="362"/>
      <c r="D46" s="362"/>
      <c r="E46" s="362"/>
      <c r="F46" s="362"/>
      <c r="G46" s="362"/>
      <c r="H46" s="362"/>
      <c r="I46" s="362"/>
      <c r="J46" s="380"/>
      <c r="K46" s="362"/>
      <c r="L46" s="362"/>
      <c r="M46" s="362"/>
      <c r="N46" s="362"/>
      <c r="O46" s="362"/>
      <c r="P46" s="362"/>
      <c r="Q46" s="362"/>
      <c r="R46" s="362"/>
      <c r="S46" s="362"/>
      <c r="T46" s="362"/>
      <c r="U46" s="380"/>
      <c r="V46" s="376">
        <f>'[2]Haltung gewichtet'!D21</f>
        <v>0.82923292800386239</v>
      </c>
      <c r="W46" s="380">
        <f t="shared" si="1"/>
        <v>23.218521984108147</v>
      </c>
      <c r="X46" s="362">
        <f>[1]Kochtypberechnung_Bio!T15</f>
        <v>3.4485831231333401</v>
      </c>
      <c r="Y46" s="362">
        <f>[1]Kochtypberechnung_Bio!V15</f>
        <v>3.603487620075315</v>
      </c>
      <c r="Z46" s="380">
        <f t="shared" si="0"/>
        <v>7.5151416377489655</v>
      </c>
      <c r="AA46" s="376"/>
      <c r="AB46" s="362">
        <v>3.55</v>
      </c>
      <c r="AC46" s="362">
        <v>4.09</v>
      </c>
      <c r="AD46" s="362">
        <v>0.82</v>
      </c>
      <c r="AE46" s="380"/>
      <c r="AF46" s="362">
        <v>3.71</v>
      </c>
      <c r="AG46" s="362">
        <v>8.44</v>
      </c>
      <c r="AH46" s="362">
        <v>3.6</v>
      </c>
      <c r="AI46" s="362">
        <v>11.51</v>
      </c>
      <c r="AJ46" s="362">
        <v>10.91</v>
      </c>
      <c r="AK46" s="362">
        <v>5.71</v>
      </c>
      <c r="AL46" s="362">
        <v>7.85</v>
      </c>
      <c r="AM46" s="362">
        <v>7.56</v>
      </c>
      <c r="AN46" s="362">
        <v>8.7899999999999991</v>
      </c>
      <c r="AO46" s="362">
        <v>9.2200000000000006</v>
      </c>
      <c r="AP46" s="362"/>
      <c r="AQ46" s="362">
        <v>4.38</v>
      </c>
      <c r="AR46" s="362">
        <v>6.81</v>
      </c>
      <c r="AS46" s="362">
        <v>11.33</v>
      </c>
      <c r="AT46" s="362">
        <v>42.8</v>
      </c>
      <c r="AU46" s="380"/>
      <c r="AV46" s="362"/>
      <c r="AW46" s="362"/>
      <c r="AX46" s="381"/>
      <c r="AY46" s="401"/>
    </row>
    <row r="47" spans="1:51">
      <c r="A47" s="398">
        <v>37316</v>
      </c>
      <c r="B47" s="376"/>
      <c r="C47" s="362"/>
      <c r="D47" s="362"/>
      <c r="E47" s="362"/>
      <c r="F47" s="362"/>
      <c r="G47" s="362"/>
      <c r="H47" s="362"/>
      <c r="I47" s="362"/>
      <c r="J47" s="380"/>
      <c r="K47" s="362"/>
      <c r="L47" s="362"/>
      <c r="M47" s="362"/>
      <c r="N47" s="362"/>
      <c r="O47" s="362"/>
      <c r="P47" s="362"/>
      <c r="Q47" s="362"/>
      <c r="R47" s="362"/>
      <c r="S47" s="362"/>
      <c r="T47" s="362"/>
      <c r="U47" s="380"/>
      <c r="V47" s="376">
        <f>'[2]Haltung gewichtet'!D22</f>
        <v>0.79457653137869066</v>
      </c>
      <c r="W47" s="380">
        <f t="shared" si="1"/>
        <v>22.248142878603339</v>
      </c>
      <c r="X47" s="362">
        <f>[1]Kochtypberechnung_Bio!T16</f>
        <v>3.51563442529583</v>
      </c>
      <c r="Y47" s="362">
        <f>[1]Kochtypberechnung_Bio!V16</f>
        <v>3.6569959288560954</v>
      </c>
      <c r="Z47" s="380">
        <f t="shared" si="0"/>
        <v>7.6504989917002071</v>
      </c>
      <c r="AA47" s="376">
        <v>6.7</v>
      </c>
      <c r="AB47" s="362">
        <v>3.77</v>
      </c>
      <c r="AC47" s="362">
        <v>3.31</v>
      </c>
      <c r="AD47" s="362">
        <v>0.79</v>
      </c>
      <c r="AE47" s="380"/>
      <c r="AF47" s="362">
        <v>3.9</v>
      </c>
      <c r="AG47" s="362">
        <v>8.3699999999999992</v>
      </c>
      <c r="AH47" s="362">
        <v>4.5</v>
      </c>
      <c r="AI47" s="362">
        <v>7.36</v>
      </c>
      <c r="AJ47" s="362">
        <v>7.97</v>
      </c>
      <c r="AK47" s="362">
        <v>4.78</v>
      </c>
      <c r="AL47" s="362">
        <v>5.59</v>
      </c>
      <c r="AM47" s="362">
        <v>7.03</v>
      </c>
      <c r="AN47" s="362">
        <v>6.1</v>
      </c>
      <c r="AO47" s="362">
        <v>7.38</v>
      </c>
      <c r="AP47" s="362"/>
      <c r="AQ47" s="362">
        <v>3.96</v>
      </c>
      <c r="AR47" s="362">
        <v>5.72</v>
      </c>
      <c r="AS47" s="362">
        <v>9.7200000000000006</v>
      </c>
      <c r="AT47" s="362">
        <v>27.9</v>
      </c>
      <c r="AU47" s="380"/>
      <c r="AV47" s="362"/>
      <c r="AW47" s="362"/>
      <c r="AX47" s="381"/>
      <c r="AY47" s="401"/>
    </row>
    <row r="48" spans="1:51">
      <c r="A48" s="398">
        <v>37347</v>
      </c>
      <c r="B48" s="376"/>
      <c r="C48" s="362"/>
      <c r="D48" s="362"/>
      <c r="E48" s="362"/>
      <c r="F48" s="362"/>
      <c r="G48" s="362"/>
      <c r="H48" s="362"/>
      <c r="I48" s="362"/>
      <c r="J48" s="380"/>
      <c r="K48" s="362"/>
      <c r="L48" s="362"/>
      <c r="M48" s="362"/>
      <c r="N48" s="362"/>
      <c r="O48" s="362"/>
      <c r="P48" s="362"/>
      <c r="Q48" s="362"/>
      <c r="R48" s="362"/>
      <c r="S48" s="362"/>
      <c r="T48" s="362"/>
      <c r="U48" s="380"/>
      <c r="V48" s="376">
        <f>'[2]Haltung gewichtet'!D23</f>
        <v>0.8266798192712641</v>
      </c>
      <c r="W48" s="380">
        <f t="shared" si="1"/>
        <v>23.147034939595393</v>
      </c>
      <c r="X48" s="362">
        <f>[1]Kochtypberechnung_Bio!T17</f>
        <v>3.5584761271311902</v>
      </c>
      <c r="Y48" s="362">
        <f>[1]Kochtypberechnung_Bio!V17</f>
        <v>3.6281014434592618</v>
      </c>
      <c r="Z48" s="380">
        <f t="shared" si="0"/>
        <v>7.6959801289453056</v>
      </c>
      <c r="AA48" s="376">
        <v>6.7</v>
      </c>
      <c r="AB48" s="362">
        <v>4.38</v>
      </c>
      <c r="AC48" s="362">
        <v>4.18</v>
      </c>
      <c r="AD48" s="362">
        <v>0.89</v>
      </c>
      <c r="AE48" s="380"/>
      <c r="AF48" s="362">
        <v>4.1399999999999997</v>
      </c>
      <c r="AG48" s="362">
        <v>8.26</v>
      </c>
      <c r="AH48" s="362">
        <v>2.62</v>
      </c>
      <c r="AI48" s="362">
        <v>6.31</v>
      </c>
      <c r="AJ48" s="362">
        <v>7.84</v>
      </c>
      <c r="AK48" s="362">
        <v>4.54</v>
      </c>
      <c r="AL48" s="362">
        <v>6.39</v>
      </c>
      <c r="AM48" s="362">
        <v>6.47</v>
      </c>
      <c r="AN48" s="362">
        <v>6.52</v>
      </c>
      <c r="AO48" s="362">
        <v>7.73</v>
      </c>
      <c r="AP48" s="362">
        <v>13.71</v>
      </c>
      <c r="AQ48" s="362">
        <v>4.84</v>
      </c>
      <c r="AR48" s="362">
        <v>6.58</v>
      </c>
      <c r="AS48" s="362">
        <v>8</v>
      </c>
      <c r="AT48" s="362">
        <v>36.520000000000003</v>
      </c>
      <c r="AU48" s="380"/>
      <c r="AV48" s="362"/>
      <c r="AW48" s="362"/>
      <c r="AX48" s="381"/>
      <c r="AY48" s="401"/>
    </row>
    <row r="49" spans="1:51">
      <c r="A49" s="398">
        <v>37377</v>
      </c>
      <c r="B49" s="376"/>
      <c r="C49" s="362"/>
      <c r="D49" s="362"/>
      <c r="E49" s="362"/>
      <c r="F49" s="362"/>
      <c r="G49" s="362"/>
      <c r="H49" s="362"/>
      <c r="I49" s="362"/>
      <c r="J49" s="380"/>
      <c r="K49" s="362"/>
      <c r="L49" s="362"/>
      <c r="M49" s="362"/>
      <c r="N49" s="362"/>
      <c r="O49" s="362"/>
      <c r="P49" s="362"/>
      <c r="Q49" s="362"/>
      <c r="R49" s="362"/>
      <c r="S49" s="362"/>
      <c r="T49" s="362"/>
      <c r="U49" s="380"/>
      <c r="V49" s="376">
        <f>'[2]Haltung gewichtet'!D24</f>
        <v>0.81037122549544638</v>
      </c>
      <c r="W49" s="380">
        <f t="shared" si="1"/>
        <v>22.690394313872499</v>
      </c>
      <c r="X49" s="362">
        <f>[1]Kochtypberechnung_Bio!T18</f>
        <v>3.5231907517569501</v>
      </c>
      <c r="Y49" s="362">
        <f>[1]Kochtypberechnung_Bio!V18</f>
        <v>3.6295283307968909</v>
      </c>
      <c r="Z49" s="380">
        <f t="shared" si="0"/>
        <v>7.6439795426534047</v>
      </c>
      <c r="AA49" s="376">
        <v>6.75</v>
      </c>
      <c r="AB49" s="362">
        <v>4.66</v>
      </c>
      <c r="AC49" s="362">
        <v>4.26</v>
      </c>
      <c r="AD49" s="362">
        <v>0.86</v>
      </c>
      <c r="AE49" s="380"/>
      <c r="AF49" s="362">
        <v>4.0599999999999996</v>
      </c>
      <c r="AG49" s="362">
        <v>9.09</v>
      </c>
      <c r="AH49" s="362">
        <v>3.21</v>
      </c>
      <c r="AI49" s="362">
        <v>6.18</v>
      </c>
      <c r="AJ49" s="362">
        <v>8.2799999999999994</v>
      </c>
      <c r="AK49" s="362">
        <v>4.76</v>
      </c>
      <c r="AL49" s="362">
        <v>7.3</v>
      </c>
      <c r="AM49" s="362">
        <v>6.77</v>
      </c>
      <c r="AN49" s="362">
        <v>7.27</v>
      </c>
      <c r="AO49" s="362">
        <v>7.74</v>
      </c>
      <c r="AP49" s="362">
        <v>15.02</v>
      </c>
      <c r="AQ49" s="362">
        <v>4.67</v>
      </c>
      <c r="AR49" s="362">
        <v>6.54</v>
      </c>
      <c r="AS49" s="362">
        <v>8.15</v>
      </c>
      <c r="AT49" s="362">
        <v>33.08</v>
      </c>
      <c r="AU49" s="380"/>
      <c r="AV49" s="362"/>
      <c r="AW49" s="362"/>
      <c r="AX49" s="381"/>
      <c r="AY49" s="401"/>
    </row>
    <row r="50" spans="1:51">
      <c r="A50" s="398">
        <v>37408</v>
      </c>
      <c r="B50" s="376"/>
      <c r="C50" s="362"/>
      <c r="D50" s="362"/>
      <c r="E50" s="362"/>
      <c r="F50" s="362"/>
      <c r="G50" s="362"/>
      <c r="H50" s="362"/>
      <c r="I50" s="362"/>
      <c r="J50" s="380"/>
      <c r="K50" s="362"/>
      <c r="L50" s="362"/>
      <c r="M50" s="362"/>
      <c r="N50" s="362"/>
      <c r="O50" s="362"/>
      <c r="P50" s="362"/>
      <c r="Q50" s="362"/>
      <c r="R50" s="362"/>
      <c r="S50" s="362"/>
      <c r="T50" s="362"/>
      <c r="U50" s="380"/>
      <c r="V50" s="376">
        <f>'[2]Haltung gewichtet'!D25</f>
        <v>0.81015116300797252</v>
      </c>
      <c r="W50" s="380">
        <f t="shared" si="1"/>
        <v>22.68423256422323</v>
      </c>
      <c r="X50" s="362">
        <f>[1]Kochtypberechnung_Bio!T19</f>
        <v>3.5130768136853301</v>
      </c>
      <c r="Y50" s="362">
        <f>[1]Kochtypberechnung_Bio!V19</f>
        <v>3.638208567704083</v>
      </c>
      <c r="Z50" s="380">
        <f t="shared" si="0"/>
        <v>7.6344507895356486</v>
      </c>
      <c r="AA50" s="376"/>
      <c r="AB50" s="362">
        <v>4.12</v>
      </c>
      <c r="AC50" s="362">
        <v>4.2699999999999996</v>
      </c>
      <c r="AD50" s="362">
        <v>0.81</v>
      </c>
      <c r="AE50" s="380"/>
      <c r="AF50" s="362">
        <v>4.37</v>
      </c>
      <c r="AG50" s="362">
        <v>8.7100000000000009</v>
      </c>
      <c r="AH50" s="362">
        <v>2.4900000000000002</v>
      </c>
      <c r="AI50" s="362">
        <v>7.45</v>
      </c>
      <c r="AJ50" s="362">
        <v>5.89</v>
      </c>
      <c r="AK50" s="362">
        <v>4.17</v>
      </c>
      <c r="AL50" s="362">
        <v>6.86</v>
      </c>
      <c r="AM50" s="362">
        <v>6.6</v>
      </c>
      <c r="AN50" s="362">
        <v>8.15</v>
      </c>
      <c r="AO50" s="362">
        <v>7.66</v>
      </c>
      <c r="AP50" s="362">
        <v>16.600000000000001</v>
      </c>
      <c r="AQ50" s="362">
        <v>4.62</v>
      </c>
      <c r="AR50" s="362">
        <v>6.41</v>
      </c>
      <c r="AS50" s="362">
        <v>8.9499999999999993</v>
      </c>
      <c r="AT50" s="362">
        <v>32.22</v>
      </c>
      <c r="AU50" s="380"/>
      <c r="AV50" s="362"/>
      <c r="AW50" s="362"/>
      <c r="AX50" s="381"/>
      <c r="AY50" s="401"/>
    </row>
    <row r="51" spans="1:51">
      <c r="A51" s="398">
        <v>37438</v>
      </c>
      <c r="B51" s="376"/>
      <c r="C51" s="362"/>
      <c r="D51" s="362"/>
      <c r="E51" s="362"/>
      <c r="F51" s="362"/>
      <c r="G51" s="362"/>
      <c r="H51" s="362"/>
      <c r="I51" s="362"/>
      <c r="J51" s="380"/>
      <c r="K51" s="362"/>
      <c r="L51" s="362"/>
      <c r="M51" s="362"/>
      <c r="N51" s="362"/>
      <c r="O51" s="362"/>
      <c r="P51" s="362"/>
      <c r="Q51" s="362"/>
      <c r="R51" s="362"/>
      <c r="S51" s="362"/>
      <c r="T51" s="362"/>
      <c r="U51" s="380"/>
      <c r="V51" s="376">
        <f>'[2]Haltung gewichtet'!D26</f>
        <v>0.80156807145606745</v>
      </c>
      <c r="W51" s="380">
        <f t="shared" si="1"/>
        <v>22.443906000769889</v>
      </c>
      <c r="X51" s="362">
        <f>[1]Kochtypberechnung_Bio!T20</f>
        <v>3.5709014343951102</v>
      </c>
      <c r="Y51" s="362">
        <f>[1]Kochtypberechnung_Bio!V20</f>
        <v>3.6319461139867451</v>
      </c>
      <c r="Z51" s="380">
        <f t="shared" si="0"/>
        <v>7.7171171256840498</v>
      </c>
      <c r="AA51" s="376">
        <v>6.25</v>
      </c>
      <c r="AB51" s="362">
        <v>4.2699999999999996</v>
      </c>
      <c r="AC51" s="362">
        <v>4.33</v>
      </c>
      <c r="AD51" s="362">
        <v>0.7</v>
      </c>
      <c r="AE51" s="380"/>
      <c r="AF51" s="362">
        <v>4.18</v>
      </c>
      <c r="AG51" s="362">
        <v>7.51</v>
      </c>
      <c r="AH51" s="362">
        <v>2.3199999999999998</v>
      </c>
      <c r="AI51" s="362">
        <v>4.91</v>
      </c>
      <c r="AJ51" s="362">
        <v>5.59</v>
      </c>
      <c r="AK51" s="362">
        <v>5.69</v>
      </c>
      <c r="AL51" s="362">
        <v>5.3</v>
      </c>
      <c r="AM51" s="362">
        <v>5.59</v>
      </c>
      <c r="AN51" s="362">
        <v>7.32</v>
      </c>
      <c r="AO51" s="362">
        <v>7.38</v>
      </c>
      <c r="AP51" s="362">
        <v>14.41</v>
      </c>
      <c r="AQ51" s="362">
        <v>4.78</v>
      </c>
      <c r="AR51" s="362">
        <v>6.64</v>
      </c>
      <c r="AS51" s="362">
        <v>9.65</v>
      </c>
      <c r="AT51" s="362">
        <v>32.74</v>
      </c>
      <c r="AU51" s="380"/>
      <c r="AV51" s="362"/>
      <c r="AW51" s="362"/>
      <c r="AX51" s="381"/>
      <c r="AY51" s="401"/>
    </row>
    <row r="52" spans="1:51">
      <c r="A52" s="398">
        <v>37469</v>
      </c>
      <c r="B52" s="376"/>
      <c r="C52" s="362"/>
      <c r="D52" s="362"/>
      <c r="E52" s="362"/>
      <c r="F52" s="362"/>
      <c r="G52" s="362"/>
      <c r="H52" s="362"/>
      <c r="I52" s="362"/>
      <c r="J52" s="380"/>
      <c r="K52" s="362"/>
      <c r="L52" s="362"/>
      <c r="M52" s="362"/>
      <c r="N52" s="362"/>
      <c r="O52" s="362"/>
      <c r="P52" s="362"/>
      <c r="Q52" s="362"/>
      <c r="R52" s="362"/>
      <c r="S52" s="362"/>
      <c r="T52" s="362"/>
      <c r="U52" s="380"/>
      <c r="V52" s="376">
        <f>'[2]Haltung gewichtet'!D27</f>
        <v>0.80149946303584763</v>
      </c>
      <c r="W52" s="380">
        <f t="shared" si="1"/>
        <v>22.441984965003734</v>
      </c>
      <c r="X52" s="362">
        <f>[1]Kochtypberechnung_Bio!T21</f>
        <v>3.3143034984761801</v>
      </c>
      <c r="Y52" s="362">
        <f>[1]Kochtypberechnung_Bio!V21</f>
        <v>3.0137889919479863</v>
      </c>
      <c r="Z52" s="380">
        <f t="shared" si="0"/>
        <v>6.930418092480461</v>
      </c>
      <c r="AA52" s="376">
        <v>6.2</v>
      </c>
      <c r="AB52" s="362">
        <v>4.1399999999999997</v>
      </c>
      <c r="AC52" s="362">
        <v>5.07</v>
      </c>
      <c r="AD52" s="362">
        <v>0.65</v>
      </c>
      <c r="AE52" s="380"/>
      <c r="AF52" s="362">
        <v>3.74</v>
      </c>
      <c r="AG52" s="362">
        <v>5.97</v>
      </c>
      <c r="AH52" s="362">
        <v>2.14</v>
      </c>
      <c r="AI52" s="362">
        <v>4.9400000000000004</v>
      </c>
      <c r="AJ52" s="362">
        <v>6.01</v>
      </c>
      <c r="AK52" s="362">
        <v>6.35</v>
      </c>
      <c r="AL52" s="362">
        <v>5.99</v>
      </c>
      <c r="AM52" s="362">
        <v>6.03</v>
      </c>
      <c r="AN52" s="362">
        <v>7.62</v>
      </c>
      <c r="AO52" s="362">
        <v>5.98</v>
      </c>
      <c r="AP52" s="362">
        <v>16.600000000000001</v>
      </c>
      <c r="AQ52" s="362">
        <v>4.43</v>
      </c>
      <c r="AR52" s="362">
        <v>7.47</v>
      </c>
      <c r="AS52" s="362">
        <v>7.95</v>
      </c>
      <c r="AT52" s="362">
        <v>38.24</v>
      </c>
      <c r="AU52" s="380"/>
      <c r="AV52" s="362"/>
      <c r="AW52" s="362"/>
      <c r="AX52" s="381"/>
      <c r="AY52" s="401"/>
    </row>
    <row r="53" spans="1:51">
      <c r="A53" s="398">
        <v>37500</v>
      </c>
      <c r="B53" s="376"/>
      <c r="C53" s="362"/>
      <c r="D53" s="362"/>
      <c r="E53" s="362"/>
      <c r="F53" s="362"/>
      <c r="G53" s="362"/>
      <c r="H53" s="362"/>
      <c r="I53" s="362"/>
      <c r="J53" s="380"/>
      <c r="K53" s="362"/>
      <c r="L53" s="362"/>
      <c r="M53" s="362"/>
      <c r="N53" s="362"/>
      <c r="O53" s="362"/>
      <c r="P53" s="362"/>
      <c r="Q53" s="362"/>
      <c r="R53" s="362"/>
      <c r="S53" s="362"/>
      <c r="T53" s="362"/>
      <c r="U53" s="380"/>
      <c r="V53" s="376">
        <f>'[2]Haltung gewichtet'!D28</f>
        <v>0.80224498168815173</v>
      </c>
      <c r="W53" s="380">
        <f t="shared" si="1"/>
        <v>22.462859487268247</v>
      </c>
      <c r="X53" s="362" t="str">
        <f>[1]Kochtypberechnung_Bio!T22</f>
        <v/>
      </c>
      <c r="Y53" s="362">
        <f>[1]Kochtypberechnung_Bio!V22</f>
        <v>3.0122730394112178</v>
      </c>
      <c r="Z53" s="380">
        <f t="shared" si="0"/>
        <v>1.9579774756172916</v>
      </c>
      <c r="AA53" s="376">
        <v>6.21</v>
      </c>
      <c r="AB53" s="362">
        <v>4.24</v>
      </c>
      <c r="AC53" s="362">
        <v>4.8099999999999996</v>
      </c>
      <c r="AD53" s="362">
        <v>0.73</v>
      </c>
      <c r="AE53" s="380"/>
      <c r="AF53" s="362">
        <v>3.03</v>
      </c>
      <c r="AG53" s="362">
        <v>6.78</v>
      </c>
      <c r="AH53" s="362">
        <v>2.77</v>
      </c>
      <c r="AI53" s="362">
        <v>5.21</v>
      </c>
      <c r="AJ53" s="362">
        <v>6.12</v>
      </c>
      <c r="AK53" s="362">
        <v>5.46</v>
      </c>
      <c r="AL53" s="362">
        <v>6.47</v>
      </c>
      <c r="AM53" s="362">
        <v>6.66</v>
      </c>
      <c r="AN53" s="362">
        <v>7.97</v>
      </c>
      <c r="AO53" s="362">
        <v>5.31</v>
      </c>
      <c r="AP53" s="362">
        <v>12</v>
      </c>
      <c r="AQ53" s="362">
        <v>4</v>
      </c>
      <c r="AR53" s="362">
        <v>6.18</v>
      </c>
      <c r="AS53" s="362">
        <v>8.58</v>
      </c>
      <c r="AT53" s="362">
        <v>32.49</v>
      </c>
      <c r="AU53" s="380"/>
      <c r="AV53" s="362"/>
      <c r="AW53" s="362"/>
      <c r="AX53" s="381"/>
      <c r="AY53" s="401"/>
    </row>
    <row r="54" spans="1:51">
      <c r="A54" s="398">
        <v>37530</v>
      </c>
      <c r="B54" s="376"/>
      <c r="C54" s="362"/>
      <c r="D54" s="362"/>
      <c r="E54" s="362"/>
      <c r="F54" s="362"/>
      <c r="G54" s="362"/>
      <c r="H54" s="362"/>
      <c r="I54" s="362"/>
      <c r="J54" s="380"/>
      <c r="K54" s="362"/>
      <c r="L54" s="362"/>
      <c r="M54" s="362"/>
      <c r="N54" s="362"/>
      <c r="O54" s="362"/>
      <c r="P54" s="362"/>
      <c r="Q54" s="362"/>
      <c r="R54" s="362"/>
      <c r="S54" s="362"/>
      <c r="T54" s="362"/>
      <c r="U54" s="380"/>
      <c r="V54" s="376">
        <f>'[2]Haltung gewichtet'!D29</f>
        <v>0.81093893764453628</v>
      </c>
      <c r="W54" s="380">
        <f t="shared" si="1"/>
        <v>22.706290254047016</v>
      </c>
      <c r="X54" s="362" t="str">
        <f>[1]Kochtypberechnung_Bio!T23</f>
        <v/>
      </c>
      <c r="Y54" s="362">
        <f>[1]Kochtypberechnung_Bio!V23</f>
        <v>2.9481171236624562</v>
      </c>
      <c r="Z54" s="380">
        <f t="shared" si="0"/>
        <v>1.9162761303805966</v>
      </c>
      <c r="AA54" s="376">
        <v>5.84</v>
      </c>
      <c r="AB54" s="362">
        <v>4.12</v>
      </c>
      <c r="AC54" s="362">
        <v>6</v>
      </c>
      <c r="AD54" s="362">
        <v>1.63</v>
      </c>
      <c r="AE54" s="380"/>
      <c r="AF54" s="362">
        <v>2.92</v>
      </c>
      <c r="AG54" s="362">
        <v>7.83</v>
      </c>
      <c r="AH54" s="362">
        <v>3.29</v>
      </c>
      <c r="AI54" s="362">
        <v>6.62</v>
      </c>
      <c r="AJ54" s="362">
        <v>6.92</v>
      </c>
      <c r="AK54" s="362">
        <v>5.32</v>
      </c>
      <c r="AL54" s="362">
        <v>6.5</v>
      </c>
      <c r="AM54" s="362">
        <v>6.54</v>
      </c>
      <c r="AN54" s="362">
        <v>8.4</v>
      </c>
      <c r="AO54" s="362">
        <v>5.52</v>
      </c>
      <c r="AP54" s="362">
        <v>18.190000000000001</v>
      </c>
      <c r="AQ54" s="362">
        <v>5.03</v>
      </c>
      <c r="AR54" s="362">
        <v>5.43</v>
      </c>
      <c r="AS54" s="362">
        <v>7.68</v>
      </c>
      <c r="AT54" s="362">
        <v>29.02</v>
      </c>
      <c r="AU54" s="380"/>
      <c r="AV54" s="362"/>
      <c r="AW54" s="362"/>
      <c r="AX54" s="381"/>
      <c r="AY54" s="401"/>
    </row>
    <row r="55" spans="1:51">
      <c r="A55" s="398">
        <v>37561</v>
      </c>
      <c r="B55" s="376"/>
      <c r="C55" s="362"/>
      <c r="D55" s="362"/>
      <c r="E55" s="362"/>
      <c r="F55" s="362"/>
      <c r="G55" s="362"/>
      <c r="H55" s="362"/>
      <c r="I55" s="362"/>
      <c r="J55" s="380"/>
      <c r="K55" s="362"/>
      <c r="L55" s="362"/>
      <c r="M55" s="362"/>
      <c r="N55" s="362"/>
      <c r="O55" s="362"/>
      <c r="P55" s="362"/>
      <c r="Q55" s="362"/>
      <c r="R55" s="362"/>
      <c r="S55" s="362"/>
      <c r="T55" s="362"/>
      <c r="U55" s="380"/>
      <c r="V55" s="376">
        <f>'[2]Haltung gewichtet'!D30</f>
        <v>0.80935515616805176</v>
      </c>
      <c r="W55" s="380">
        <f t="shared" si="1"/>
        <v>22.661944372705449</v>
      </c>
      <c r="X55" s="362" t="str">
        <f>[1]Kochtypberechnung_Bio!T24</f>
        <v/>
      </c>
      <c r="Y55" s="362">
        <f>[1]Kochtypberechnung_Bio!V24</f>
        <v>2.9913930516738869</v>
      </c>
      <c r="Z55" s="380">
        <f t="shared" si="0"/>
        <v>1.9444054835880265</v>
      </c>
      <c r="AA55" s="376">
        <v>5.8</v>
      </c>
      <c r="AB55" s="362">
        <v>4.08</v>
      </c>
      <c r="AC55" s="362">
        <v>4.78</v>
      </c>
      <c r="AD55" s="362">
        <v>0.66</v>
      </c>
      <c r="AE55" s="380"/>
      <c r="AF55" s="362">
        <v>2.91</v>
      </c>
      <c r="AG55" s="362">
        <v>10.91</v>
      </c>
      <c r="AH55" s="362">
        <v>4.2699999999999996</v>
      </c>
      <c r="AI55" s="362">
        <v>6.63</v>
      </c>
      <c r="AJ55" s="362">
        <v>8.33</v>
      </c>
      <c r="AK55" s="362">
        <v>5.13</v>
      </c>
      <c r="AL55" s="362">
        <v>7.71</v>
      </c>
      <c r="AM55" s="362">
        <v>7.57</v>
      </c>
      <c r="AN55" s="362">
        <v>8.09</v>
      </c>
      <c r="AO55" s="362">
        <v>5.35</v>
      </c>
      <c r="AP55" s="362">
        <v>18.47</v>
      </c>
      <c r="AQ55" s="362">
        <v>4.83</v>
      </c>
      <c r="AR55" s="362">
        <v>5.51</v>
      </c>
      <c r="AS55" s="362">
        <v>7.49</v>
      </c>
      <c r="AT55" s="362">
        <v>29.98</v>
      </c>
      <c r="AU55" s="380"/>
      <c r="AV55" s="362"/>
      <c r="AW55" s="362"/>
      <c r="AX55" s="381"/>
      <c r="AY55" s="401"/>
    </row>
    <row r="56" spans="1:51">
      <c r="A56" s="398">
        <v>37591</v>
      </c>
      <c r="B56" s="376"/>
      <c r="C56" s="362"/>
      <c r="D56" s="362"/>
      <c r="E56" s="362"/>
      <c r="F56" s="362"/>
      <c r="G56" s="362"/>
      <c r="H56" s="362"/>
      <c r="I56" s="362"/>
      <c r="J56" s="380"/>
      <c r="K56" s="362"/>
      <c r="L56" s="362"/>
      <c r="M56" s="362"/>
      <c r="N56" s="362"/>
      <c r="O56" s="362"/>
      <c r="P56" s="362"/>
      <c r="Q56" s="362"/>
      <c r="R56" s="362"/>
      <c r="S56" s="362"/>
      <c r="T56" s="362"/>
      <c r="U56" s="380"/>
      <c r="V56" s="376">
        <f>'[2]Haltung gewichtet'!D31</f>
        <v>0.80848995635943</v>
      </c>
      <c r="W56" s="380">
        <f t="shared" si="1"/>
        <v>22.637718778064041</v>
      </c>
      <c r="X56" s="362">
        <f>[1]Kochtypberechnung_Bio!T25</f>
        <v>2.8137066661713601</v>
      </c>
      <c r="Y56" s="362">
        <f>[1]Kochtypberechnung_Bio!V25</f>
        <v>2.9839277382491871</v>
      </c>
      <c r="Z56" s="380">
        <f t="shared" si="0"/>
        <v>6.160113029119012</v>
      </c>
      <c r="AA56" s="376">
        <v>5.74</v>
      </c>
      <c r="AB56" s="362">
        <v>4.16</v>
      </c>
      <c r="AC56" s="362">
        <v>3.87</v>
      </c>
      <c r="AD56" s="362">
        <v>0.71</v>
      </c>
      <c r="AE56" s="380"/>
      <c r="AF56" s="362">
        <v>3.07</v>
      </c>
      <c r="AG56" s="362">
        <v>7.53</v>
      </c>
      <c r="AH56" s="362">
        <v>3.3</v>
      </c>
      <c r="AI56" s="362">
        <v>6.61</v>
      </c>
      <c r="AJ56" s="362">
        <v>6.52</v>
      </c>
      <c r="AK56" s="362">
        <v>4.78</v>
      </c>
      <c r="AL56" s="362">
        <v>6.52</v>
      </c>
      <c r="AM56" s="362">
        <v>5.48</v>
      </c>
      <c r="AN56" s="362">
        <v>5.79</v>
      </c>
      <c r="AO56" s="362">
        <v>5.29</v>
      </c>
      <c r="AP56" s="362">
        <v>19.71</v>
      </c>
      <c r="AQ56" s="362">
        <v>4.55</v>
      </c>
      <c r="AR56" s="362">
        <v>5.37</v>
      </c>
      <c r="AS56" s="362">
        <v>7.45</v>
      </c>
      <c r="AT56" s="362">
        <v>28.03</v>
      </c>
      <c r="AU56" s="380"/>
      <c r="AV56" s="362"/>
      <c r="AW56" s="362"/>
      <c r="AX56" s="381"/>
      <c r="AY56" s="401"/>
    </row>
    <row r="57" spans="1:51">
      <c r="A57" s="398">
        <v>37622</v>
      </c>
      <c r="B57" s="376"/>
      <c r="C57" s="362"/>
      <c r="D57" s="362"/>
      <c r="E57" s="362"/>
      <c r="F57" s="362"/>
      <c r="G57" s="362"/>
      <c r="H57" s="362"/>
      <c r="I57" s="362"/>
      <c r="J57" s="380"/>
      <c r="K57" s="362"/>
      <c r="L57" s="362"/>
      <c r="M57" s="362"/>
      <c r="N57" s="362"/>
      <c r="O57" s="362"/>
      <c r="P57" s="362"/>
      <c r="Q57" s="362"/>
      <c r="R57" s="362"/>
      <c r="S57" s="362"/>
      <c r="T57" s="362"/>
      <c r="U57" s="380"/>
      <c r="V57" s="376">
        <f>'[2]Haltung gewichtet'!D32</f>
        <v>0.80762787705001737</v>
      </c>
      <c r="W57" s="380">
        <f t="shared" si="1"/>
        <v>22.613580557400486</v>
      </c>
      <c r="X57" s="362">
        <f>[1]Kochtypberechnung_Bio!T26</f>
        <v>2.90000640705503</v>
      </c>
      <c r="Y57" s="362">
        <f>[1]Kochtypberechnung_Bio!V26</f>
        <v>3.1985769117415734</v>
      </c>
      <c r="Z57" s="380">
        <f t="shared" si="0"/>
        <v>6.4290846032145677</v>
      </c>
      <c r="AA57" s="376">
        <v>5.84</v>
      </c>
      <c r="AB57" s="362">
        <v>4.13</v>
      </c>
      <c r="AC57" s="362">
        <v>4.0599999999999996</v>
      </c>
      <c r="AD57" s="362">
        <v>0.85</v>
      </c>
      <c r="AE57" s="380"/>
      <c r="AF57" s="362">
        <v>3.48</v>
      </c>
      <c r="AG57" s="362">
        <v>7.66</v>
      </c>
      <c r="AH57" s="362">
        <v>3.59</v>
      </c>
      <c r="AI57" s="362">
        <v>8.09</v>
      </c>
      <c r="AJ57" s="362">
        <v>6.54</v>
      </c>
      <c r="AK57" s="362">
        <v>5.36</v>
      </c>
      <c r="AL57" s="362">
        <v>6.19</v>
      </c>
      <c r="AM57" s="362">
        <v>5.65</v>
      </c>
      <c r="AN57" s="362">
        <v>5.85</v>
      </c>
      <c r="AO57" s="362">
        <v>6.18</v>
      </c>
      <c r="AP57" s="362">
        <v>19.75</v>
      </c>
      <c r="AQ57" s="362">
        <v>5.13</v>
      </c>
      <c r="AR57" s="362">
        <v>5.57</v>
      </c>
      <c r="AS57" s="362">
        <v>8.48</v>
      </c>
      <c r="AT57" s="362">
        <v>34.57</v>
      </c>
      <c r="AU57" s="380"/>
      <c r="AV57" s="362"/>
      <c r="AW57" s="362"/>
      <c r="AX57" s="381"/>
      <c r="AY57" s="401"/>
    </row>
    <row r="58" spans="1:51">
      <c r="A58" s="398">
        <v>37653</v>
      </c>
      <c r="B58" s="376"/>
      <c r="C58" s="362"/>
      <c r="D58" s="362"/>
      <c r="E58" s="362"/>
      <c r="F58" s="362"/>
      <c r="G58" s="362"/>
      <c r="H58" s="362"/>
      <c r="I58" s="362"/>
      <c r="J58" s="380"/>
      <c r="K58" s="362"/>
      <c r="L58" s="362"/>
      <c r="M58" s="362"/>
      <c r="N58" s="362"/>
      <c r="O58" s="362"/>
      <c r="P58" s="362"/>
      <c r="Q58" s="362"/>
      <c r="R58" s="362"/>
      <c r="S58" s="362"/>
      <c r="T58" s="362"/>
      <c r="U58" s="380"/>
      <c r="V58" s="376">
        <f>'[2]Haltung gewichtet'!D33</f>
        <v>0.80964434099550708</v>
      </c>
      <c r="W58" s="380">
        <f t="shared" si="1"/>
        <v>22.670041547874199</v>
      </c>
      <c r="X58" s="362">
        <f>[1]Kochtypberechnung_Bio!T27</f>
        <v>2.6744993395969998</v>
      </c>
      <c r="Y58" s="362">
        <f>[1]Kochtypberechnung_Bio!V27</f>
        <v>2.9339067253970801</v>
      </c>
      <c r="Z58" s="380">
        <f t="shared" si="0"/>
        <v>5.9187883809036013</v>
      </c>
      <c r="AA58" s="376">
        <v>5.65</v>
      </c>
      <c r="AB58" s="362">
        <v>4.1399999999999997</v>
      </c>
      <c r="AC58" s="362">
        <v>4.01</v>
      </c>
      <c r="AD58" s="362">
        <v>0.88</v>
      </c>
      <c r="AE58" s="380"/>
      <c r="AF58" s="362">
        <v>3.47</v>
      </c>
      <c r="AG58" s="362">
        <v>6.89</v>
      </c>
      <c r="AH58" s="362">
        <v>4.0599999999999996</v>
      </c>
      <c r="AI58" s="362">
        <v>8.56</v>
      </c>
      <c r="AJ58" s="362">
        <v>6.96</v>
      </c>
      <c r="AK58" s="362">
        <v>5.39</v>
      </c>
      <c r="AL58" s="362">
        <v>7.21</v>
      </c>
      <c r="AM58" s="362">
        <v>6.44</v>
      </c>
      <c r="AN58" s="362">
        <v>6.61</v>
      </c>
      <c r="AO58" s="362">
        <v>7.38</v>
      </c>
      <c r="AP58" s="362">
        <v>21.87</v>
      </c>
      <c r="AQ58" s="362">
        <v>5.28</v>
      </c>
      <c r="AR58" s="362">
        <v>5.62</v>
      </c>
      <c r="AS58" s="362">
        <v>9.39</v>
      </c>
      <c r="AT58" s="362">
        <v>39.39</v>
      </c>
      <c r="AU58" s="380"/>
      <c r="AV58" s="362"/>
      <c r="AW58" s="362"/>
      <c r="AX58" s="381"/>
      <c r="AY58" s="401"/>
    </row>
    <row r="59" spans="1:51">
      <c r="A59" s="398">
        <v>37681</v>
      </c>
      <c r="B59" s="376"/>
      <c r="C59" s="362"/>
      <c r="D59" s="362"/>
      <c r="E59" s="362"/>
      <c r="F59" s="362"/>
      <c r="G59" s="362"/>
      <c r="H59" s="362"/>
      <c r="I59" s="362"/>
      <c r="J59" s="380"/>
      <c r="K59" s="362"/>
      <c r="L59" s="362"/>
      <c r="M59" s="362"/>
      <c r="N59" s="362"/>
      <c r="O59" s="362"/>
      <c r="P59" s="362"/>
      <c r="Q59" s="362"/>
      <c r="R59" s="362"/>
      <c r="S59" s="362"/>
      <c r="T59" s="362"/>
      <c r="U59" s="380"/>
      <c r="V59" s="376">
        <f>'[2]Haltung gewichtet'!D34</f>
        <v>0.80832884850478515</v>
      </c>
      <c r="W59" s="380">
        <f t="shared" si="1"/>
        <v>22.633207758133985</v>
      </c>
      <c r="X59" s="362">
        <f>[1]Kochtypberechnung_Bio!T28</f>
        <v>2.9200616485378998</v>
      </c>
      <c r="Y59" s="362">
        <f>[1]Kochtypberechnung_Bio!V28</f>
        <v>3.0995518398982611</v>
      </c>
      <c r="Z59" s="380">
        <f t="shared" si="0"/>
        <v>6.3948011687407202</v>
      </c>
      <c r="AA59" s="376">
        <v>5.89</v>
      </c>
      <c r="AB59" s="362">
        <v>4.17</v>
      </c>
      <c r="AC59" s="362">
        <v>3.89</v>
      </c>
      <c r="AD59" s="362">
        <v>1.1399999999999999</v>
      </c>
      <c r="AE59" s="380"/>
      <c r="AF59" s="362">
        <v>3.9</v>
      </c>
      <c r="AG59" s="362">
        <v>7.41</v>
      </c>
      <c r="AH59" s="362">
        <v>3.5</v>
      </c>
      <c r="AI59" s="362">
        <v>11.47</v>
      </c>
      <c r="AJ59" s="362">
        <v>8.1199999999999992</v>
      </c>
      <c r="AK59" s="362">
        <v>5.13</v>
      </c>
      <c r="AL59" s="362">
        <v>7.42</v>
      </c>
      <c r="AM59" s="362">
        <v>7.47</v>
      </c>
      <c r="AN59" s="362">
        <v>6.84</v>
      </c>
      <c r="AO59" s="362">
        <v>7.83</v>
      </c>
      <c r="AP59" s="362">
        <v>20.67</v>
      </c>
      <c r="AQ59" s="362">
        <v>5.4</v>
      </c>
      <c r="AR59" s="362">
        <v>5.47</v>
      </c>
      <c r="AS59" s="362">
        <v>10.5</v>
      </c>
      <c r="AT59" s="362">
        <v>38.92</v>
      </c>
      <c r="AU59" s="380"/>
      <c r="AV59" s="362"/>
      <c r="AW59" s="362"/>
      <c r="AX59" s="381"/>
      <c r="AY59" s="401"/>
    </row>
    <row r="60" spans="1:51">
      <c r="A60" s="398">
        <v>37712</v>
      </c>
      <c r="B60" s="376"/>
      <c r="C60" s="362"/>
      <c r="D60" s="362"/>
      <c r="E60" s="362"/>
      <c r="F60" s="362"/>
      <c r="G60" s="362"/>
      <c r="H60" s="362"/>
      <c r="I60" s="362"/>
      <c r="J60" s="380"/>
      <c r="K60" s="362"/>
      <c r="L60" s="362"/>
      <c r="M60" s="362"/>
      <c r="N60" s="362"/>
      <c r="O60" s="362"/>
      <c r="P60" s="362"/>
      <c r="Q60" s="362"/>
      <c r="R60" s="362"/>
      <c r="S60" s="362"/>
      <c r="T60" s="362"/>
      <c r="U60" s="380"/>
      <c r="V60" s="376">
        <f>'[2]Haltung gewichtet'!D35</f>
        <v>0.80460160455552188</v>
      </c>
      <c r="W60" s="380">
        <f t="shared" si="1"/>
        <v>22.528844927554612</v>
      </c>
      <c r="X60" s="362">
        <f>[1]Kochtypberechnung_Bio!T29</f>
        <v>2.9475316734838302</v>
      </c>
      <c r="Y60" s="362">
        <f>[1]Kochtypberechnung_Bio!V29</f>
        <v>3.2403543787121749</v>
      </c>
      <c r="Z60" s="380">
        <f t="shared" si="0"/>
        <v>6.5275278563886587</v>
      </c>
      <c r="AA60" s="376">
        <v>5.91</v>
      </c>
      <c r="AB60" s="362">
        <v>3.98</v>
      </c>
      <c r="AC60" s="362">
        <v>4.09</v>
      </c>
      <c r="AD60" s="362">
        <v>0.87</v>
      </c>
      <c r="AE60" s="380"/>
      <c r="AF60" s="362">
        <v>3.97</v>
      </c>
      <c r="AG60" s="362">
        <v>7.48</v>
      </c>
      <c r="AH60" s="362">
        <v>3.15</v>
      </c>
      <c r="AI60" s="362">
        <v>10.15</v>
      </c>
      <c r="AJ60" s="362">
        <v>7.83</v>
      </c>
      <c r="AK60" s="362">
        <v>5.95</v>
      </c>
      <c r="AL60" s="362">
        <v>7.15</v>
      </c>
      <c r="AM60" s="362">
        <v>7.84</v>
      </c>
      <c r="AN60" s="362">
        <v>6.67</v>
      </c>
      <c r="AO60" s="362">
        <v>7.83</v>
      </c>
      <c r="AP60" s="362">
        <v>20.04</v>
      </c>
      <c r="AQ60" s="362">
        <v>4.75</v>
      </c>
      <c r="AR60" s="362">
        <v>5.73</v>
      </c>
      <c r="AS60" s="362">
        <v>8.8800000000000008</v>
      </c>
      <c r="AT60" s="362">
        <v>32.26</v>
      </c>
      <c r="AU60" s="380"/>
      <c r="AV60" s="362"/>
      <c r="AW60" s="362"/>
      <c r="AX60" s="381"/>
      <c r="AY60" s="401"/>
    </row>
    <row r="61" spans="1:51">
      <c r="A61" s="398">
        <v>37742</v>
      </c>
      <c r="B61" s="376"/>
      <c r="C61" s="362"/>
      <c r="D61" s="362"/>
      <c r="E61" s="362"/>
      <c r="F61" s="362"/>
      <c r="G61" s="362"/>
      <c r="H61" s="362"/>
      <c r="I61" s="362"/>
      <c r="J61" s="380"/>
      <c r="K61" s="362"/>
      <c r="L61" s="362"/>
      <c r="M61" s="362"/>
      <c r="N61" s="362"/>
      <c r="O61" s="362"/>
      <c r="P61" s="362"/>
      <c r="Q61" s="362"/>
      <c r="R61" s="362"/>
      <c r="S61" s="362"/>
      <c r="T61" s="362"/>
      <c r="U61" s="380"/>
      <c r="V61" s="376">
        <f>'[2]Haltung gewichtet'!D36</f>
        <v>0.8084811290432955</v>
      </c>
      <c r="W61" s="380">
        <f t="shared" si="1"/>
        <v>22.637471613212274</v>
      </c>
      <c r="X61" s="362">
        <f>[1]Kochtypberechnung_Bio!T30</f>
        <v>2.9662846043629401</v>
      </c>
      <c r="Y61" s="362">
        <f>[1]Kochtypberechnung_Bio!V30</f>
        <v>3.1682617174776246</v>
      </c>
      <c r="Z61" s="380">
        <f t="shared" si="0"/>
        <v>6.5087970229048668</v>
      </c>
      <c r="AA61" s="376"/>
      <c r="AB61" s="362">
        <v>4.1500000000000004</v>
      </c>
      <c r="AC61" s="362">
        <v>4.16</v>
      </c>
      <c r="AD61" s="362">
        <v>0.99</v>
      </c>
      <c r="AE61" s="380"/>
      <c r="AF61" s="362">
        <v>3.49</v>
      </c>
      <c r="AG61" s="362">
        <v>7.44</v>
      </c>
      <c r="AH61" s="362">
        <v>3.07</v>
      </c>
      <c r="AI61" s="362">
        <v>7.05</v>
      </c>
      <c r="AJ61" s="362">
        <v>8.86</v>
      </c>
      <c r="AK61" s="362">
        <v>5.81</v>
      </c>
      <c r="AL61" s="362">
        <v>6.66</v>
      </c>
      <c r="AM61" s="362">
        <v>7.67</v>
      </c>
      <c r="AN61" s="362">
        <v>6.76</v>
      </c>
      <c r="AO61" s="362">
        <v>6.79</v>
      </c>
      <c r="AP61" s="362">
        <v>19.61</v>
      </c>
      <c r="AQ61" s="362">
        <v>4.97</v>
      </c>
      <c r="AR61" s="362">
        <v>5.64</v>
      </c>
      <c r="AS61" s="362">
        <v>8.5299999999999994</v>
      </c>
      <c r="AT61" s="362">
        <v>29.34</v>
      </c>
      <c r="AU61" s="380"/>
      <c r="AV61" s="362"/>
      <c r="AW61" s="362"/>
      <c r="AX61" s="381"/>
      <c r="AY61" s="401"/>
    </row>
    <row r="62" spans="1:51">
      <c r="A62" s="398">
        <v>37773</v>
      </c>
      <c r="B62" s="376"/>
      <c r="C62" s="362"/>
      <c r="D62" s="362"/>
      <c r="E62" s="362"/>
      <c r="F62" s="362"/>
      <c r="G62" s="362"/>
      <c r="H62" s="362"/>
      <c r="I62" s="362"/>
      <c r="J62" s="380"/>
      <c r="K62" s="362"/>
      <c r="L62" s="362"/>
      <c r="M62" s="362"/>
      <c r="N62" s="362"/>
      <c r="O62" s="362"/>
      <c r="P62" s="362"/>
      <c r="Q62" s="362"/>
      <c r="R62" s="362"/>
      <c r="S62" s="362"/>
      <c r="T62" s="362"/>
      <c r="U62" s="380"/>
      <c r="V62" s="376">
        <f>'[2]Haltung gewichtet'!D37</f>
        <v>0.8069090295800383</v>
      </c>
      <c r="W62" s="380">
        <f t="shared" si="1"/>
        <v>22.593452828241073</v>
      </c>
      <c r="X62" s="362">
        <f>[1]Kochtypberechnung_Bio!T31</f>
        <v>2.9410799759283401</v>
      </c>
      <c r="Y62" s="362">
        <f>[1]Kochtypberechnung_Bio!V31</f>
        <v>3.1693893120293537</v>
      </c>
      <c r="Z62" s="380">
        <f t="shared" si="0"/>
        <v>6.4717230167115911</v>
      </c>
      <c r="AA62" s="376"/>
      <c r="AB62" s="362">
        <v>4.25</v>
      </c>
      <c r="AC62" s="362">
        <v>4.2300000000000004</v>
      </c>
      <c r="AD62" s="362">
        <v>0.76</v>
      </c>
      <c r="AE62" s="380"/>
      <c r="AF62" s="362">
        <v>3.76</v>
      </c>
      <c r="AG62" s="362">
        <v>8.16</v>
      </c>
      <c r="AH62" s="362">
        <v>2.67</v>
      </c>
      <c r="AI62" s="362">
        <v>7.57</v>
      </c>
      <c r="AJ62" s="362">
        <v>6.3</v>
      </c>
      <c r="AK62" s="362">
        <v>5.23</v>
      </c>
      <c r="AL62" s="362">
        <v>6.75</v>
      </c>
      <c r="AM62" s="362">
        <v>7.38</v>
      </c>
      <c r="AN62" s="362">
        <v>8.5</v>
      </c>
      <c r="AO62" s="362">
        <v>8.02</v>
      </c>
      <c r="AP62" s="362">
        <v>20.7</v>
      </c>
      <c r="AQ62" s="362">
        <v>5.04</v>
      </c>
      <c r="AR62" s="362">
        <v>5.64</v>
      </c>
      <c r="AS62" s="362">
        <v>8.67</v>
      </c>
      <c r="AT62" s="362">
        <v>30.53</v>
      </c>
      <c r="AU62" s="380"/>
      <c r="AV62" s="362"/>
      <c r="AW62" s="362"/>
      <c r="AX62" s="381"/>
      <c r="AY62" s="401"/>
    </row>
    <row r="63" spans="1:51">
      <c r="A63" s="398">
        <v>37803</v>
      </c>
      <c r="B63" s="376"/>
      <c r="C63" s="362"/>
      <c r="D63" s="362"/>
      <c r="E63" s="362"/>
      <c r="F63" s="362"/>
      <c r="G63" s="362"/>
      <c r="H63" s="362"/>
      <c r="I63" s="362"/>
      <c r="J63" s="380"/>
      <c r="K63" s="362"/>
      <c r="L63" s="362"/>
      <c r="M63" s="362"/>
      <c r="N63" s="362"/>
      <c r="O63" s="362"/>
      <c r="P63" s="362"/>
      <c r="Q63" s="362"/>
      <c r="R63" s="362"/>
      <c r="S63" s="362"/>
      <c r="T63" s="362"/>
      <c r="U63" s="380"/>
      <c r="V63" s="376">
        <f>'[2]Haltung gewichtet'!D38</f>
        <v>0.80659635999423818</v>
      </c>
      <c r="W63" s="380">
        <f t="shared" si="1"/>
        <v>22.58469807983867</v>
      </c>
      <c r="X63" s="362">
        <f>[1]Kochtypberechnung_Bio!T32</f>
        <v>2.93397042542209</v>
      </c>
      <c r="Y63" s="362">
        <f>[1]Kochtypberechnung_Bio!V32</f>
        <v>3.1926684694063847</v>
      </c>
      <c r="Z63" s="380">
        <f t="shared" si="0"/>
        <v>6.476190143247285</v>
      </c>
      <c r="AA63" s="376">
        <v>6.7</v>
      </c>
      <c r="AB63" s="362">
        <v>4.5</v>
      </c>
      <c r="AC63" s="362">
        <v>4.63</v>
      </c>
      <c r="AD63" s="362">
        <v>1.21</v>
      </c>
      <c r="AE63" s="380"/>
      <c r="AF63" s="362">
        <v>4.2300000000000004</v>
      </c>
      <c r="AG63" s="362">
        <v>6.61</v>
      </c>
      <c r="AH63" s="362">
        <v>2.62</v>
      </c>
      <c r="AI63" s="362">
        <v>4.4000000000000004</v>
      </c>
      <c r="AJ63" s="362">
        <v>5.86</v>
      </c>
      <c r="AK63" s="362">
        <v>5.97</v>
      </c>
      <c r="AL63" s="362">
        <v>5.9</v>
      </c>
      <c r="AM63" s="362">
        <v>5.56</v>
      </c>
      <c r="AN63" s="362">
        <v>7.88</v>
      </c>
      <c r="AO63" s="362">
        <v>7</v>
      </c>
      <c r="AP63" s="362">
        <v>19.239999999999998</v>
      </c>
      <c r="AQ63" s="362">
        <v>4.8099999999999996</v>
      </c>
      <c r="AR63" s="362">
        <v>5.91</v>
      </c>
      <c r="AS63" s="362">
        <v>8.85</v>
      </c>
      <c r="AT63" s="362">
        <v>29.1</v>
      </c>
      <c r="AU63" s="380"/>
      <c r="AV63" s="362"/>
      <c r="AW63" s="362"/>
      <c r="AX63" s="381"/>
      <c r="AY63" s="401"/>
    </row>
    <row r="64" spans="1:51">
      <c r="A64" s="398">
        <v>37834</v>
      </c>
      <c r="B64" s="376"/>
      <c r="C64" s="362"/>
      <c r="D64" s="362"/>
      <c r="E64" s="362"/>
      <c r="F64" s="362"/>
      <c r="G64" s="362"/>
      <c r="H64" s="362"/>
      <c r="I64" s="362"/>
      <c r="J64" s="380"/>
      <c r="K64" s="362"/>
      <c r="L64" s="362"/>
      <c r="M64" s="362"/>
      <c r="N64" s="362"/>
      <c r="O64" s="362"/>
      <c r="P64" s="362"/>
      <c r="Q64" s="362"/>
      <c r="R64" s="362"/>
      <c r="S64" s="362"/>
      <c r="T64" s="362"/>
      <c r="U64" s="380"/>
      <c r="V64" s="376">
        <f>'[2]Haltung gewichtet'!D39</f>
        <v>0.81365309112806838</v>
      </c>
      <c r="W64" s="380">
        <f t="shared" si="1"/>
        <v>22.782286551585916</v>
      </c>
      <c r="X64" s="362">
        <f>[1]Kochtypberechnung_Bio!T33</f>
        <v>2.8440346148329798</v>
      </c>
      <c r="Y64" s="362">
        <f>[1]Kochtypberechnung_Bio!V33</f>
        <v>3.4654711222236605</v>
      </c>
      <c r="Z64" s="380">
        <f t="shared" si="0"/>
        <v>6.5186081516948491</v>
      </c>
      <c r="AA64" s="376">
        <v>6.4</v>
      </c>
      <c r="AB64" s="362">
        <v>4.12</v>
      </c>
      <c r="AC64" s="362">
        <v>5.81</v>
      </c>
      <c r="AD64" s="362">
        <v>1.21</v>
      </c>
      <c r="AE64" s="380"/>
      <c r="AF64" s="362">
        <v>3.59</v>
      </c>
      <c r="AG64" s="362">
        <v>5.9</v>
      </c>
      <c r="AH64" s="362">
        <v>2.5299999999999998</v>
      </c>
      <c r="AI64" s="362">
        <v>4.28</v>
      </c>
      <c r="AJ64" s="362">
        <v>6.73</v>
      </c>
      <c r="AK64" s="362">
        <v>5.78</v>
      </c>
      <c r="AL64" s="362">
        <v>7.25</v>
      </c>
      <c r="AM64" s="362">
        <v>6.4</v>
      </c>
      <c r="AN64" s="362">
        <v>8.6999999999999993</v>
      </c>
      <c r="AO64" s="362">
        <v>5.84</v>
      </c>
      <c r="AP64" s="362">
        <v>19.41</v>
      </c>
      <c r="AQ64" s="362">
        <v>5.92</v>
      </c>
      <c r="AR64" s="362">
        <v>6.08</v>
      </c>
      <c r="AS64" s="362">
        <v>8.0299999999999994</v>
      </c>
      <c r="AT64" s="362">
        <v>37.020000000000003</v>
      </c>
      <c r="AU64" s="380"/>
      <c r="AV64" s="362"/>
      <c r="AW64" s="362"/>
      <c r="AX64" s="381"/>
      <c r="AY64" s="401"/>
    </row>
    <row r="65" spans="1:51">
      <c r="A65" s="398">
        <v>37865</v>
      </c>
      <c r="B65" s="376"/>
      <c r="C65" s="362"/>
      <c r="D65" s="362"/>
      <c r="E65" s="362"/>
      <c r="F65" s="362"/>
      <c r="G65" s="362"/>
      <c r="H65" s="362"/>
      <c r="I65" s="362"/>
      <c r="J65" s="380"/>
      <c r="K65" s="362"/>
      <c r="L65" s="362"/>
      <c r="M65" s="362"/>
      <c r="N65" s="362"/>
      <c r="O65" s="362"/>
      <c r="P65" s="362"/>
      <c r="Q65" s="362"/>
      <c r="R65" s="362"/>
      <c r="S65" s="362"/>
      <c r="T65" s="362"/>
      <c r="U65" s="380"/>
      <c r="V65" s="376">
        <f>'[2]Haltung gewichtet'!D40</f>
        <v>0.8071991929475727</v>
      </c>
      <c r="W65" s="380">
        <f t="shared" si="1"/>
        <v>22.601577402532037</v>
      </c>
      <c r="X65" s="362" t="str">
        <f>[1]Kochtypberechnung_Bio!T34</f>
        <v/>
      </c>
      <c r="Y65" s="362">
        <f>[1]Kochtypberechnung_Bio!V34</f>
        <v>3.4310724781381001</v>
      </c>
      <c r="Z65" s="380">
        <f t="shared" si="0"/>
        <v>2.2301971107897653</v>
      </c>
      <c r="AA65" s="376">
        <v>5.83</v>
      </c>
      <c r="AB65" s="362">
        <v>4.37</v>
      </c>
      <c r="AC65" s="362">
        <v>5.93</v>
      </c>
      <c r="AD65" s="362">
        <v>0.77</v>
      </c>
      <c r="AE65" s="380"/>
      <c r="AF65" s="362">
        <v>3.34</v>
      </c>
      <c r="AG65" s="362">
        <v>6.97</v>
      </c>
      <c r="AH65" s="362">
        <v>3.34</v>
      </c>
      <c r="AI65" s="362">
        <v>5.0599999999999996</v>
      </c>
      <c r="AJ65" s="362">
        <v>7.34</v>
      </c>
      <c r="AK65" s="362">
        <v>5.29</v>
      </c>
      <c r="AL65" s="362">
        <v>6.54</v>
      </c>
      <c r="AM65" s="362">
        <v>7.38</v>
      </c>
      <c r="AN65" s="362">
        <v>8.7899999999999991</v>
      </c>
      <c r="AO65" s="362">
        <v>5.73</v>
      </c>
      <c r="AP65" s="362">
        <v>20.21</v>
      </c>
      <c r="AQ65" s="362">
        <v>4.88</v>
      </c>
      <c r="AR65" s="362">
        <v>6.4</v>
      </c>
      <c r="AS65" s="362">
        <v>8.2799999999999994</v>
      </c>
      <c r="AT65" s="362">
        <v>34.25</v>
      </c>
      <c r="AU65" s="380"/>
      <c r="AV65" s="362"/>
      <c r="AW65" s="362"/>
      <c r="AX65" s="381"/>
      <c r="AY65" s="401"/>
    </row>
    <row r="66" spans="1:51">
      <c r="A66" s="398">
        <v>37895</v>
      </c>
      <c r="B66" s="376"/>
      <c r="C66" s="362"/>
      <c r="D66" s="362"/>
      <c r="E66" s="362"/>
      <c r="F66" s="362"/>
      <c r="G66" s="362"/>
      <c r="H66" s="362"/>
      <c r="I66" s="362"/>
      <c r="J66" s="380"/>
      <c r="K66" s="362"/>
      <c r="L66" s="362"/>
      <c r="M66" s="362"/>
      <c r="N66" s="362"/>
      <c r="O66" s="362"/>
      <c r="P66" s="362"/>
      <c r="Q66" s="362"/>
      <c r="R66" s="362"/>
      <c r="S66" s="362"/>
      <c r="T66" s="362"/>
      <c r="U66" s="380"/>
      <c r="V66" s="376">
        <f>'[2]Haltung gewichtet'!D41</f>
        <v>0.792146498667754</v>
      </c>
      <c r="W66" s="380">
        <f t="shared" si="1"/>
        <v>22.180101962697112</v>
      </c>
      <c r="X66" s="362" t="str">
        <f>[1]Kochtypberechnung_Bio!T35</f>
        <v/>
      </c>
      <c r="Y66" s="362">
        <f>[1]Kochtypberechnung_Bio!V35</f>
        <v>3.3094272854851701</v>
      </c>
      <c r="Z66" s="380">
        <f t="shared" si="0"/>
        <v>2.1511277355653604</v>
      </c>
      <c r="AA66" s="376">
        <v>5.46</v>
      </c>
      <c r="AB66" s="362">
        <v>4.2</v>
      </c>
      <c r="AC66" s="362">
        <v>7.17</v>
      </c>
      <c r="AD66" s="362">
        <v>1.02</v>
      </c>
      <c r="AE66" s="380"/>
      <c r="AF66" s="362">
        <v>3.49</v>
      </c>
      <c r="AG66" s="362">
        <v>7.61</v>
      </c>
      <c r="AH66" s="362">
        <v>3.09</v>
      </c>
      <c r="AI66" s="362">
        <v>7.22</v>
      </c>
      <c r="AJ66" s="362">
        <v>7.57</v>
      </c>
      <c r="AK66" s="362">
        <v>5.81</v>
      </c>
      <c r="AL66" s="362">
        <v>7.3</v>
      </c>
      <c r="AM66" s="362">
        <v>7.44</v>
      </c>
      <c r="AN66" s="362">
        <v>8.41</v>
      </c>
      <c r="AO66" s="362">
        <v>5.81</v>
      </c>
      <c r="AP66" s="362">
        <v>18.78</v>
      </c>
      <c r="AQ66" s="362">
        <v>4.0599999999999996</v>
      </c>
      <c r="AR66" s="362">
        <v>5.91</v>
      </c>
      <c r="AS66" s="362">
        <v>8.24</v>
      </c>
      <c r="AT66" s="362">
        <v>27.48</v>
      </c>
      <c r="AU66" s="380"/>
      <c r="AV66" s="362"/>
      <c r="AW66" s="362"/>
      <c r="AX66" s="381"/>
      <c r="AY66" s="401"/>
    </row>
    <row r="67" spans="1:51">
      <c r="A67" s="398">
        <v>37926</v>
      </c>
      <c r="B67" s="376"/>
      <c r="C67" s="362"/>
      <c r="D67" s="362"/>
      <c r="E67" s="362"/>
      <c r="F67" s="362"/>
      <c r="G67" s="362"/>
      <c r="H67" s="362"/>
      <c r="I67" s="362"/>
      <c r="J67" s="380"/>
      <c r="K67" s="362"/>
      <c r="L67" s="362"/>
      <c r="M67" s="362"/>
      <c r="N67" s="362"/>
      <c r="O67" s="362"/>
      <c r="P67" s="362"/>
      <c r="Q67" s="362"/>
      <c r="R67" s="362"/>
      <c r="S67" s="362"/>
      <c r="T67" s="362"/>
      <c r="U67" s="380"/>
      <c r="V67" s="376">
        <f>'[2]Haltung gewichtet'!D42</f>
        <v>0.78982129700373449</v>
      </c>
      <c r="W67" s="380">
        <f t="shared" si="1"/>
        <v>22.114996316104566</v>
      </c>
      <c r="X67" s="362">
        <f>[1]Kochtypberechnung_Bio!T36</f>
        <v>2.6846005393701899</v>
      </c>
      <c r="Y67" s="362">
        <f>[1]Kochtypberechnung_Bio!V36</f>
        <v>3.3139210136469699</v>
      </c>
      <c r="Z67" s="380">
        <f t="shared" si="0"/>
        <v>6.1809494679258155</v>
      </c>
      <c r="AA67" s="376">
        <v>6.07</v>
      </c>
      <c r="AB67" s="362">
        <v>4.08</v>
      </c>
      <c r="AC67" s="362">
        <v>5.9</v>
      </c>
      <c r="AD67" s="362">
        <v>0.94</v>
      </c>
      <c r="AE67" s="380"/>
      <c r="AF67" s="362">
        <v>3.34</v>
      </c>
      <c r="AG67" s="362">
        <v>8.23</v>
      </c>
      <c r="AH67" s="362">
        <v>3.25</v>
      </c>
      <c r="AI67" s="362">
        <v>7.72</v>
      </c>
      <c r="AJ67" s="362">
        <v>8.2899999999999991</v>
      </c>
      <c r="AK67" s="362">
        <v>5.62</v>
      </c>
      <c r="AL67" s="362">
        <v>7.98</v>
      </c>
      <c r="AM67" s="362">
        <v>7.37</v>
      </c>
      <c r="AN67" s="362">
        <v>7.47</v>
      </c>
      <c r="AO67" s="362">
        <v>5.41</v>
      </c>
      <c r="AP67" s="362">
        <v>20.53</v>
      </c>
      <c r="AQ67" s="362">
        <v>5.19</v>
      </c>
      <c r="AR67" s="362">
        <v>5.87</v>
      </c>
      <c r="AS67" s="362">
        <v>8.01</v>
      </c>
      <c r="AT67" s="362">
        <v>33.32</v>
      </c>
      <c r="AU67" s="380"/>
      <c r="AV67" s="362"/>
      <c r="AW67" s="362"/>
      <c r="AX67" s="381"/>
      <c r="AY67" s="401"/>
    </row>
    <row r="68" spans="1:51">
      <c r="A68" s="398">
        <v>37956</v>
      </c>
      <c r="B68" s="376"/>
      <c r="C68" s="362"/>
      <c r="D68" s="362"/>
      <c r="E68" s="362"/>
      <c r="F68" s="362"/>
      <c r="G68" s="362"/>
      <c r="H68" s="362"/>
      <c r="I68" s="362"/>
      <c r="J68" s="380"/>
      <c r="K68" s="362"/>
      <c r="L68" s="362"/>
      <c r="M68" s="362"/>
      <c r="N68" s="362"/>
      <c r="O68" s="362"/>
      <c r="P68" s="362"/>
      <c r="Q68" s="362"/>
      <c r="R68" s="362"/>
      <c r="S68" s="362"/>
      <c r="T68" s="362"/>
      <c r="U68" s="380"/>
      <c r="V68" s="376">
        <f>'[2]Haltung gewichtet'!D43</f>
        <v>0.81039161578525598</v>
      </c>
      <c r="W68" s="380">
        <f t="shared" si="1"/>
        <v>22.690965241987168</v>
      </c>
      <c r="X68" s="362">
        <f>[1]Kochtypberechnung_Bio!T37</f>
        <v>2.8195952655259102</v>
      </c>
      <c r="Y68" s="362">
        <f>[1]Kochtypberechnung_Bio!V37</f>
        <v>3.3434378482600402</v>
      </c>
      <c r="Z68" s="380">
        <f t="shared" si="0"/>
        <v>6.4026274996578909</v>
      </c>
      <c r="AA68" s="376">
        <v>5.95</v>
      </c>
      <c r="AB68" s="362">
        <v>4.12</v>
      </c>
      <c r="AC68" s="362">
        <v>4.18</v>
      </c>
      <c r="AD68" s="362">
        <v>0.87</v>
      </c>
      <c r="AE68" s="380"/>
      <c r="AF68" s="362">
        <v>3.06</v>
      </c>
      <c r="AG68" s="362">
        <v>8.1300000000000008</v>
      </c>
      <c r="AH68" s="362">
        <v>3.8</v>
      </c>
      <c r="AI68" s="362">
        <v>7.87</v>
      </c>
      <c r="AJ68" s="362">
        <v>9</v>
      </c>
      <c r="AK68" s="362">
        <v>5.62</v>
      </c>
      <c r="AL68" s="362">
        <v>6.69</v>
      </c>
      <c r="AM68" s="362">
        <v>6.35</v>
      </c>
      <c r="AN68" s="362">
        <v>6.72</v>
      </c>
      <c r="AO68" s="362">
        <v>5.5</v>
      </c>
      <c r="AP68" s="362">
        <v>16.05</v>
      </c>
      <c r="AQ68" s="362">
        <v>5.3</v>
      </c>
      <c r="AR68" s="362">
        <v>5.93</v>
      </c>
      <c r="AS68" s="362">
        <v>8.61</v>
      </c>
      <c r="AT68" s="362">
        <v>35.1</v>
      </c>
      <c r="AU68" s="380"/>
      <c r="AV68" s="362"/>
      <c r="AW68" s="362"/>
      <c r="AX68" s="381"/>
      <c r="AY68" s="401"/>
    </row>
    <row r="69" spans="1:51">
      <c r="A69" s="398">
        <v>37987</v>
      </c>
      <c r="B69" s="376"/>
      <c r="C69" s="362"/>
      <c r="D69" s="362"/>
      <c r="E69" s="362"/>
      <c r="F69" s="362"/>
      <c r="G69" s="362"/>
      <c r="H69" s="362"/>
      <c r="I69" s="362"/>
      <c r="J69" s="380"/>
      <c r="K69" s="362"/>
      <c r="L69" s="362"/>
      <c r="M69" s="362"/>
      <c r="N69" s="362"/>
      <c r="O69" s="362"/>
      <c r="P69" s="362"/>
      <c r="Q69" s="362"/>
      <c r="R69" s="362"/>
      <c r="S69" s="362"/>
      <c r="T69" s="362"/>
      <c r="U69" s="380"/>
      <c r="V69" s="376">
        <f>'[2]Haltung gewichtet'!D44</f>
        <v>0.78267233549852111</v>
      </c>
      <c r="W69" s="380">
        <f t="shared" si="1"/>
        <v>21.914825393958591</v>
      </c>
      <c r="X69" s="362">
        <f>[1]Kochtypberechnung_Bio!T38</f>
        <v>2.87616732435627</v>
      </c>
      <c r="Y69" s="362">
        <f>[1]Kochtypberechnung_Bio!V38</f>
        <v>3.1176577552503497</v>
      </c>
      <c r="Z69" s="380">
        <f t="shared" si="0"/>
        <v>6.3407285274471317</v>
      </c>
      <c r="AA69" s="376">
        <v>6.26</v>
      </c>
      <c r="AB69" s="362">
        <v>4.17</v>
      </c>
      <c r="AC69" s="362">
        <v>4.1500000000000004</v>
      </c>
      <c r="AD69" s="362">
        <v>0.94</v>
      </c>
      <c r="AE69" s="380"/>
      <c r="AF69" s="362">
        <v>3.36</v>
      </c>
      <c r="AG69" s="362">
        <v>7.86</v>
      </c>
      <c r="AH69" s="362">
        <v>4.32</v>
      </c>
      <c r="AI69" s="362">
        <v>7.67</v>
      </c>
      <c r="AJ69" s="362">
        <v>8.25</v>
      </c>
      <c r="AK69" s="362">
        <v>5.72</v>
      </c>
      <c r="AL69" s="362">
        <v>6.8</v>
      </c>
      <c r="AM69" s="362">
        <v>5.97</v>
      </c>
      <c r="AN69" s="362">
        <v>6.61</v>
      </c>
      <c r="AO69" s="362">
        <v>6.1</v>
      </c>
      <c r="AP69" s="362">
        <v>18.39</v>
      </c>
      <c r="AQ69" s="362">
        <v>5.1100000000000003</v>
      </c>
      <c r="AR69" s="362">
        <v>6.25</v>
      </c>
      <c r="AS69" s="362">
        <v>10.33</v>
      </c>
      <c r="AT69" s="362">
        <v>34.18</v>
      </c>
      <c r="AU69" s="380"/>
      <c r="AV69" s="362"/>
      <c r="AW69" s="362"/>
      <c r="AX69" s="381"/>
      <c r="AY69" s="401"/>
    </row>
    <row r="70" spans="1:51">
      <c r="A70" s="398">
        <v>38018</v>
      </c>
      <c r="B70" s="376"/>
      <c r="C70" s="362"/>
      <c r="D70" s="362"/>
      <c r="E70" s="362"/>
      <c r="F70" s="362"/>
      <c r="G70" s="362"/>
      <c r="H70" s="362"/>
      <c r="I70" s="362"/>
      <c r="J70" s="380"/>
      <c r="K70" s="362"/>
      <c r="L70" s="362"/>
      <c r="M70" s="362"/>
      <c r="N70" s="362"/>
      <c r="O70" s="362"/>
      <c r="P70" s="362"/>
      <c r="Q70" s="362"/>
      <c r="R70" s="362"/>
      <c r="S70" s="362"/>
      <c r="T70" s="362"/>
      <c r="U70" s="380"/>
      <c r="V70" s="376">
        <f>'[2]Haltung gewichtet'!D45</f>
        <v>0.79586484623930798</v>
      </c>
      <c r="W70" s="380">
        <f t="shared" si="1"/>
        <v>22.284215694700624</v>
      </c>
      <c r="X70" s="362">
        <f>[1]Kochtypberechnung_Bio!T39</f>
        <v>2.8823951330328899</v>
      </c>
      <c r="Y70" s="362">
        <f>[1]Kochtypberechnung_Bio!V39</f>
        <v>3.40669258600879</v>
      </c>
      <c r="Z70" s="380">
        <f t="shared" si="0"/>
        <v>6.5379428804550486</v>
      </c>
      <c r="AA70" s="376">
        <v>6.25</v>
      </c>
      <c r="AB70" s="362">
        <v>4.1100000000000003</v>
      </c>
      <c r="AC70" s="362">
        <v>4.08</v>
      </c>
      <c r="AD70" s="362">
        <v>0.75</v>
      </c>
      <c r="AE70" s="380"/>
      <c r="AF70" s="362">
        <v>3.29</v>
      </c>
      <c r="AG70" s="362">
        <v>7.3</v>
      </c>
      <c r="AH70" s="362">
        <v>4.33</v>
      </c>
      <c r="AI70" s="362">
        <v>7.79</v>
      </c>
      <c r="AJ70" s="362">
        <v>8.2100000000000009</v>
      </c>
      <c r="AK70" s="362">
        <v>5.89</v>
      </c>
      <c r="AL70" s="362">
        <v>6.34</v>
      </c>
      <c r="AM70" s="362">
        <v>6.39</v>
      </c>
      <c r="AN70" s="362">
        <v>6.1</v>
      </c>
      <c r="AO70" s="362">
        <v>7.22</v>
      </c>
      <c r="AP70" s="362">
        <v>19.78</v>
      </c>
      <c r="AQ70" s="362">
        <v>5.14</v>
      </c>
      <c r="AR70" s="362">
        <v>6.19</v>
      </c>
      <c r="AS70" s="362">
        <v>9.57</v>
      </c>
      <c r="AT70" s="362">
        <v>31.59</v>
      </c>
      <c r="AU70" s="380"/>
      <c r="AV70" s="362"/>
      <c r="AW70" s="362"/>
      <c r="AX70" s="381"/>
      <c r="AY70" s="401"/>
    </row>
    <row r="71" spans="1:51">
      <c r="A71" s="398">
        <v>38047</v>
      </c>
      <c r="B71" s="376"/>
      <c r="C71" s="362"/>
      <c r="D71" s="362"/>
      <c r="E71" s="362"/>
      <c r="F71" s="362"/>
      <c r="G71" s="362"/>
      <c r="H71" s="362"/>
      <c r="I71" s="362"/>
      <c r="J71" s="380"/>
      <c r="K71" s="362"/>
      <c r="L71" s="362"/>
      <c r="M71" s="362"/>
      <c r="N71" s="362"/>
      <c r="O71" s="362"/>
      <c r="P71" s="362"/>
      <c r="Q71" s="362"/>
      <c r="R71" s="362"/>
      <c r="S71" s="362"/>
      <c r="T71" s="362"/>
      <c r="U71" s="380"/>
      <c r="V71" s="376">
        <f>'[2]Haltung gewichtet'!D46</f>
        <v>0.79424823349144469</v>
      </c>
      <c r="W71" s="380">
        <f t="shared" si="1"/>
        <v>22.238950537760452</v>
      </c>
      <c r="X71" s="362">
        <f>[1]Kochtypberechnung_Bio!T40</f>
        <v>2.8837240680954999</v>
      </c>
      <c r="Y71" s="362">
        <f>[1]Kochtypberechnung_Bio!V40</f>
        <v>3.45959361665901</v>
      </c>
      <c r="Z71" s="380">
        <f t="shared" si="0"/>
        <v>6.5743219529716068</v>
      </c>
      <c r="AA71" s="376">
        <v>6.55</v>
      </c>
      <c r="AB71" s="362">
        <v>4.34</v>
      </c>
      <c r="AC71" s="362">
        <v>4.07</v>
      </c>
      <c r="AD71" s="362">
        <v>0.71</v>
      </c>
      <c r="AE71" s="380"/>
      <c r="AF71" s="362">
        <v>3.72</v>
      </c>
      <c r="AG71" s="362">
        <v>6.19</v>
      </c>
      <c r="AH71" s="362">
        <v>4.37</v>
      </c>
      <c r="AI71" s="362">
        <v>7.44</v>
      </c>
      <c r="AJ71" s="362">
        <v>7.59</v>
      </c>
      <c r="AK71" s="362">
        <v>5.84</v>
      </c>
      <c r="AL71" s="362">
        <v>6.2</v>
      </c>
      <c r="AM71" s="362">
        <v>6.34</v>
      </c>
      <c r="AN71" s="362">
        <v>5.79</v>
      </c>
      <c r="AO71" s="362">
        <v>7.3</v>
      </c>
      <c r="AP71" s="362">
        <v>16.7</v>
      </c>
      <c r="AQ71" s="362">
        <v>4.59</v>
      </c>
      <c r="AR71" s="362">
        <v>6.21</v>
      </c>
      <c r="AS71" s="362">
        <v>9.9700000000000006</v>
      </c>
      <c r="AT71" s="362">
        <v>28.63</v>
      </c>
      <c r="AU71" s="380"/>
      <c r="AV71" s="362"/>
      <c r="AW71" s="362"/>
      <c r="AX71" s="381"/>
      <c r="AY71" s="401"/>
    </row>
    <row r="72" spans="1:51">
      <c r="A72" s="398">
        <v>38078</v>
      </c>
      <c r="B72" s="376"/>
      <c r="C72" s="362"/>
      <c r="D72" s="362"/>
      <c r="E72" s="362"/>
      <c r="F72" s="362"/>
      <c r="G72" s="362"/>
      <c r="H72" s="362"/>
      <c r="I72" s="362"/>
      <c r="J72" s="380"/>
      <c r="K72" s="362"/>
      <c r="L72" s="362"/>
      <c r="M72" s="362"/>
      <c r="N72" s="362"/>
      <c r="O72" s="362"/>
      <c r="P72" s="362"/>
      <c r="Q72" s="362"/>
      <c r="R72" s="362"/>
      <c r="S72" s="362"/>
      <c r="T72" s="362"/>
      <c r="U72" s="380"/>
      <c r="V72" s="376">
        <f>'[2]Haltung gewichtet'!D47</f>
        <v>0.80782405187668471</v>
      </c>
      <c r="W72" s="380">
        <f t="shared" si="1"/>
        <v>22.619073452547173</v>
      </c>
      <c r="X72" s="362">
        <f>[1]Kochtypberechnung_Bio!T41</f>
        <v>3.0497877587681699</v>
      </c>
      <c r="Y72" s="362">
        <f>[1]Kochtypberechnung_Bio!V41</f>
        <v>3.2318531471244438</v>
      </c>
      <c r="Z72" s="380">
        <f t="shared" si="0"/>
        <v>6.675386183783143</v>
      </c>
      <c r="AA72" s="376"/>
      <c r="AB72" s="362">
        <v>4.6900000000000004</v>
      </c>
      <c r="AC72" s="362">
        <v>4.3899999999999997</v>
      </c>
      <c r="AD72" s="362">
        <v>0.79</v>
      </c>
      <c r="AE72" s="380"/>
      <c r="AF72" s="362">
        <v>3.7</v>
      </c>
      <c r="AG72" s="362">
        <v>6.82</v>
      </c>
      <c r="AH72" s="362">
        <v>3.35</v>
      </c>
      <c r="AI72" s="362">
        <v>7.13</v>
      </c>
      <c r="AJ72" s="362">
        <v>7.47</v>
      </c>
      <c r="AK72" s="362">
        <v>4.83</v>
      </c>
      <c r="AL72" s="362">
        <v>6.78</v>
      </c>
      <c r="AM72" s="362">
        <v>6.5</v>
      </c>
      <c r="AN72" s="362">
        <v>6.43</v>
      </c>
      <c r="AO72" s="362">
        <v>7.7</v>
      </c>
      <c r="AP72" s="362">
        <v>21.41</v>
      </c>
      <c r="AQ72" s="362">
        <v>5.05</v>
      </c>
      <c r="AR72" s="362">
        <v>6.44</v>
      </c>
      <c r="AS72" s="362">
        <v>10.92</v>
      </c>
      <c r="AT72" s="362">
        <v>31.85</v>
      </c>
      <c r="AU72" s="380"/>
      <c r="AV72" s="362"/>
      <c r="AW72" s="362"/>
      <c r="AX72" s="381"/>
      <c r="AY72" s="401"/>
    </row>
    <row r="73" spans="1:51">
      <c r="A73" s="398">
        <v>38108</v>
      </c>
      <c r="B73" s="376"/>
      <c r="C73" s="362"/>
      <c r="D73" s="362"/>
      <c r="E73" s="362"/>
      <c r="F73" s="362"/>
      <c r="G73" s="362"/>
      <c r="H73" s="362"/>
      <c r="I73" s="362"/>
      <c r="J73" s="380"/>
      <c r="K73" s="362"/>
      <c r="L73" s="362"/>
      <c r="M73" s="362"/>
      <c r="N73" s="362"/>
      <c r="O73" s="362"/>
      <c r="P73" s="362"/>
      <c r="Q73" s="362"/>
      <c r="R73" s="362"/>
      <c r="S73" s="362"/>
      <c r="T73" s="362"/>
      <c r="U73" s="380"/>
      <c r="V73" s="376">
        <f>'[2]Haltung gewichtet'!D48</f>
        <v>0.80892112423269369</v>
      </c>
      <c r="W73" s="380">
        <f t="shared" si="1"/>
        <v>22.649791478515425</v>
      </c>
      <c r="X73" s="362">
        <f>[1]Kochtypberechnung_Bio!T42</f>
        <v>2.97974125450046</v>
      </c>
      <c r="Y73" s="362">
        <f>[1]Kochtypberechnung_Bio!V42</f>
        <v>3.2801224695187199</v>
      </c>
      <c r="Z73" s="380">
        <f t="shared" si="0"/>
        <v>6.6016914869378578</v>
      </c>
      <c r="AA73" s="376">
        <v>5.7</v>
      </c>
      <c r="AB73" s="362">
        <v>4.8099999999999996</v>
      </c>
      <c r="AC73" s="362">
        <v>4.38</v>
      </c>
      <c r="AD73" s="362">
        <v>0.79</v>
      </c>
      <c r="AE73" s="380"/>
      <c r="AF73" s="362">
        <v>3.31</v>
      </c>
      <c r="AG73" s="362">
        <v>7.22</v>
      </c>
      <c r="AH73" s="362">
        <v>3.02</v>
      </c>
      <c r="AI73" s="362">
        <v>6.45</v>
      </c>
      <c r="AJ73" s="362">
        <v>7.89</v>
      </c>
      <c r="AK73" s="362">
        <v>4.45</v>
      </c>
      <c r="AL73" s="362">
        <v>6.66</v>
      </c>
      <c r="AM73" s="362">
        <v>6.64</v>
      </c>
      <c r="AN73" s="362">
        <v>6.93</v>
      </c>
      <c r="AO73" s="362">
        <v>6.94</v>
      </c>
      <c r="AP73" s="362">
        <v>20.23</v>
      </c>
      <c r="AQ73" s="362">
        <v>5.39</v>
      </c>
      <c r="AR73" s="362">
        <v>6.43</v>
      </c>
      <c r="AS73" s="362">
        <v>8.9</v>
      </c>
      <c r="AT73" s="362">
        <v>29.88</v>
      </c>
      <c r="AU73" s="380"/>
      <c r="AV73" s="362"/>
      <c r="AW73" s="362"/>
      <c r="AX73" s="381"/>
      <c r="AY73" s="401"/>
    </row>
    <row r="74" spans="1:51">
      <c r="A74" s="398">
        <v>38139</v>
      </c>
      <c r="B74" s="376"/>
      <c r="C74" s="362"/>
      <c r="D74" s="362"/>
      <c r="E74" s="362"/>
      <c r="F74" s="362"/>
      <c r="G74" s="362"/>
      <c r="H74" s="362"/>
      <c r="I74" s="362"/>
      <c r="J74" s="380"/>
      <c r="K74" s="362"/>
      <c r="L74" s="362"/>
      <c r="M74" s="362"/>
      <c r="N74" s="362"/>
      <c r="O74" s="362"/>
      <c r="P74" s="362"/>
      <c r="Q74" s="362"/>
      <c r="R74" s="362"/>
      <c r="S74" s="362"/>
      <c r="T74" s="362"/>
      <c r="U74" s="380"/>
      <c r="V74" s="376">
        <f>'[2]Haltung gewichtet'!D49</f>
        <v>0.80981242316029367</v>
      </c>
      <c r="W74" s="380">
        <f t="shared" si="1"/>
        <v>22.674747848488224</v>
      </c>
      <c r="X74" s="362">
        <f>[1]Kochtypberechnung_Bio!T43</f>
        <v>2.98490930725823</v>
      </c>
      <c r="Y74" s="362">
        <f>[1]Kochtypberechnung_Bio!V43</f>
        <v>3.3238564111007243</v>
      </c>
      <c r="Z74" s="380">
        <f t="shared" si="0"/>
        <v>6.6378706281028155</v>
      </c>
      <c r="AA74" s="376">
        <v>5.92</v>
      </c>
      <c r="AB74" s="362">
        <v>4.18</v>
      </c>
      <c r="AC74" s="362">
        <v>4.37</v>
      </c>
      <c r="AD74" s="362">
        <v>0.69</v>
      </c>
      <c r="AE74" s="380"/>
      <c r="AF74" s="362">
        <v>3.44</v>
      </c>
      <c r="AG74" s="362">
        <v>7.85</v>
      </c>
      <c r="AH74" s="362">
        <v>2.65</v>
      </c>
      <c r="AI74" s="362">
        <v>7.33</v>
      </c>
      <c r="AJ74" s="362">
        <v>5.88</v>
      </c>
      <c r="AK74" s="362">
        <v>4.8600000000000003</v>
      </c>
      <c r="AL74" s="362">
        <v>7.45</v>
      </c>
      <c r="AM74" s="362">
        <v>6.33</v>
      </c>
      <c r="AN74" s="362">
        <v>8.1999999999999993</v>
      </c>
      <c r="AO74" s="362">
        <v>6.51</v>
      </c>
      <c r="AP74" s="362">
        <v>17.649999999999999</v>
      </c>
      <c r="AQ74" s="362">
        <v>3.9</v>
      </c>
      <c r="AR74" s="362">
        <v>6.28</v>
      </c>
      <c r="AS74" s="362">
        <v>8.49</v>
      </c>
      <c r="AT74" s="362">
        <v>29.98</v>
      </c>
      <c r="AU74" s="380"/>
      <c r="AV74" s="362"/>
      <c r="AW74" s="362"/>
      <c r="AX74" s="381"/>
      <c r="AY74" s="401"/>
    </row>
    <row r="75" spans="1:51">
      <c r="A75" s="398">
        <v>38169</v>
      </c>
      <c r="B75" s="376"/>
      <c r="C75" s="362"/>
      <c r="D75" s="362"/>
      <c r="E75" s="362"/>
      <c r="F75" s="362"/>
      <c r="G75" s="362"/>
      <c r="H75" s="362"/>
      <c r="I75" s="362"/>
      <c r="J75" s="380"/>
      <c r="K75" s="362"/>
      <c r="L75" s="362"/>
      <c r="M75" s="362"/>
      <c r="N75" s="362"/>
      <c r="O75" s="362"/>
      <c r="P75" s="362"/>
      <c r="Q75" s="362"/>
      <c r="R75" s="362"/>
      <c r="S75" s="362"/>
      <c r="T75" s="362"/>
      <c r="U75" s="380"/>
      <c r="V75" s="376">
        <f>'[2]Haltung gewichtet'!D50</f>
        <v>0.807490321280254</v>
      </c>
      <c r="W75" s="380">
        <f t="shared" si="1"/>
        <v>22.609728995847114</v>
      </c>
      <c r="X75" s="362">
        <f>[1]Kochtypberechnung_Bio!T44</f>
        <v>3.0049250155350098</v>
      </c>
      <c r="Y75" s="362">
        <f>[1]Kochtypberechnung_Bio!V44</f>
        <v>3.3870032477313954</v>
      </c>
      <c r="Z75" s="380">
        <f t="shared" si="0"/>
        <v>6.7089396343279217</v>
      </c>
      <c r="AA75" s="376">
        <v>5.69</v>
      </c>
      <c r="AB75" s="362">
        <v>4.4000000000000004</v>
      </c>
      <c r="AC75" s="362">
        <v>4.5999999999999996</v>
      </c>
      <c r="AD75" s="362">
        <v>0.86</v>
      </c>
      <c r="AE75" s="380"/>
      <c r="AF75" s="362">
        <v>3.5</v>
      </c>
      <c r="AG75" s="362">
        <v>6.27</v>
      </c>
      <c r="AH75" s="362">
        <v>2.08</v>
      </c>
      <c r="AI75" s="362">
        <v>5.19</v>
      </c>
      <c r="AJ75" s="362">
        <v>5.38</v>
      </c>
      <c r="AK75" s="362">
        <v>5.96</v>
      </c>
      <c r="AL75" s="362">
        <v>5.37</v>
      </c>
      <c r="AM75" s="362">
        <v>5.22</v>
      </c>
      <c r="AN75" s="362">
        <v>6.67</v>
      </c>
      <c r="AO75" s="362">
        <v>6.87</v>
      </c>
      <c r="AP75" s="362">
        <v>17.38</v>
      </c>
      <c r="AQ75" s="362">
        <v>5.86</v>
      </c>
      <c r="AR75" s="362">
        <v>6.16</v>
      </c>
      <c r="AS75" s="362">
        <v>8.2200000000000006</v>
      </c>
      <c r="AT75" s="362">
        <v>28.54</v>
      </c>
      <c r="AU75" s="380"/>
      <c r="AV75" s="362"/>
      <c r="AW75" s="362"/>
      <c r="AX75" s="381"/>
      <c r="AY75" s="401"/>
    </row>
    <row r="76" spans="1:51">
      <c r="A76" s="398">
        <v>38200</v>
      </c>
      <c r="B76" s="376"/>
      <c r="C76" s="362"/>
      <c r="D76" s="362"/>
      <c r="E76" s="362"/>
      <c r="F76" s="362"/>
      <c r="G76" s="362"/>
      <c r="H76" s="362"/>
      <c r="I76" s="362"/>
      <c r="J76" s="380"/>
      <c r="K76" s="362"/>
      <c r="L76" s="362"/>
      <c r="M76" s="362"/>
      <c r="N76" s="362"/>
      <c r="O76" s="362"/>
      <c r="P76" s="362"/>
      <c r="Q76" s="362"/>
      <c r="R76" s="362"/>
      <c r="S76" s="362"/>
      <c r="T76" s="362"/>
      <c r="U76" s="380"/>
      <c r="V76" s="376">
        <f>'[2]Haltung gewichtet'!D51</f>
        <v>0.80006288909385626</v>
      </c>
      <c r="W76" s="380">
        <f t="shared" si="1"/>
        <v>22.401760894627976</v>
      </c>
      <c r="X76" s="362" t="str">
        <f>[1]Kochtypberechnung_Bio!T45</f>
        <v/>
      </c>
      <c r="Y76" s="362">
        <f>[1]Kochtypberechnung_Bio!V45</f>
        <v>2.9238466130490228</v>
      </c>
      <c r="Z76" s="380">
        <f t="shared" si="0"/>
        <v>1.9005002984818649</v>
      </c>
      <c r="AA76" s="376">
        <v>5.95</v>
      </c>
      <c r="AB76" s="362">
        <v>4.09</v>
      </c>
      <c r="AC76" s="362">
        <v>5.28</v>
      </c>
      <c r="AD76" s="362">
        <v>0.95</v>
      </c>
      <c r="AE76" s="380"/>
      <c r="AF76" s="362">
        <v>3.55</v>
      </c>
      <c r="AG76" s="362">
        <v>5.85</v>
      </c>
      <c r="AH76" s="362">
        <v>2.37</v>
      </c>
      <c r="AI76" s="362">
        <v>5.1100000000000003</v>
      </c>
      <c r="AJ76" s="362">
        <v>5.57</v>
      </c>
      <c r="AK76" s="362">
        <v>5.3</v>
      </c>
      <c r="AL76" s="362">
        <v>5.24</v>
      </c>
      <c r="AM76" s="362">
        <v>5.73</v>
      </c>
      <c r="AN76" s="362">
        <v>6.63</v>
      </c>
      <c r="AO76" s="362">
        <v>6.26</v>
      </c>
      <c r="AP76" s="362">
        <v>17.2</v>
      </c>
      <c r="AQ76" s="362">
        <v>5.82</v>
      </c>
      <c r="AR76" s="362">
        <v>7.83</v>
      </c>
      <c r="AS76" s="362">
        <v>8.09</v>
      </c>
      <c r="AT76" s="362"/>
      <c r="AU76" s="380"/>
      <c r="AV76" s="362"/>
      <c r="AW76" s="362"/>
      <c r="AX76" s="381"/>
      <c r="AY76" s="401"/>
    </row>
    <row r="77" spans="1:51">
      <c r="A77" s="398">
        <v>38231</v>
      </c>
      <c r="B77" s="376"/>
      <c r="C77" s="362"/>
      <c r="D77" s="362"/>
      <c r="E77" s="362"/>
      <c r="F77" s="362"/>
      <c r="G77" s="362"/>
      <c r="H77" s="362"/>
      <c r="I77" s="362"/>
      <c r="J77" s="380"/>
      <c r="K77" s="362"/>
      <c r="L77" s="362"/>
      <c r="M77" s="362"/>
      <c r="N77" s="362"/>
      <c r="O77" s="362"/>
      <c r="P77" s="362"/>
      <c r="Q77" s="362"/>
      <c r="R77" s="362"/>
      <c r="S77" s="362"/>
      <c r="T77" s="362"/>
      <c r="U77" s="380"/>
      <c r="V77" s="376">
        <f>'[2]Haltung gewichtet'!D52</f>
        <v>0.80218285053382421</v>
      </c>
      <c r="W77" s="380">
        <f t="shared" si="1"/>
        <v>22.461119814947079</v>
      </c>
      <c r="X77" s="362" t="str">
        <f>[1]Kochtypberechnung_Bio!T46</f>
        <v/>
      </c>
      <c r="Y77" s="362">
        <f>[1]Kochtypberechnung_Bio!V46</f>
        <v>2.8266419415705366</v>
      </c>
      <c r="Z77" s="380">
        <f t="shared" si="0"/>
        <v>1.8373172620208489</v>
      </c>
      <c r="AA77" s="376">
        <v>5.6</v>
      </c>
      <c r="AB77" s="362">
        <v>3.91</v>
      </c>
      <c r="AC77" s="362">
        <v>5.44</v>
      </c>
      <c r="AD77" s="362">
        <v>0.79</v>
      </c>
      <c r="AE77" s="380"/>
      <c r="AF77" s="362">
        <v>2.89</v>
      </c>
      <c r="AG77" s="362">
        <v>6.08</v>
      </c>
      <c r="AH77" s="362">
        <v>2.95</v>
      </c>
      <c r="AI77" s="362">
        <v>5.94</v>
      </c>
      <c r="AJ77" s="362">
        <v>6.6</v>
      </c>
      <c r="AK77" s="362">
        <v>4.76</v>
      </c>
      <c r="AL77" s="362">
        <v>5.95</v>
      </c>
      <c r="AM77" s="362">
        <v>6.11</v>
      </c>
      <c r="AN77" s="362">
        <v>7.71</v>
      </c>
      <c r="AO77" s="362">
        <v>5.16</v>
      </c>
      <c r="AP77" s="362">
        <v>16.79</v>
      </c>
      <c r="AQ77" s="362">
        <v>5.67</v>
      </c>
      <c r="AR77" s="362">
        <v>6.06</v>
      </c>
      <c r="AS77" s="362">
        <v>7.82</v>
      </c>
      <c r="AT77" s="362">
        <v>29.15</v>
      </c>
      <c r="AU77" s="380"/>
      <c r="AV77" s="362"/>
      <c r="AW77" s="362"/>
      <c r="AX77" s="381"/>
      <c r="AY77" s="401"/>
    </row>
    <row r="78" spans="1:51">
      <c r="A78" s="398">
        <v>38261</v>
      </c>
      <c r="B78" s="376"/>
      <c r="C78" s="362"/>
      <c r="D78" s="362"/>
      <c r="E78" s="362"/>
      <c r="F78" s="362"/>
      <c r="G78" s="362"/>
      <c r="H78" s="362"/>
      <c r="I78" s="362"/>
      <c r="J78" s="380"/>
      <c r="K78" s="362"/>
      <c r="L78" s="362"/>
      <c r="M78" s="362"/>
      <c r="N78" s="362"/>
      <c r="O78" s="362"/>
      <c r="P78" s="362"/>
      <c r="Q78" s="362"/>
      <c r="R78" s="362"/>
      <c r="S78" s="362"/>
      <c r="T78" s="362"/>
      <c r="U78" s="380"/>
      <c r="V78" s="376">
        <f>'[2]Haltung gewichtet'!D53</f>
        <v>0.77757402536179909</v>
      </c>
      <c r="W78" s="380">
        <f t="shared" si="1"/>
        <v>21.772072710130374</v>
      </c>
      <c r="X78" s="362">
        <f>[1]Kochtypberechnung_Bio!T47</f>
        <v>2.5301697036247801</v>
      </c>
      <c r="Y78" s="362">
        <f>[1]Kochtypberechnung_Bio!V47</f>
        <v>2.876953067585696</v>
      </c>
      <c r="Z78" s="380">
        <f t="shared" si="0"/>
        <v>5.6652740493678726</v>
      </c>
      <c r="AA78" s="376">
        <v>5.69</v>
      </c>
      <c r="AB78" s="362">
        <v>3.93</v>
      </c>
      <c r="AC78" s="362">
        <v>6.65</v>
      </c>
      <c r="AD78" s="362">
        <v>0.79</v>
      </c>
      <c r="AE78" s="380"/>
      <c r="AF78" s="362">
        <v>2.78</v>
      </c>
      <c r="AG78" s="362">
        <v>6.34</v>
      </c>
      <c r="AH78" s="362">
        <v>3.01</v>
      </c>
      <c r="AI78" s="362">
        <v>5.96</v>
      </c>
      <c r="AJ78" s="362">
        <v>6.87</v>
      </c>
      <c r="AK78" s="362">
        <v>4.34</v>
      </c>
      <c r="AL78" s="362">
        <v>6.41</v>
      </c>
      <c r="AM78" s="362">
        <v>6.23</v>
      </c>
      <c r="AN78" s="362">
        <v>7.91</v>
      </c>
      <c r="AO78" s="362">
        <v>5.32</v>
      </c>
      <c r="AP78" s="362">
        <v>17.239999999999998</v>
      </c>
      <c r="AQ78" s="362">
        <v>5.3</v>
      </c>
      <c r="AR78" s="362">
        <v>6.1</v>
      </c>
      <c r="AS78" s="362">
        <v>7.53</v>
      </c>
      <c r="AT78" s="362">
        <v>30.03</v>
      </c>
      <c r="AU78" s="380"/>
      <c r="AV78" s="362"/>
      <c r="AW78" s="362"/>
      <c r="AX78" s="381"/>
      <c r="AY78" s="401"/>
    </row>
    <row r="79" spans="1:51">
      <c r="A79" s="398">
        <v>38292</v>
      </c>
      <c r="B79" s="376"/>
      <c r="C79" s="362"/>
      <c r="D79" s="362"/>
      <c r="E79" s="362"/>
      <c r="F79" s="362"/>
      <c r="G79" s="362"/>
      <c r="H79" s="362"/>
      <c r="I79" s="362"/>
      <c r="J79" s="380"/>
      <c r="K79" s="362"/>
      <c r="L79" s="362"/>
      <c r="M79" s="362"/>
      <c r="N79" s="362"/>
      <c r="O79" s="362"/>
      <c r="P79" s="362"/>
      <c r="Q79" s="362"/>
      <c r="R79" s="362"/>
      <c r="S79" s="362"/>
      <c r="T79" s="362"/>
      <c r="U79" s="380"/>
      <c r="V79" s="376">
        <f>'[2]Haltung gewichtet'!D54</f>
        <v>0.80914964555754287</v>
      </c>
      <c r="W79" s="380">
        <f t="shared" si="1"/>
        <v>22.6561900756112</v>
      </c>
      <c r="X79" s="362" t="str">
        <f>[1]Kochtypberechnung_Bio!T48</f>
        <v/>
      </c>
      <c r="Y79" s="362">
        <f>[1]Kochtypberechnung_Bio!V48</f>
        <v>2.84292450888967</v>
      </c>
      <c r="Z79" s="380">
        <f t="shared" si="0"/>
        <v>1.8479009307782854</v>
      </c>
      <c r="AA79" s="376">
        <v>5.46</v>
      </c>
      <c r="AB79" s="362">
        <v>4.01</v>
      </c>
      <c r="AC79" s="362">
        <v>6.32</v>
      </c>
      <c r="AD79" s="362">
        <v>0.89</v>
      </c>
      <c r="AE79" s="380"/>
      <c r="AF79" s="362">
        <v>2.85</v>
      </c>
      <c r="AG79" s="362">
        <v>6.87</v>
      </c>
      <c r="AH79" s="362">
        <v>2.67</v>
      </c>
      <c r="AI79" s="362">
        <v>5.54</v>
      </c>
      <c r="AJ79" s="362">
        <v>8.07</v>
      </c>
      <c r="AK79" s="362">
        <v>4.3600000000000003</v>
      </c>
      <c r="AL79" s="362">
        <v>6.09</v>
      </c>
      <c r="AM79" s="362">
        <v>6.14</v>
      </c>
      <c r="AN79" s="362">
        <v>8.07</v>
      </c>
      <c r="AO79" s="362">
        <v>5.45</v>
      </c>
      <c r="AP79" s="362">
        <v>16.579999999999998</v>
      </c>
      <c r="AQ79" s="362">
        <v>4.93</v>
      </c>
      <c r="AR79" s="362">
        <v>5.89</v>
      </c>
      <c r="AS79" s="362">
        <v>6.51</v>
      </c>
      <c r="AT79" s="362">
        <v>27.89</v>
      </c>
      <c r="AU79" s="380"/>
      <c r="AV79" s="362"/>
      <c r="AW79" s="362"/>
      <c r="AX79" s="381"/>
      <c r="AY79" s="401"/>
    </row>
    <row r="80" spans="1:51">
      <c r="A80" s="398">
        <v>38322</v>
      </c>
      <c r="B80" s="376"/>
      <c r="C80" s="362"/>
      <c r="D80" s="362"/>
      <c r="E80" s="362"/>
      <c r="F80" s="362"/>
      <c r="G80" s="362"/>
      <c r="H80" s="362"/>
      <c r="I80" s="362"/>
      <c r="J80" s="380"/>
      <c r="K80" s="362"/>
      <c r="L80" s="362"/>
      <c r="M80" s="362"/>
      <c r="N80" s="362"/>
      <c r="O80" s="362"/>
      <c r="P80" s="362"/>
      <c r="Q80" s="362"/>
      <c r="R80" s="362"/>
      <c r="S80" s="362"/>
      <c r="T80" s="362"/>
      <c r="U80" s="380"/>
      <c r="V80" s="376">
        <f>'[2]Haltung gewichtet'!D55</f>
        <v>0.80866702056540696</v>
      </c>
      <c r="W80" s="380">
        <f t="shared" si="1"/>
        <v>22.642676575831395</v>
      </c>
      <c r="X80" s="362">
        <f>[1]Kochtypberechnung_Bio!T49</f>
        <v>2.6913325237033501</v>
      </c>
      <c r="Y80" s="362">
        <f>[1]Kochtypberechnung_Bio!V49</f>
        <v>3.0684199132357999</v>
      </c>
      <c r="Z80" s="380">
        <f t="shared" si="0"/>
        <v>6.0314717291582953</v>
      </c>
      <c r="AA80" s="376">
        <v>5.54</v>
      </c>
      <c r="AB80" s="362">
        <v>4.07</v>
      </c>
      <c r="AC80" s="362">
        <v>4.1900000000000004</v>
      </c>
      <c r="AD80" s="362">
        <v>0.74</v>
      </c>
      <c r="AE80" s="380"/>
      <c r="AF80" s="362">
        <v>2.8</v>
      </c>
      <c r="AG80" s="362">
        <v>6.87</v>
      </c>
      <c r="AH80" s="362">
        <v>3.1</v>
      </c>
      <c r="AI80" s="362">
        <v>7.46</v>
      </c>
      <c r="AJ80" s="362">
        <v>7.51</v>
      </c>
      <c r="AK80" s="362">
        <v>4.0999999999999996</v>
      </c>
      <c r="AL80" s="362">
        <v>7.18</v>
      </c>
      <c r="AM80" s="362">
        <v>6.45</v>
      </c>
      <c r="AN80" s="362">
        <v>7.32</v>
      </c>
      <c r="AO80" s="362">
        <v>5.52</v>
      </c>
      <c r="AP80" s="362">
        <v>17</v>
      </c>
      <c r="AQ80" s="362">
        <v>5.44</v>
      </c>
      <c r="AR80" s="362">
        <v>5.76</v>
      </c>
      <c r="AS80" s="362">
        <v>7.24</v>
      </c>
      <c r="AT80" s="362">
        <v>32.950000000000003</v>
      </c>
      <c r="AU80" s="380"/>
      <c r="AV80" s="362"/>
      <c r="AW80" s="362"/>
      <c r="AX80" s="381"/>
      <c r="AY80" s="401"/>
    </row>
    <row r="81" spans="1:51">
      <c r="A81" s="398">
        <v>38353</v>
      </c>
      <c r="B81" s="376"/>
      <c r="C81" s="362"/>
      <c r="D81" s="362"/>
      <c r="E81" s="362"/>
      <c r="F81" s="362"/>
      <c r="G81" s="362"/>
      <c r="H81" s="362"/>
      <c r="I81" s="362"/>
      <c r="J81" s="380"/>
      <c r="K81" s="362"/>
      <c r="L81" s="362"/>
      <c r="M81" s="362"/>
      <c r="N81" s="362"/>
      <c r="O81" s="362"/>
      <c r="P81" s="362"/>
      <c r="Q81" s="362"/>
      <c r="R81" s="362"/>
      <c r="S81" s="362"/>
      <c r="T81" s="362"/>
      <c r="U81" s="380"/>
      <c r="V81" s="376">
        <f>'[2]Haltung gewichtet'!D56</f>
        <v>0.80866788641939935</v>
      </c>
      <c r="W81" s="380">
        <f t="shared" si="1"/>
        <v>22.642700819743183</v>
      </c>
      <c r="X81" s="362">
        <f>[1]Kochtypberechnung_Bio!T50</f>
        <v>2.7003229503086601</v>
      </c>
      <c r="Y81" s="362">
        <f>[1]Kochtypberechnung_Bio!V50</f>
        <v>3.1323433213234102</v>
      </c>
      <c r="Z81" s="380">
        <f t="shared" si="0"/>
        <v>6.0865075843232068</v>
      </c>
      <c r="AA81" s="376">
        <v>5.59</v>
      </c>
      <c r="AB81" s="362">
        <v>4.0999999999999996</v>
      </c>
      <c r="AC81" s="362">
        <v>3.84</v>
      </c>
      <c r="AD81" s="362">
        <v>0.77</v>
      </c>
      <c r="AE81" s="380"/>
      <c r="AF81" s="362">
        <v>2.99</v>
      </c>
      <c r="AG81" s="362">
        <v>7.02</v>
      </c>
      <c r="AH81" s="362">
        <v>2.6</v>
      </c>
      <c r="AI81" s="362">
        <v>6.63</v>
      </c>
      <c r="AJ81" s="362">
        <v>7.03</v>
      </c>
      <c r="AK81" s="362">
        <v>4.1900000000000004</v>
      </c>
      <c r="AL81" s="362">
        <v>6.95</v>
      </c>
      <c r="AM81" s="362">
        <v>6.38</v>
      </c>
      <c r="AN81" s="362">
        <v>6.87</v>
      </c>
      <c r="AO81" s="362">
        <v>5.61</v>
      </c>
      <c r="AP81" s="362">
        <v>18.05</v>
      </c>
      <c r="AQ81" s="362">
        <v>4.96</v>
      </c>
      <c r="AR81" s="362">
        <v>5.81</v>
      </c>
      <c r="AS81" s="362">
        <v>9.11</v>
      </c>
      <c r="AT81" s="362">
        <v>38.6</v>
      </c>
      <c r="AU81" s="380"/>
      <c r="AV81" s="362"/>
      <c r="AW81" s="362"/>
      <c r="AX81" s="381"/>
      <c r="AY81" s="401"/>
    </row>
    <row r="82" spans="1:51">
      <c r="A82" s="398">
        <v>38384</v>
      </c>
      <c r="B82" s="376"/>
      <c r="C82" s="362"/>
      <c r="D82" s="362"/>
      <c r="E82" s="362"/>
      <c r="F82" s="362"/>
      <c r="G82" s="362"/>
      <c r="H82" s="362"/>
      <c r="I82" s="362"/>
      <c r="J82" s="380"/>
      <c r="K82" s="362"/>
      <c r="L82" s="362"/>
      <c r="M82" s="362"/>
      <c r="N82" s="362"/>
      <c r="O82" s="362"/>
      <c r="P82" s="362"/>
      <c r="Q82" s="362"/>
      <c r="R82" s="362"/>
      <c r="S82" s="362"/>
      <c r="T82" s="362"/>
      <c r="U82" s="380"/>
      <c r="V82" s="376">
        <f>'[2]Haltung gewichtet'!D57</f>
        <v>0.79728012176722296</v>
      </c>
      <c r="W82" s="380">
        <f t="shared" si="1"/>
        <v>22.323843409482244</v>
      </c>
      <c r="X82" s="362">
        <f>[1]Kochtypberechnung_Bio!T51</f>
        <v>2.6977000819441099</v>
      </c>
      <c r="Y82" s="362">
        <f>[1]Kochtypberechnung_Bio!V51</f>
        <v>3.0145625811496273</v>
      </c>
      <c r="Z82" s="380">
        <f t="shared" si="0"/>
        <v>6.0060158006634232</v>
      </c>
      <c r="AA82" s="376">
        <v>5.59</v>
      </c>
      <c r="AB82" s="362">
        <v>3.98</v>
      </c>
      <c r="AC82" s="362">
        <v>3.78</v>
      </c>
      <c r="AD82" s="362">
        <v>0.8</v>
      </c>
      <c r="AE82" s="380"/>
      <c r="AF82" s="362">
        <v>3.01</v>
      </c>
      <c r="AG82" s="362">
        <v>8.15</v>
      </c>
      <c r="AH82" s="362">
        <v>3.38</v>
      </c>
      <c r="AI82" s="362">
        <v>8.98</v>
      </c>
      <c r="AJ82" s="362">
        <v>7.73</v>
      </c>
      <c r="AK82" s="362">
        <v>4.17</v>
      </c>
      <c r="AL82" s="362">
        <v>6.95</v>
      </c>
      <c r="AM82" s="362">
        <v>7.33</v>
      </c>
      <c r="AN82" s="362">
        <v>7.7</v>
      </c>
      <c r="AO82" s="362">
        <v>6.43</v>
      </c>
      <c r="AP82" s="362">
        <v>16.84</v>
      </c>
      <c r="AQ82" s="362">
        <v>4.5</v>
      </c>
      <c r="AR82" s="362">
        <v>5.86</v>
      </c>
      <c r="AS82" s="362">
        <v>9.5500000000000007</v>
      </c>
      <c r="AT82" s="362">
        <v>39.57</v>
      </c>
      <c r="AU82" s="380"/>
      <c r="AV82" s="362"/>
      <c r="AW82" s="362"/>
      <c r="AX82" s="381"/>
      <c r="AY82" s="401"/>
    </row>
    <row r="83" spans="1:51">
      <c r="A83" s="398">
        <v>38412</v>
      </c>
      <c r="B83" s="376"/>
      <c r="C83" s="362"/>
      <c r="D83" s="362"/>
      <c r="E83" s="362"/>
      <c r="F83" s="362"/>
      <c r="G83" s="362"/>
      <c r="H83" s="362"/>
      <c r="I83" s="362"/>
      <c r="J83" s="380"/>
      <c r="K83" s="362"/>
      <c r="L83" s="362"/>
      <c r="M83" s="362"/>
      <c r="N83" s="362"/>
      <c r="O83" s="362"/>
      <c r="P83" s="362"/>
      <c r="Q83" s="362"/>
      <c r="R83" s="362"/>
      <c r="S83" s="362"/>
      <c r="T83" s="362"/>
      <c r="U83" s="380"/>
      <c r="V83" s="376">
        <f>'[2]Haltung gewichtet'!D58</f>
        <v>0.80242777036767909</v>
      </c>
      <c r="W83" s="380">
        <f t="shared" si="1"/>
        <v>22.467977570295016</v>
      </c>
      <c r="X83" s="362">
        <f>[1]Kochtypberechnung_Bio!T52</f>
        <v>2.6704604555000002</v>
      </c>
      <c r="Y83" s="362">
        <f>[1]Kochtypberechnung_Bio!V52</f>
        <v>3.24550924014871</v>
      </c>
      <c r="Z83" s="380">
        <f t="shared" si="0"/>
        <v>6.1152716893466614</v>
      </c>
      <c r="AA83" s="376">
        <v>5.83</v>
      </c>
      <c r="AB83" s="362">
        <v>4.2</v>
      </c>
      <c r="AC83" s="362">
        <v>3.88</v>
      </c>
      <c r="AD83" s="362">
        <v>0.77</v>
      </c>
      <c r="AE83" s="380"/>
      <c r="AF83" s="362">
        <v>3.2</v>
      </c>
      <c r="AG83" s="362">
        <v>8.25</v>
      </c>
      <c r="AH83" s="362">
        <v>3.05</v>
      </c>
      <c r="AI83" s="362">
        <v>10.52</v>
      </c>
      <c r="AJ83" s="362">
        <v>9.16</v>
      </c>
      <c r="AK83" s="362">
        <v>4.0599999999999996</v>
      </c>
      <c r="AL83" s="362">
        <v>7.43</v>
      </c>
      <c r="AM83" s="362">
        <v>9</v>
      </c>
      <c r="AN83" s="362">
        <v>8.24</v>
      </c>
      <c r="AO83" s="362">
        <v>7.76</v>
      </c>
      <c r="AP83" s="362">
        <v>16.53</v>
      </c>
      <c r="AQ83" s="362">
        <v>5.01</v>
      </c>
      <c r="AR83" s="362">
        <v>6.15</v>
      </c>
      <c r="AS83" s="362">
        <v>9.91</v>
      </c>
      <c r="AT83" s="362">
        <v>40.83</v>
      </c>
      <c r="AU83" s="380"/>
      <c r="AV83" s="362"/>
      <c r="AW83" s="362"/>
      <c r="AX83" s="381"/>
      <c r="AY83" s="401"/>
    </row>
    <row r="84" spans="1:51">
      <c r="A84" s="398">
        <v>38443</v>
      </c>
      <c r="B84" s="376"/>
      <c r="C84" s="362"/>
      <c r="D84" s="362"/>
      <c r="E84" s="362"/>
      <c r="F84" s="362"/>
      <c r="G84" s="362"/>
      <c r="H84" s="362"/>
      <c r="I84" s="362"/>
      <c r="J84" s="380"/>
      <c r="K84" s="362"/>
      <c r="L84" s="362"/>
      <c r="M84" s="362"/>
      <c r="N84" s="362"/>
      <c r="O84" s="362"/>
      <c r="P84" s="362"/>
      <c r="Q84" s="362"/>
      <c r="R84" s="362"/>
      <c r="S84" s="362"/>
      <c r="T84" s="362"/>
      <c r="U84" s="380"/>
      <c r="V84" s="376">
        <f>'[2]Haltung gewichtet'!D59</f>
        <v>0.80887059333999789</v>
      </c>
      <c r="W84" s="380">
        <f t="shared" si="1"/>
        <v>22.64837661351994</v>
      </c>
      <c r="X84" s="362">
        <f>[1]Kochtypberechnung_Bio!T53</f>
        <v>2.77057020991667</v>
      </c>
      <c r="Y84" s="362">
        <f>[1]Kochtypberechnung_Bio!V53</f>
        <v>3.0405996623002003</v>
      </c>
      <c r="Z84" s="380">
        <f t="shared" si="0"/>
        <v>6.1322450953701351</v>
      </c>
      <c r="AA84" s="376">
        <v>5.69</v>
      </c>
      <c r="AB84" s="362">
        <v>4.13</v>
      </c>
      <c r="AC84" s="362">
        <v>4.2</v>
      </c>
      <c r="AD84" s="362">
        <v>0.77</v>
      </c>
      <c r="AE84" s="380"/>
      <c r="AF84" s="362">
        <v>3.47</v>
      </c>
      <c r="AG84" s="362">
        <v>8.64</v>
      </c>
      <c r="AH84" s="362">
        <v>3.3</v>
      </c>
      <c r="AI84" s="362">
        <v>8.16</v>
      </c>
      <c r="AJ84" s="362">
        <v>8.61</v>
      </c>
      <c r="AK84" s="362">
        <v>4.33</v>
      </c>
      <c r="AL84" s="362">
        <v>6.97</v>
      </c>
      <c r="AM84" s="362">
        <v>9.0399999999999991</v>
      </c>
      <c r="AN84" s="362">
        <v>7.99</v>
      </c>
      <c r="AO84" s="362">
        <v>7.01</v>
      </c>
      <c r="AP84" s="362">
        <v>17.28</v>
      </c>
      <c r="AQ84" s="362">
        <v>4.87</v>
      </c>
      <c r="AR84" s="362">
        <v>6.16</v>
      </c>
      <c r="AS84" s="362">
        <v>10.93</v>
      </c>
      <c r="AT84" s="362">
        <v>33.57</v>
      </c>
      <c r="AU84" s="380"/>
      <c r="AV84" s="362"/>
      <c r="AW84" s="362"/>
      <c r="AX84" s="381"/>
      <c r="AY84" s="401"/>
    </row>
    <row r="85" spans="1:51">
      <c r="A85" s="398">
        <v>38473</v>
      </c>
      <c r="B85" s="376"/>
      <c r="C85" s="362"/>
      <c r="D85" s="362"/>
      <c r="E85" s="362"/>
      <c r="F85" s="362"/>
      <c r="G85" s="362"/>
      <c r="H85" s="362"/>
      <c r="I85" s="362"/>
      <c r="J85" s="380"/>
      <c r="K85" s="362"/>
      <c r="L85" s="362"/>
      <c r="M85" s="362"/>
      <c r="N85" s="362"/>
      <c r="O85" s="362"/>
      <c r="P85" s="362"/>
      <c r="Q85" s="362"/>
      <c r="R85" s="362"/>
      <c r="S85" s="362"/>
      <c r="T85" s="362"/>
      <c r="U85" s="380"/>
      <c r="V85" s="376">
        <f>'[2]Haltung gewichtet'!D60</f>
        <v>0.80951600829229386</v>
      </c>
      <c r="W85" s="380">
        <f t="shared" si="1"/>
        <v>22.66644823218423</v>
      </c>
      <c r="X85" s="362">
        <f>[1]Kochtypberechnung_Bio!T54</f>
        <v>2.7756211428097899</v>
      </c>
      <c r="Y85" s="362">
        <f>[1]Kochtypberechnung_Bio!V54</f>
        <v>2.9146927166380561</v>
      </c>
      <c r="Z85" s="380">
        <f t="shared" si="0"/>
        <v>6.057981980029421</v>
      </c>
      <c r="AA85" s="376">
        <v>6.13</v>
      </c>
      <c r="AB85" s="362">
        <v>4</v>
      </c>
      <c r="AC85" s="362">
        <v>3.91</v>
      </c>
      <c r="AD85" s="362">
        <v>0.72</v>
      </c>
      <c r="AE85" s="380"/>
      <c r="AF85" s="362">
        <v>3.32</v>
      </c>
      <c r="AG85" s="362">
        <v>8.92</v>
      </c>
      <c r="AH85" s="362">
        <v>3.22</v>
      </c>
      <c r="AI85" s="362">
        <v>6.57</v>
      </c>
      <c r="AJ85" s="362">
        <v>7.12</v>
      </c>
      <c r="AK85" s="362">
        <v>4.4400000000000004</v>
      </c>
      <c r="AL85" s="362">
        <v>6.64</v>
      </c>
      <c r="AM85" s="362">
        <v>7.35</v>
      </c>
      <c r="AN85" s="362">
        <v>7.38</v>
      </c>
      <c r="AO85" s="362">
        <v>5.28</v>
      </c>
      <c r="AP85" s="362">
        <v>16.73</v>
      </c>
      <c r="AQ85" s="362">
        <v>4.53</v>
      </c>
      <c r="AR85" s="362">
        <v>6.04</v>
      </c>
      <c r="AS85" s="362">
        <v>7.97</v>
      </c>
      <c r="AT85" s="362">
        <v>33.36</v>
      </c>
      <c r="AU85" s="380"/>
      <c r="AV85" s="362"/>
      <c r="AW85" s="362"/>
      <c r="AX85" s="381"/>
      <c r="AY85" s="401"/>
    </row>
    <row r="86" spans="1:51">
      <c r="A86" s="398">
        <v>38504</v>
      </c>
      <c r="B86" s="376"/>
      <c r="C86" s="362"/>
      <c r="D86" s="362"/>
      <c r="E86" s="362"/>
      <c r="F86" s="362"/>
      <c r="G86" s="362"/>
      <c r="H86" s="362"/>
      <c r="I86" s="362"/>
      <c r="J86" s="380"/>
      <c r="K86" s="362"/>
      <c r="L86" s="362"/>
      <c r="M86" s="362"/>
      <c r="N86" s="362"/>
      <c r="O86" s="362"/>
      <c r="P86" s="362"/>
      <c r="Q86" s="362"/>
      <c r="R86" s="362"/>
      <c r="S86" s="362"/>
      <c r="T86" s="362"/>
      <c r="U86" s="380"/>
      <c r="V86" s="376">
        <f>'[2]Haltung gewichtet'!D61</f>
        <v>0.80017986330120738</v>
      </c>
      <c r="W86" s="380">
        <f t="shared" si="1"/>
        <v>22.405036172433807</v>
      </c>
      <c r="X86" s="362">
        <f>[1]Kochtypberechnung_Bio!T55</f>
        <v>2.9406975476777699</v>
      </c>
      <c r="Y86" s="362">
        <f>[1]Kochtypberechnung_Bio!V55</f>
        <v>3.0427040804988401</v>
      </c>
      <c r="Z86" s="380">
        <f t="shared" si="0"/>
        <v>6.3888039738409006</v>
      </c>
      <c r="AA86" s="376">
        <v>5.39</v>
      </c>
      <c r="AB86" s="362">
        <v>4.08</v>
      </c>
      <c r="AC86" s="362">
        <v>4.01</v>
      </c>
      <c r="AD86" s="362">
        <v>0.81</v>
      </c>
      <c r="AE86" s="380"/>
      <c r="AF86" s="362">
        <v>3.16</v>
      </c>
      <c r="AG86" s="362">
        <v>8.48</v>
      </c>
      <c r="AH86" s="362">
        <v>2.89</v>
      </c>
      <c r="AI86" s="362">
        <v>7.6</v>
      </c>
      <c r="AJ86" s="362">
        <v>6.27</v>
      </c>
      <c r="AK86" s="362">
        <v>4.1399999999999997</v>
      </c>
      <c r="AL86" s="362">
        <v>6.46</v>
      </c>
      <c r="AM86" s="362">
        <v>6.65</v>
      </c>
      <c r="AN86" s="362">
        <v>7.92</v>
      </c>
      <c r="AO86" s="362">
        <v>6.17</v>
      </c>
      <c r="AP86" s="362">
        <v>16.84</v>
      </c>
      <c r="AQ86" s="362">
        <v>4.7699999999999996</v>
      </c>
      <c r="AR86" s="362">
        <v>6.16</v>
      </c>
      <c r="AS86" s="362">
        <v>8.68</v>
      </c>
      <c r="AT86" s="362">
        <v>32.619999999999997</v>
      </c>
      <c r="AU86" s="380"/>
      <c r="AV86" s="362"/>
      <c r="AW86" s="362"/>
      <c r="AX86" s="381"/>
      <c r="AY86" s="401"/>
    </row>
    <row r="87" spans="1:51">
      <c r="A87" s="398">
        <v>38534</v>
      </c>
      <c r="B87" s="376"/>
      <c r="C87" s="362"/>
      <c r="D87" s="362"/>
      <c r="E87" s="362"/>
      <c r="F87" s="362"/>
      <c r="G87" s="362"/>
      <c r="H87" s="362"/>
      <c r="I87" s="362"/>
      <c r="J87" s="380"/>
      <c r="K87" s="362"/>
      <c r="L87" s="362"/>
      <c r="M87" s="362"/>
      <c r="N87" s="362"/>
      <c r="O87" s="362"/>
      <c r="P87" s="362"/>
      <c r="Q87" s="362"/>
      <c r="R87" s="362"/>
      <c r="S87" s="362"/>
      <c r="T87" s="362"/>
      <c r="U87" s="380"/>
      <c r="V87" s="376">
        <f>'[2]Haltung gewichtet'!D62</f>
        <v>0.80913602079459546</v>
      </c>
      <c r="W87" s="380">
        <f t="shared" si="1"/>
        <v>22.655808582248675</v>
      </c>
      <c r="X87" s="362" t="str">
        <f>[1]Kochtypberechnung_Bio!T56</f>
        <v/>
      </c>
      <c r="Y87" s="362">
        <f>[1]Kochtypberechnung_Bio!V56</f>
        <v>3.1897637994891292</v>
      </c>
      <c r="Z87" s="380">
        <f t="shared" si="0"/>
        <v>2.0733464696679342</v>
      </c>
      <c r="AA87" s="376">
        <v>5.77</v>
      </c>
      <c r="AB87" s="362">
        <v>3.94</v>
      </c>
      <c r="AC87" s="362">
        <v>4.29</v>
      </c>
      <c r="AD87" s="362">
        <v>0.81</v>
      </c>
      <c r="AE87" s="380"/>
      <c r="AF87" s="362">
        <v>4.16</v>
      </c>
      <c r="AG87" s="362">
        <v>8.19</v>
      </c>
      <c r="AH87" s="362">
        <v>2.09</v>
      </c>
      <c r="AI87" s="362">
        <v>4.4000000000000004</v>
      </c>
      <c r="AJ87" s="362">
        <v>6.11</v>
      </c>
      <c r="AK87" s="362">
        <v>4.82</v>
      </c>
      <c r="AL87" s="362">
        <v>6.57</v>
      </c>
      <c r="AM87" s="362">
        <v>5.7</v>
      </c>
      <c r="AN87" s="362">
        <v>7.39</v>
      </c>
      <c r="AO87" s="362">
        <v>6.24</v>
      </c>
      <c r="AP87" s="362">
        <v>17.399999999999999</v>
      </c>
      <c r="AQ87" s="362">
        <v>5.45</v>
      </c>
      <c r="AR87" s="362">
        <v>5.95</v>
      </c>
      <c r="AS87" s="362">
        <v>8.42</v>
      </c>
      <c r="AT87" s="362">
        <v>30.31</v>
      </c>
      <c r="AU87" s="380"/>
      <c r="AV87" s="362"/>
      <c r="AW87" s="362"/>
      <c r="AX87" s="381"/>
      <c r="AY87" s="401"/>
    </row>
    <row r="88" spans="1:51">
      <c r="A88" s="398">
        <v>38565</v>
      </c>
      <c r="B88" s="376"/>
      <c r="C88" s="362"/>
      <c r="D88" s="362"/>
      <c r="E88" s="362"/>
      <c r="F88" s="362"/>
      <c r="G88" s="362"/>
      <c r="H88" s="362"/>
      <c r="I88" s="362"/>
      <c r="J88" s="380"/>
      <c r="K88" s="362"/>
      <c r="L88" s="362"/>
      <c r="M88" s="362"/>
      <c r="N88" s="362"/>
      <c r="O88" s="362"/>
      <c r="P88" s="362"/>
      <c r="Q88" s="362"/>
      <c r="R88" s="362"/>
      <c r="S88" s="362"/>
      <c r="T88" s="362"/>
      <c r="U88" s="380"/>
      <c r="V88" s="376">
        <f>'[2]Haltung gewichtet'!D63</f>
        <v>0.80855650000827928</v>
      </c>
      <c r="W88" s="380">
        <f t="shared" si="1"/>
        <v>22.639582000231819</v>
      </c>
      <c r="X88" s="362" t="str">
        <f>[1]Kochtypberechnung_Bio!T57</f>
        <v/>
      </c>
      <c r="Y88" s="362">
        <f>[1]Kochtypberechnung_Bio!V57</f>
        <v>3.1901363937435954</v>
      </c>
      <c r="Z88" s="380">
        <f t="shared" si="0"/>
        <v>2.073588655933337</v>
      </c>
      <c r="AA88" s="376">
        <v>4.54</v>
      </c>
      <c r="AB88" s="362">
        <v>4.1500000000000004</v>
      </c>
      <c r="AC88" s="362">
        <v>5.32</v>
      </c>
      <c r="AD88" s="362">
        <v>1.3</v>
      </c>
      <c r="AE88" s="380"/>
      <c r="AF88" s="362">
        <v>3.46</v>
      </c>
      <c r="AG88" s="362">
        <v>6.08</v>
      </c>
      <c r="AH88" s="362">
        <v>2.48</v>
      </c>
      <c r="AI88" s="362">
        <v>4.37</v>
      </c>
      <c r="AJ88" s="362">
        <v>5.96</v>
      </c>
      <c r="AK88" s="362">
        <v>4.7699999999999996</v>
      </c>
      <c r="AL88" s="362">
        <v>6.49</v>
      </c>
      <c r="AM88" s="362">
        <v>5.58</v>
      </c>
      <c r="AN88" s="362">
        <v>7.99</v>
      </c>
      <c r="AO88" s="362">
        <v>5.22</v>
      </c>
      <c r="AP88" s="362">
        <v>17.079999999999998</v>
      </c>
      <c r="AQ88" s="362">
        <v>5</v>
      </c>
      <c r="AR88" s="362">
        <v>6.46</v>
      </c>
      <c r="AS88" s="362">
        <v>7.77</v>
      </c>
      <c r="AT88" s="362">
        <v>29.91</v>
      </c>
      <c r="AU88" s="380"/>
      <c r="AV88" s="362"/>
      <c r="AW88" s="362"/>
      <c r="AX88" s="381"/>
      <c r="AY88" s="401"/>
    </row>
    <row r="89" spans="1:51">
      <c r="A89" s="398">
        <v>38596</v>
      </c>
      <c r="B89" s="376"/>
      <c r="C89" s="362"/>
      <c r="D89" s="362"/>
      <c r="E89" s="362"/>
      <c r="F89" s="362"/>
      <c r="G89" s="362"/>
      <c r="H89" s="362"/>
      <c r="I89" s="362"/>
      <c r="J89" s="380"/>
      <c r="K89" s="362"/>
      <c r="L89" s="362"/>
      <c r="M89" s="362"/>
      <c r="N89" s="362"/>
      <c r="O89" s="362"/>
      <c r="P89" s="362"/>
      <c r="Q89" s="362"/>
      <c r="R89" s="362"/>
      <c r="S89" s="362"/>
      <c r="T89" s="362"/>
      <c r="U89" s="380"/>
      <c r="V89" s="376">
        <f>'[2]Haltung gewichtet'!D64</f>
        <v>0.79464286830371977</v>
      </c>
      <c r="W89" s="380">
        <f t="shared" si="1"/>
        <v>22.250000312504152</v>
      </c>
      <c r="X89" s="362" t="str">
        <f>[1]Kochtypberechnung_Bio!T58</f>
        <v/>
      </c>
      <c r="Y89" s="362">
        <f>[1]Kochtypberechnung_Bio!V58</f>
        <v>2.9161888910105924</v>
      </c>
      <c r="Z89" s="380">
        <f t="shared" si="0"/>
        <v>1.8955227791568852</v>
      </c>
      <c r="AA89" s="376">
        <v>5.61</v>
      </c>
      <c r="AB89" s="362">
        <v>4.13</v>
      </c>
      <c r="AC89" s="362">
        <v>5.26</v>
      </c>
      <c r="AD89" s="362">
        <v>0.72</v>
      </c>
      <c r="AE89" s="380"/>
      <c r="AF89" s="362">
        <v>3.14</v>
      </c>
      <c r="AG89" s="362">
        <v>6.66</v>
      </c>
      <c r="AH89" s="362">
        <v>2.92</v>
      </c>
      <c r="AI89" s="362">
        <v>5.93</v>
      </c>
      <c r="AJ89" s="362">
        <v>7.8</v>
      </c>
      <c r="AK89" s="362">
        <v>4.8099999999999996</v>
      </c>
      <c r="AL89" s="362">
        <v>6.77</v>
      </c>
      <c r="AM89" s="362">
        <v>6.99</v>
      </c>
      <c r="AN89" s="362">
        <v>8.15</v>
      </c>
      <c r="AO89" s="362">
        <v>5.03</v>
      </c>
      <c r="AP89" s="362">
        <v>17.350000000000001</v>
      </c>
      <c r="AQ89" s="362">
        <v>5.54</v>
      </c>
      <c r="AR89" s="362">
        <v>6.32</v>
      </c>
      <c r="AS89" s="362">
        <v>8.32</v>
      </c>
      <c r="AT89" s="362">
        <v>33.799999999999997</v>
      </c>
      <c r="AU89" s="380"/>
      <c r="AV89" s="362"/>
      <c r="AW89" s="362"/>
      <c r="AX89" s="381"/>
      <c r="AY89" s="401"/>
    </row>
    <row r="90" spans="1:51">
      <c r="A90" s="398">
        <v>38626</v>
      </c>
      <c r="B90" s="376"/>
      <c r="C90" s="362"/>
      <c r="D90" s="362"/>
      <c r="E90" s="362"/>
      <c r="F90" s="362"/>
      <c r="G90" s="362"/>
      <c r="H90" s="362"/>
      <c r="I90" s="362"/>
      <c r="J90" s="380"/>
      <c r="K90" s="362"/>
      <c r="L90" s="362"/>
      <c r="M90" s="362"/>
      <c r="N90" s="362"/>
      <c r="O90" s="362"/>
      <c r="P90" s="362"/>
      <c r="Q90" s="362"/>
      <c r="R90" s="362"/>
      <c r="S90" s="362"/>
      <c r="T90" s="362"/>
      <c r="U90" s="380"/>
      <c r="V90" s="376">
        <f>'[2]Haltung gewichtet'!D65</f>
        <v>0.80897736181569202</v>
      </c>
      <c r="W90" s="380">
        <f t="shared" si="1"/>
        <v>22.651366130839378</v>
      </c>
      <c r="X90" s="362">
        <f>[1]Kochtypberechnung_Bio!T59</f>
        <v>2.5598955531613901</v>
      </c>
      <c r="Y90" s="362">
        <f>[1]Kochtypberechnung_Bio!V59</f>
        <v>2.6528642926146446</v>
      </c>
      <c r="Z90" s="380">
        <f t="shared" si="0"/>
        <v>5.5642051199416045</v>
      </c>
      <c r="AA90" s="376">
        <v>5.8</v>
      </c>
      <c r="AB90" s="362">
        <v>4.33</v>
      </c>
      <c r="AC90" s="362">
        <v>5.65</v>
      </c>
      <c r="AD90" s="362">
        <v>0.84</v>
      </c>
      <c r="AE90" s="380"/>
      <c r="AF90" s="362">
        <v>3.15</v>
      </c>
      <c r="AG90" s="362">
        <v>6.74</v>
      </c>
      <c r="AH90" s="362">
        <v>3.1</v>
      </c>
      <c r="AI90" s="362">
        <v>6.46</v>
      </c>
      <c r="AJ90" s="362">
        <v>7.26</v>
      </c>
      <c r="AK90" s="362">
        <v>4.83</v>
      </c>
      <c r="AL90" s="362">
        <v>7.39</v>
      </c>
      <c r="AM90" s="362">
        <v>6.48</v>
      </c>
      <c r="AN90" s="362">
        <v>8.5299999999999994</v>
      </c>
      <c r="AO90" s="362">
        <v>5.08</v>
      </c>
      <c r="AP90" s="362">
        <v>18.29</v>
      </c>
      <c r="AQ90" s="362">
        <v>5.41</v>
      </c>
      <c r="AR90" s="362">
        <v>5.87</v>
      </c>
      <c r="AS90" s="362">
        <v>9.23</v>
      </c>
      <c r="AT90" s="362">
        <v>30.64</v>
      </c>
      <c r="AU90" s="380"/>
      <c r="AV90" s="362"/>
      <c r="AW90" s="362"/>
      <c r="AX90" s="381"/>
      <c r="AY90" s="401"/>
    </row>
    <row r="91" spans="1:51">
      <c r="A91" s="398">
        <v>38657</v>
      </c>
      <c r="B91" s="376"/>
      <c r="C91" s="362"/>
      <c r="D91" s="362"/>
      <c r="E91" s="362"/>
      <c r="F91" s="362"/>
      <c r="G91" s="362"/>
      <c r="H91" s="362"/>
      <c r="I91" s="362"/>
      <c r="J91" s="380"/>
      <c r="K91" s="362"/>
      <c r="L91" s="362"/>
      <c r="M91" s="362"/>
      <c r="N91" s="362"/>
      <c r="O91" s="362"/>
      <c r="P91" s="362"/>
      <c r="Q91" s="362"/>
      <c r="R91" s="362"/>
      <c r="S91" s="362"/>
      <c r="T91" s="362"/>
      <c r="U91" s="380"/>
      <c r="V91" s="376">
        <f>'[2]Haltung gewichtet'!D66</f>
        <v>0.79971066764253529</v>
      </c>
      <c r="W91" s="380">
        <f t="shared" si="1"/>
        <v>22.391898693990989</v>
      </c>
      <c r="X91" s="362">
        <f>[1]Kochtypberechnung_Bio!T60</f>
        <v>2.5599463451073898</v>
      </c>
      <c r="Y91" s="362">
        <f>[1]Kochtypberechnung_Bio!V60</f>
        <v>3.11134449041846</v>
      </c>
      <c r="Z91" s="380">
        <f t="shared" si="0"/>
        <v>5.8622934364330836</v>
      </c>
      <c r="AA91" s="376">
        <v>5.78</v>
      </c>
      <c r="AB91" s="362">
        <v>4.1399999999999997</v>
      </c>
      <c r="AC91" s="362">
        <v>5.23</v>
      </c>
      <c r="AD91" s="362">
        <v>0.93</v>
      </c>
      <c r="AE91" s="380"/>
      <c r="AF91" s="362">
        <v>2.98</v>
      </c>
      <c r="AG91" s="362">
        <v>7.86</v>
      </c>
      <c r="AH91" s="362">
        <v>2.87</v>
      </c>
      <c r="AI91" s="362">
        <v>6.52</v>
      </c>
      <c r="AJ91" s="362">
        <v>7.78</v>
      </c>
      <c r="AK91" s="362">
        <v>4.6900000000000004</v>
      </c>
      <c r="AL91" s="362">
        <v>6.74</v>
      </c>
      <c r="AM91" s="362">
        <v>5.82</v>
      </c>
      <c r="AN91" s="362">
        <v>8.14</v>
      </c>
      <c r="AO91" s="362">
        <v>5.0199999999999996</v>
      </c>
      <c r="AP91" s="362">
        <v>16.809999999999999</v>
      </c>
      <c r="AQ91" s="362">
        <v>5.33</v>
      </c>
      <c r="AR91" s="362">
        <v>5.68</v>
      </c>
      <c r="AS91" s="362">
        <v>7.67</v>
      </c>
      <c r="AT91" s="362">
        <v>27.24</v>
      </c>
      <c r="AU91" s="380"/>
      <c r="AV91" s="362"/>
      <c r="AW91" s="362"/>
      <c r="AX91" s="381"/>
      <c r="AY91" s="401"/>
    </row>
    <row r="92" spans="1:51">
      <c r="A92" s="398">
        <v>38687</v>
      </c>
      <c r="B92" s="376"/>
      <c r="C92" s="362"/>
      <c r="D92" s="362"/>
      <c r="E92" s="362"/>
      <c r="F92" s="362"/>
      <c r="G92" s="362"/>
      <c r="H92" s="362"/>
      <c r="I92" s="362"/>
      <c r="J92" s="380"/>
      <c r="K92" s="362"/>
      <c r="L92" s="362"/>
      <c r="M92" s="362"/>
      <c r="N92" s="362"/>
      <c r="O92" s="362"/>
      <c r="P92" s="362"/>
      <c r="Q92" s="362"/>
      <c r="R92" s="362"/>
      <c r="S92" s="362"/>
      <c r="T92" s="362"/>
      <c r="U92" s="380"/>
      <c r="V92" s="376">
        <f>'[2]Haltung gewichtet'!D67</f>
        <v>0.78314109573512469</v>
      </c>
      <c r="W92" s="380">
        <f t="shared" si="1"/>
        <v>21.927950680583493</v>
      </c>
      <c r="X92" s="362">
        <f>[1]Kochtypberechnung_Bio!T61</f>
        <v>2.7940230781854201</v>
      </c>
      <c r="Y92" s="362">
        <f>[1]Kochtypberechnung_Bio!V61</f>
        <v>3.18281999398046</v>
      </c>
      <c r="Z92" s="380">
        <f t="shared" si="0"/>
        <v>6.2598676133654294</v>
      </c>
      <c r="AA92" s="376">
        <v>5.84</v>
      </c>
      <c r="AB92" s="362">
        <v>4.08</v>
      </c>
      <c r="AC92" s="362">
        <v>4.41</v>
      </c>
      <c r="AD92" s="362">
        <v>0.79</v>
      </c>
      <c r="AE92" s="380"/>
      <c r="AF92" s="362">
        <v>3.25</v>
      </c>
      <c r="AG92" s="362">
        <v>8.0500000000000007</v>
      </c>
      <c r="AH92" s="362">
        <v>3.16</v>
      </c>
      <c r="AI92" s="362">
        <v>7.59</v>
      </c>
      <c r="AJ92" s="362">
        <v>8.02</v>
      </c>
      <c r="AK92" s="362">
        <v>4.8600000000000003</v>
      </c>
      <c r="AL92" s="362">
        <v>7.32</v>
      </c>
      <c r="AM92" s="362">
        <v>6.44</v>
      </c>
      <c r="AN92" s="362">
        <v>7.3</v>
      </c>
      <c r="AO92" s="362">
        <v>5.67</v>
      </c>
      <c r="AP92" s="362">
        <v>17.02</v>
      </c>
      <c r="AQ92" s="362">
        <v>5.23</v>
      </c>
      <c r="AR92" s="362">
        <v>5.76</v>
      </c>
      <c r="AS92" s="362">
        <v>8.35</v>
      </c>
      <c r="AT92" s="362">
        <v>33.18</v>
      </c>
      <c r="AU92" s="380"/>
      <c r="AV92" s="362"/>
      <c r="AW92" s="362"/>
      <c r="AX92" s="381"/>
      <c r="AY92" s="401"/>
    </row>
    <row r="93" spans="1:51">
      <c r="A93" s="398">
        <v>38718</v>
      </c>
      <c r="B93" s="376"/>
      <c r="C93" s="362"/>
      <c r="D93" s="362"/>
      <c r="E93" s="362"/>
      <c r="F93" s="362"/>
      <c r="G93" s="362"/>
      <c r="H93" s="362"/>
      <c r="I93" s="362"/>
      <c r="J93" s="380"/>
      <c r="K93" s="362"/>
      <c r="L93" s="362"/>
      <c r="M93" s="362"/>
      <c r="N93" s="362"/>
      <c r="O93" s="362"/>
      <c r="P93" s="362"/>
      <c r="Q93" s="362"/>
      <c r="R93" s="362"/>
      <c r="S93" s="362"/>
      <c r="T93" s="362"/>
      <c r="U93" s="380"/>
      <c r="V93" s="376">
        <f>'[2]Haltung gewichtet'!D68</f>
        <v>0.76864513658739764</v>
      </c>
      <c r="W93" s="380">
        <f t="shared" si="1"/>
        <v>21.522063824447134</v>
      </c>
      <c r="X93" s="362">
        <f>[1]Kochtypberechnung_Bio!T62</f>
        <v>2.8137368489696502</v>
      </c>
      <c r="Y93" s="362">
        <f>[1]Kochtypberechnung_Bio!V62</f>
        <v>3.2220658818252099</v>
      </c>
      <c r="Z93" s="380">
        <f t="shared" si="0"/>
        <v>6.3149480966408618</v>
      </c>
      <c r="AA93" s="376">
        <v>5.97</v>
      </c>
      <c r="AB93" s="362">
        <v>4.13</v>
      </c>
      <c r="AC93" s="362">
        <v>4.1500000000000004</v>
      </c>
      <c r="AD93" s="362">
        <v>0.74</v>
      </c>
      <c r="AE93" s="380"/>
      <c r="AF93" s="362">
        <v>3.29</v>
      </c>
      <c r="AG93" s="362">
        <v>8.33</v>
      </c>
      <c r="AH93" s="362">
        <v>3.47</v>
      </c>
      <c r="AI93" s="362">
        <v>7.92</v>
      </c>
      <c r="AJ93" s="362">
        <v>8.25</v>
      </c>
      <c r="AK93" s="362">
        <v>4.9000000000000004</v>
      </c>
      <c r="AL93" s="362">
        <v>7.5</v>
      </c>
      <c r="AM93" s="362">
        <v>6.78</v>
      </c>
      <c r="AN93" s="362">
        <v>7.99</v>
      </c>
      <c r="AO93" s="362">
        <v>6.83</v>
      </c>
      <c r="AP93" s="362">
        <v>16.96</v>
      </c>
      <c r="AQ93" s="362">
        <v>5.51</v>
      </c>
      <c r="AR93" s="362">
        <v>5.5</v>
      </c>
      <c r="AS93" s="362">
        <v>9.51</v>
      </c>
      <c r="AT93" s="362">
        <v>39.58</v>
      </c>
      <c r="AU93" s="380"/>
      <c r="AV93" s="362"/>
      <c r="AW93" s="362"/>
      <c r="AX93" s="381"/>
      <c r="AY93" s="401"/>
    </row>
    <row r="94" spans="1:51">
      <c r="A94" s="398">
        <v>38749</v>
      </c>
      <c r="B94" s="376"/>
      <c r="C94" s="362"/>
      <c r="D94" s="362"/>
      <c r="E94" s="362"/>
      <c r="F94" s="362"/>
      <c r="G94" s="362"/>
      <c r="H94" s="362"/>
      <c r="I94" s="362"/>
      <c r="J94" s="380"/>
      <c r="K94" s="362"/>
      <c r="L94" s="362"/>
      <c r="M94" s="362"/>
      <c r="N94" s="362"/>
      <c r="O94" s="362"/>
      <c r="P94" s="362"/>
      <c r="Q94" s="362"/>
      <c r="R94" s="362"/>
      <c r="S94" s="362"/>
      <c r="T94" s="362"/>
      <c r="U94" s="380"/>
      <c r="V94" s="376">
        <f>'[2]Haltung gewichtet'!D69</f>
        <v>0.80970680907019821</v>
      </c>
      <c r="W94" s="380">
        <f t="shared" si="1"/>
        <v>22.671790653965552</v>
      </c>
      <c r="X94" s="362">
        <f>[1]Kochtypberechnung_Bio!T63</f>
        <v>2.7542534179824099</v>
      </c>
      <c r="Y94" s="362">
        <f>[1]Kochtypberechnung_Bio!V63</f>
        <v>3.3372522523241099</v>
      </c>
      <c r="Z94" s="380">
        <f t="shared" si="0"/>
        <v>6.3005940909842861</v>
      </c>
      <c r="AA94" s="376">
        <v>6</v>
      </c>
      <c r="AB94" s="362">
        <v>4.2</v>
      </c>
      <c r="AC94" s="362">
        <v>3.95</v>
      </c>
      <c r="AD94" s="362">
        <v>0.74</v>
      </c>
      <c r="AE94" s="380"/>
      <c r="AF94" s="362">
        <v>3.32</v>
      </c>
      <c r="AG94" s="362">
        <v>7.57</v>
      </c>
      <c r="AH94" s="362">
        <v>3.9</v>
      </c>
      <c r="AI94" s="362">
        <v>9.0399999999999991</v>
      </c>
      <c r="AJ94" s="362">
        <v>8.39</v>
      </c>
      <c r="AK94" s="362">
        <v>5.19</v>
      </c>
      <c r="AL94" s="362">
        <v>7.96</v>
      </c>
      <c r="AM94" s="362">
        <v>7.86</v>
      </c>
      <c r="AN94" s="362">
        <v>8.15</v>
      </c>
      <c r="AO94" s="362">
        <v>7.97</v>
      </c>
      <c r="AP94" s="362">
        <v>18.420000000000002</v>
      </c>
      <c r="AQ94" s="362">
        <v>5.47</v>
      </c>
      <c r="AR94" s="362">
        <v>5.88</v>
      </c>
      <c r="AS94" s="362">
        <v>9.06</v>
      </c>
      <c r="AT94" s="362">
        <v>33.92</v>
      </c>
      <c r="AU94" s="380"/>
      <c r="AV94" s="362"/>
      <c r="AW94" s="362"/>
      <c r="AX94" s="381"/>
      <c r="AY94" s="401"/>
    </row>
    <row r="95" spans="1:51">
      <c r="A95" s="398">
        <v>38777</v>
      </c>
      <c r="B95" s="376"/>
      <c r="C95" s="362"/>
      <c r="D95" s="362"/>
      <c r="E95" s="362"/>
      <c r="F95" s="362"/>
      <c r="G95" s="362"/>
      <c r="H95" s="362"/>
      <c r="I95" s="362"/>
      <c r="J95" s="380"/>
      <c r="K95" s="362"/>
      <c r="L95" s="362"/>
      <c r="M95" s="362"/>
      <c r="N95" s="362"/>
      <c r="O95" s="362"/>
      <c r="P95" s="362"/>
      <c r="Q95" s="362"/>
      <c r="R95" s="362"/>
      <c r="S95" s="362"/>
      <c r="T95" s="362"/>
      <c r="U95" s="380"/>
      <c r="V95" s="376">
        <f>'[2]Haltung gewichtet'!D70</f>
        <v>0.80975575430650359</v>
      </c>
      <c r="W95" s="380">
        <f t="shared" si="1"/>
        <v>22.673161120582101</v>
      </c>
      <c r="X95" s="362">
        <f>[1]Kochtypberechnung_Bio!T64</f>
        <v>2.9116027780219902</v>
      </c>
      <c r="Y95" s="362">
        <f>[1]Kochtypberechnung_Bio!V64</f>
        <v>3.4022843757050198</v>
      </c>
      <c r="Z95" s="380">
        <f t="shared" si="0"/>
        <v>6.5788890112412481</v>
      </c>
      <c r="AA95" s="376">
        <v>6.14</v>
      </c>
      <c r="AB95" s="362">
        <v>4.43</v>
      </c>
      <c r="AC95" s="362">
        <v>4.17</v>
      </c>
      <c r="AD95" s="362">
        <v>0.71</v>
      </c>
      <c r="AE95" s="380"/>
      <c r="AF95" s="362">
        <v>3.52</v>
      </c>
      <c r="AG95" s="362">
        <v>7.84</v>
      </c>
      <c r="AH95" s="362">
        <v>3.62</v>
      </c>
      <c r="AI95" s="362">
        <v>9.23</v>
      </c>
      <c r="AJ95" s="362">
        <v>8.6199999999999992</v>
      </c>
      <c r="AK95" s="362">
        <v>5.47</v>
      </c>
      <c r="AL95" s="362">
        <v>7.63</v>
      </c>
      <c r="AM95" s="362">
        <v>8.31</v>
      </c>
      <c r="AN95" s="362">
        <v>7.73</v>
      </c>
      <c r="AO95" s="362">
        <v>8.52</v>
      </c>
      <c r="AP95" s="362">
        <v>17.04</v>
      </c>
      <c r="AQ95" s="362">
        <v>5.51</v>
      </c>
      <c r="AR95" s="362">
        <v>6.19</v>
      </c>
      <c r="AS95" s="362">
        <v>7.77</v>
      </c>
      <c r="AT95" s="362">
        <v>38.340000000000003</v>
      </c>
      <c r="AU95" s="380"/>
      <c r="AV95" s="362"/>
      <c r="AW95" s="362"/>
      <c r="AX95" s="381"/>
      <c r="AY95" s="401"/>
    </row>
    <row r="96" spans="1:51">
      <c r="A96" s="398">
        <v>38808</v>
      </c>
      <c r="B96" s="376"/>
      <c r="C96" s="362"/>
      <c r="D96" s="362"/>
      <c r="E96" s="362"/>
      <c r="F96" s="362"/>
      <c r="G96" s="362"/>
      <c r="H96" s="362"/>
      <c r="I96" s="362"/>
      <c r="J96" s="380"/>
      <c r="K96" s="362"/>
      <c r="L96" s="362"/>
      <c r="M96" s="362"/>
      <c r="N96" s="362"/>
      <c r="O96" s="362"/>
      <c r="P96" s="362"/>
      <c r="Q96" s="362"/>
      <c r="R96" s="362"/>
      <c r="S96" s="362"/>
      <c r="T96" s="362"/>
      <c r="U96" s="380"/>
      <c r="V96" s="376">
        <f>'[2]Haltung gewichtet'!D71</f>
        <v>0.80729621501642324</v>
      </c>
      <c r="W96" s="380">
        <f t="shared" si="1"/>
        <v>22.60429402045985</v>
      </c>
      <c r="X96" s="362">
        <f>[1]Kochtypberechnung_Bio!T65</f>
        <v>2.9349204386648302</v>
      </c>
      <c r="Y96" s="362">
        <f>[1]Kochtypberechnung_Bio!V65</f>
        <v>3.320534169951447</v>
      </c>
      <c r="Z96" s="380">
        <f t="shared" si="0"/>
        <v>6.5607278684656851</v>
      </c>
      <c r="AA96" s="376">
        <v>6.21</v>
      </c>
      <c r="AB96" s="362">
        <v>4.22</v>
      </c>
      <c r="AC96" s="362">
        <v>3.68</v>
      </c>
      <c r="AD96" s="362">
        <v>0.63</v>
      </c>
      <c r="AE96" s="380"/>
      <c r="AF96" s="362">
        <v>3.54</v>
      </c>
      <c r="AG96" s="362">
        <v>8.0299999999999994</v>
      </c>
      <c r="AH96" s="362">
        <v>3.09</v>
      </c>
      <c r="AI96" s="362">
        <v>7.76</v>
      </c>
      <c r="AJ96" s="362">
        <v>8.17</v>
      </c>
      <c r="AK96" s="362">
        <v>5.27</v>
      </c>
      <c r="AL96" s="362">
        <v>7.54</v>
      </c>
      <c r="AM96" s="362">
        <v>8.31</v>
      </c>
      <c r="AN96" s="362">
        <v>7.67</v>
      </c>
      <c r="AO96" s="362">
        <v>9.19</v>
      </c>
      <c r="AP96" s="362">
        <v>16.8</v>
      </c>
      <c r="AQ96" s="362">
        <v>5.21</v>
      </c>
      <c r="AR96" s="362">
        <v>6.13</v>
      </c>
      <c r="AS96" s="362">
        <v>8.92</v>
      </c>
      <c r="AT96" s="362">
        <v>38.42</v>
      </c>
      <c r="AU96" s="380"/>
      <c r="AV96" s="362"/>
      <c r="AW96" s="362"/>
      <c r="AX96" s="381"/>
      <c r="AY96" s="401"/>
    </row>
    <row r="97" spans="1:51">
      <c r="A97" s="398">
        <v>38838</v>
      </c>
      <c r="B97" s="376"/>
      <c r="C97" s="362"/>
      <c r="D97" s="362"/>
      <c r="E97" s="362"/>
      <c r="F97" s="362"/>
      <c r="G97" s="362"/>
      <c r="H97" s="362"/>
      <c r="I97" s="362"/>
      <c r="J97" s="380"/>
      <c r="K97" s="362"/>
      <c r="L97" s="362"/>
      <c r="M97" s="362"/>
      <c r="N97" s="362"/>
      <c r="O97" s="362"/>
      <c r="P97" s="362"/>
      <c r="Q97" s="362"/>
      <c r="R97" s="362"/>
      <c r="S97" s="362"/>
      <c r="T97" s="362"/>
      <c r="U97" s="380"/>
      <c r="V97" s="376">
        <f>'[2]Haltung gewichtet'!D72</f>
        <v>0.80816998916018246</v>
      </c>
      <c r="W97" s="380">
        <f t="shared" si="1"/>
        <v>22.628759696485108</v>
      </c>
      <c r="X97" s="362">
        <f>[1]Kochtypberechnung_Bio!T66</f>
        <v>2.87067242527336</v>
      </c>
      <c r="Y97" s="362">
        <f>[1]Kochtypberechnung_Bio!V66</f>
        <v>3.3533569326601924</v>
      </c>
      <c r="Z97" s="380">
        <f t="shared" si="0"/>
        <v>6.4856906441391651</v>
      </c>
      <c r="AA97" s="376">
        <v>6.16</v>
      </c>
      <c r="AB97" s="362">
        <v>4.12</v>
      </c>
      <c r="AC97" s="362">
        <v>4.17</v>
      </c>
      <c r="AD97" s="362">
        <v>0.61</v>
      </c>
      <c r="AE97" s="380"/>
      <c r="AF97" s="362">
        <v>3.68</v>
      </c>
      <c r="AG97" s="362">
        <v>8.2899999999999991</v>
      </c>
      <c r="AH97" s="362">
        <v>3.11</v>
      </c>
      <c r="AI97" s="362">
        <v>6.47</v>
      </c>
      <c r="AJ97" s="362">
        <v>8.25</v>
      </c>
      <c r="AK97" s="362">
        <v>5.3</v>
      </c>
      <c r="AL97" s="362">
        <v>7.28</v>
      </c>
      <c r="AM97" s="362">
        <v>7.15</v>
      </c>
      <c r="AN97" s="362">
        <v>7.31</v>
      </c>
      <c r="AO97" s="362">
        <v>7.54</v>
      </c>
      <c r="AP97" s="362">
        <v>17.14</v>
      </c>
      <c r="AQ97" s="362">
        <v>5.29</v>
      </c>
      <c r="AR97" s="362">
        <v>6.1</v>
      </c>
      <c r="AS97" s="362">
        <v>8.2799999999999994</v>
      </c>
      <c r="AT97" s="362">
        <v>30.64</v>
      </c>
      <c r="AU97" s="380"/>
      <c r="AV97" s="362"/>
      <c r="AW97" s="362"/>
      <c r="AX97" s="381"/>
      <c r="AY97" s="401"/>
    </row>
    <row r="98" spans="1:51">
      <c r="A98" s="398">
        <v>38869</v>
      </c>
      <c r="B98" s="376"/>
      <c r="C98" s="362"/>
      <c r="D98" s="362"/>
      <c r="E98" s="362"/>
      <c r="F98" s="362"/>
      <c r="G98" s="362"/>
      <c r="H98" s="362"/>
      <c r="I98" s="362"/>
      <c r="J98" s="380"/>
      <c r="K98" s="362"/>
      <c r="L98" s="362"/>
      <c r="M98" s="362"/>
      <c r="N98" s="362"/>
      <c r="O98" s="362"/>
      <c r="P98" s="362"/>
      <c r="Q98" s="362"/>
      <c r="R98" s="362"/>
      <c r="S98" s="362"/>
      <c r="T98" s="362"/>
      <c r="U98" s="380"/>
      <c r="V98" s="376">
        <f>'[2]Haltung gewichtet'!D73</f>
        <v>0.809262895880688</v>
      </c>
      <c r="W98" s="380">
        <f t="shared" si="1"/>
        <v>22.659361084659263</v>
      </c>
      <c r="X98" s="362">
        <f>[1]Kochtypberechnung_Bio!T67</f>
        <v>2.9634940602733599</v>
      </c>
      <c r="Y98" s="362">
        <f>[1]Kochtypberechnung_Bio!V67</f>
        <v>3.3587251594388867</v>
      </c>
      <c r="Z98" s="380">
        <f t="shared" si="0"/>
        <v>6.628412444045316</v>
      </c>
      <c r="AA98" s="376">
        <v>6.27</v>
      </c>
      <c r="AB98" s="362">
        <v>4.2300000000000004</v>
      </c>
      <c r="AC98" s="362">
        <v>3.96</v>
      </c>
      <c r="AD98" s="362">
        <v>0.78</v>
      </c>
      <c r="AE98" s="380"/>
      <c r="AF98" s="362">
        <v>3.54</v>
      </c>
      <c r="AG98" s="362">
        <v>8.6999999999999993</v>
      </c>
      <c r="AH98" s="362">
        <v>2.54</v>
      </c>
      <c r="AI98" s="362">
        <v>7.38</v>
      </c>
      <c r="AJ98" s="362">
        <v>7.14</v>
      </c>
      <c r="AK98" s="362">
        <v>4.6399999999999997</v>
      </c>
      <c r="AL98" s="362">
        <v>8.02</v>
      </c>
      <c r="AM98" s="362">
        <v>8.2899999999999991</v>
      </c>
      <c r="AN98" s="362">
        <v>9.1199999999999992</v>
      </c>
      <c r="AO98" s="362">
        <v>6.92</v>
      </c>
      <c r="AP98" s="362">
        <v>17.39</v>
      </c>
      <c r="AQ98" s="362">
        <v>5.59</v>
      </c>
      <c r="AR98" s="362">
        <v>6.07</v>
      </c>
      <c r="AS98" s="362">
        <v>8.92</v>
      </c>
      <c r="AT98" s="362">
        <v>33.68</v>
      </c>
      <c r="AU98" s="380"/>
      <c r="AV98" s="362"/>
      <c r="AW98" s="362"/>
      <c r="AX98" s="381"/>
      <c r="AY98" s="401"/>
    </row>
    <row r="99" spans="1:51">
      <c r="A99" s="398">
        <v>38899</v>
      </c>
      <c r="B99" s="376"/>
      <c r="C99" s="362"/>
      <c r="D99" s="362"/>
      <c r="E99" s="362"/>
      <c r="F99" s="362"/>
      <c r="G99" s="362"/>
      <c r="H99" s="362"/>
      <c r="I99" s="362"/>
      <c r="J99" s="380"/>
      <c r="K99" s="362"/>
      <c r="L99" s="362"/>
      <c r="M99" s="362"/>
      <c r="N99" s="362"/>
      <c r="O99" s="362"/>
      <c r="P99" s="362"/>
      <c r="Q99" s="362"/>
      <c r="R99" s="362"/>
      <c r="S99" s="362"/>
      <c r="T99" s="362"/>
      <c r="U99" s="380"/>
      <c r="V99" s="376">
        <f>'[2]Haltung gewichtet'!D74</f>
        <v>0.80753643348181292</v>
      </c>
      <c r="W99" s="380">
        <f t="shared" si="1"/>
        <v>22.611020137490762</v>
      </c>
      <c r="X99" s="362">
        <f>[1]Kochtypberechnung_Bio!T68</f>
        <v>3.3294263534008501</v>
      </c>
      <c r="Y99" s="362">
        <f>[1]Kochtypberechnung_Bio!V68</f>
        <v>3.658530187390669</v>
      </c>
      <c r="Z99" s="380">
        <f t="shared" ref="Z99:Z162" si="2">SUMPRODUCT($X$19:$Y$19,X99:Y99)</f>
        <v>7.3721841519052109</v>
      </c>
      <c r="AA99" s="376">
        <v>6</v>
      </c>
      <c r="AB99" s="362">
        <v>4.2699999999999996</v>
      </c>
      <c r="AC99" s="362">
        <v>4.16</v>
      </c>
      <c r="AD99" s="362">
        <v>0.81</v>
      </c>
      <c r="AE99" s="380"/>
      <c r="AF99" s="362">
        <v>4.6900000000000004</v>
      </c>
      <c r="AG99" s="362">
        <v>7.78</v>
      </c>
      <c r="AH99" s="362">
        <v>2.09</v>
      </c>
      <c r="AI99" s="362">
        <v>5.61</v>
      </c>
      <c r="AJ99" s="362">
        <v>5.33</v>
      </c>
      <c r="AK99" s="362">
        <v>6.15</v>
      </c>
      <c r="AL99" s="362">
        <v>6.63</v>
      </c>
      <c r="AM99" s="362">
        <v>7.2</v>
      </c>
      <c r="AN99" s="362">
        <v>8.01</v>
      </c>
      <c r="AO99" s="362">
        <v>7.94</v>
      </c>
      <c r="AP99" s="362">
        <v>18.41</v>
      </c>
      <c r="AQ99" s="362">
        <v>6.28</v>
      </c>
      <c r="AR99" s="362">
        <v>6.11</v>
      </c>
      <c r="AS99" s="362">
        <v>8.19</v>
      </c>
      <c r="AT99" s="362">
        <v>34.270000000000003</v>
      </c>
      <c r="AU99" s="380"/>
      <c r="AV99" s="362"/>
      <c r="AW99" s="362"/>
      <c r="AX99" s="381"/>
      <c r="AY99" s="401"/>
    </row>
    <row r="100" spans="1:51">
      <c r="A100" s="398">
        <v>38930</v>
      </c>
      <c r="B100" s="376"/>
      <c r="C100" s="362"/>
      <c r="D100" s="362"/>
      <c r="E100" s="362"/>
      <c r="F100" s="362"/>
      <c r="G100" s="362"/>
      <c r="H100" s="362"/>
      <c r="I100" s="362"/>
      <c r="J100" s="380"/>
      <c r="K100" s="362"/>
      <c r="L100" s="362"/>
      <c r="M100" s="362"/>
      <c r="N100" s="362"/>
      <c r="O100" s="362"/>
      <c r="P100" s="362"/>
      <c r="Q100" s="362"/>
      <c r="R100" s="362"/>
      <c r="S100" s="362"/>
      <c r="T100" s="362"/>
      <c r="U100" s="380"/>
      <c r="V100" s="376">
        <f>'[2]Haltung gewichtet'!D75</f>
        <v>0.79028522950042346</v>
      </c>
      <c r="W100" s="380">
        <f t="shared" si="1"/>
        <v>22.127986426011859</v>
      </c>
      <c r="X100" s="362" t="str">
        <f>[1]Kochtypberechnung_Bio!T69</f>
        <v/>
      </c>
      <c r="Y100" s="362">
        <f>[1]Kochtypberechnung_Bio!V69</f>
        <v>3.4581996922798255</v>
      </c>
      <c r="Z100" s="380">
        <f t="shared" si="2"/>
        <v>2.2478297999818868</v>
      </c>
      <c r="AA100" s="376"/>
      <c r="AB100" s="362">
        <v>3.98</v>
      </c>
      <c r="AC100" s="362">
        <v>5.04</v>
      </c>
      <c r="AD100" s="362">
        <v>0.83</v>
      </c>
      <c r="AE100" s="380"/>
      <c r="AF100" s="362">
        <v>4.0599999999999996</v>
      </c>
      <c r="AG100" s="362">
        <v>5.52</v>
      </c>
      <c r="AH100" s="362">
        <v>2.61</v>
      </c>
      <c r="AI100" s="362">
        <v>4.41</v>
      </c>
      <c r="AJ100" s="362">
        <v>7.75</v>
      </c>
      <c r="AK100" s="362">
        <v>5.73</v>
      </c>
      <c r="AL100" s="362">
        <v>7.84</v>
      </c>
      <c r="AM100" s="362">
        <v>6.91</v>
      </c>
      <c r="AN100" s="362">
        <v>7.97</v>
      </c>
      <c r="AO100" s="362">
        <v>6.24</v>
      </c>
      <c r="AP100" s="362">
        <v>17.39</v>
      </c>
      <c r="AQ100" s="362">
        <v>6.07</v>
      </c>
      <c r="AR100" s="362">
        <v>7.32</v>
      </c>
      <c r="AS100" s="362">
        <v>6.31</v>
      </c>
      <c r="AT100" s="362"/>
      <c r="AU100" s="380"/>
      <c r="AV100" s="362"/>
      <c r="AW100" s="362"/>
      <c r="AX100" s="381"/>
      <c r="AY100" s="401"/>
    </row>
    <row r="101" spans="1:51">
      <c r="A101" s="398">
        <v>38961</v>
      </c>
      <c r="B101" s="376"/>
      <c r="C101" s="362"/>
      <c r="D101" s="362"/>
      <c r="E101" s="362"/>
      <c r="F101" s="362"/>
      <c r="G101" s="362"/>
      <c r="H101" s="362"/>
      <c r="I101" s="362"/>
      <c r="J101" s="380"/>
      <c r="K101" s="362"/>
      <c r="L101" s="362"/>
      <c r="M101" s="362"/>
      <c r="N101" s="362"/>
      <c r="O101" s="362"/>
      <c r="P101" s="362"/>
      <c r="Q101" s="362"/>
      <c r="R101" s="362"/>
      <c r="S101" s="362"/>
      <c r="T101" s="362"/>
      <c r="U101" s="380"/>
      <c r="V101" s="376">
        <f>'[2]Haltung gewichtet'!D76</f>
        <v>0.80668055685983597</v>
      </c>
      <c r="W101" s="380">
        <f t="shared" si="1"/>
        <v>22.587055592075409</v>
      </c>
      <c r="X101" s="362" t="str">
        <f>[1]Kochtypberechnung_Bio!T70</f>
        <v/>
      </c>
      <c r="Y101" s="362">
        <f>[1]Kochtypberechnung_Bio!V70</f>
        <v>3.1985488565535403</v>
      </c>
      <c r="Z101" s="380">
        <f t="shared" si="2"/>
        <v>2.0790567567598011</v>
      </c>
      <c r="AA101" s="376">
        <v>6.03</v>
      </c>
      <c r="AB101" s="362">
        <v>3.99</v>
      </c>
      <c r="AC101" s="362">
        <v>4.8600000000000003</v>
      </c>
      <c r="AD101" s="362">
        <v>0.82</v>
      </c>
      <c r="AE101" s="380"/>
      <c r="AF101" s="362">
        <v>4.0199999999999996</v>
      </c>
      <c r="AG101" s="362">
        <v>7.51</v>
      </c>
      <c r="AH101" s="362">
        <v>3.11</v>
      </c>
      <c r="AI101" s="362">
        <v>6.69</v>
      </c>
      <c r="AJ101" s="362">
        <v>9.3800000000000008</v>
      </c>
      <c r="AK101" s="362">
        <v>5.47</v>
      </c>
      <c r="AL101" s="362">
        <v>8.17</v>
      </c>
      <c r="AM101" s="362">
        <v>8.25</v>
      </c>
      <c r="AN101" s="362">
        <v>8.9499999999999993</v>
      </c>
      <c r="AO101" s="362">
        <v>6.55</v>
      </c>
      <c r="AP101" s="362">
        <v>17.61</v>
      </c>
      <c r="AQ101" s="362">
        <v>6.13</v>
      </c>
      <c r="AR101" s="362">
        <v>8.18</v>
      </c>
      <c r="AS101" s="362">
        <v>7.57</v>
      </c>
      <c r="AT101" s="362">
        <v>38.03</v>
      </c>
      <c r="AU101" s="380"/>
      <c r="AV101" s="362"/>
      <c r="AW101" s="362"/>
      <c r="AX101" s="381"/>
      <c r="AY101" s="401"/>
    </row>
    <row r="102" spans="1:51">
      <c r="A102" s="398">
        <v>38991</v>
      </c>
      <c r="B102" s="376"/>
      <c r="C102" s="362"/>
      <c r="D102" s="362"/>
      <c r="E102" s="362"/>
      <c r="F102" s="362"/>
      <c r="G102" s="362"/>
      <c r="H102" s="362"/>
      <c r="I102" s="362"/>
      <c r="J102" s="380"/>
      <c r="K102" s="362"/>
      <c r="L102" s="362"/>
      <c r="M102" s="362"/>
      <c r="N102" s="362"/>
      <c r="O102" s="362"/>
      <c r="P102" s="362"/>
      <c r="Q102" s="362"/>
      <c r="R102" s="362"/>
      <c r="S102" s="362"/>
      <c r="T102" s="362"/>
      <c r="U102" s="380"/>
      <c r="V102" s="376">
        <f>'[2]Haltung gewichtet'!D77</f>
        <v>0.80927733390242318</v>
      </c>
      <c r="W102" s="380">
        <f t="shared" si="1"/>
        <v>22.65976534926785</v>
      </c>
      <c r="X102" s="362" t="str">
        <f>[1]Kochtypberechnung_Bio!T71</f>
        <v/>
      </c>
      <c r="Y102" s="362">
        <f>[1]Kochtypberechnung_Bio!V71</f>
        <v>2.9803483833517199</v>
      </c>
      <c r="Z102" s="380">
        <f t="shared" si="2"/>
        <v>1.937226449178618</v>
      </c>
      <c r="AA102" s="376">
        <v>5.82</v>
      </c>
      <c r="AB102" s="362">
        <v>4.13</v>
      </c>
      <c r="AC102" s="362">
        <v>6.3</v>
      </c>
      <c r="AD102" s="362">
        <v>0.95</v>
      </c>
      <c r="AE102" s="380"/>
      <c r="AF102" s="362">
        <v>3.9</v>
      </c>
      <c r="AG102" s="362">
        <v>7.51</v>
      </c>
      <c r="AH102" s="362">
        <v>3.13</v>
      </c>
      <c r="AI102" s="362">
        <v>7.18</v>
      </c>
      <c r="AJ102" s="362">
        <v>8.2799999999999994</v>
      </c>
      <c r="AK102" s="362">
        <v>5.56</v>
      </c>
      <c r="AL102" s="362">
        <v>6.22</v>
      </c>
      <c r="AM102" s="362">
        <v>6.14</v>
      </c>
      <c r="AN102" s="362">
        <v>8.0500000000000007</v>
      </c>
      <c r="AO102" s="362">
        <v>6.05</v>
      </c>
      <c r="AP102" s="362">
        <v>18.239999999999998</v>
      </c>
      <c r="AQ102" s="362">
        <v>4.8600000000000003</v>
      </c>
      <c r="AR102" s="362">
        <v>7.34</v>
      </c>
      <c r="AS102" s="362">
        <v>7.5</v>
      </c>
      <c r="AT102" s="362">
        <v>30.94</v>
      </c>
      <c r="AU102" s="380"/>
      <c r="AV102" s="362"/>
      <c r="AW102" s="362"/>
      <c r="AX102" s="381"/>
      <c r="AY102" s="401"/>
    </row>
    <row r="103" spans="1:51">
      <c r="A103" s="398">
        <v>39022</v>
      </c>
      <c r="B103" s="376"/>
      <c r="C103" s="362"/>
      <c r="D103" s="362"/>
      <c r="E103" s="362"/>
      <c r="F103" s="362"/>
      <c r="G103" s="362"/>
      <c r="H103" s="362"/>
      <c r="I103" s="362"/>
      <c r="J103" s="380"/>
      <c r="K103" s="362"/>
      <c r="L103" s="362"/>
      <c r="M103" s="362"/>
      <c r="N103" s="362"/>
      <c r="O103" s="362"/>
      <c r="P103" s="362"/>
      <c r="Q103" s="362"/>
      <c r="R103" s="362"/>
      <c r="S103" s="362"/>
      <c r="T103" s="362"/>
      <c r="U103" s="380"/>
      <c r="V103" s="376">
        <f>'[2]Haltung gewichtet'!D78</f>
        <v>0.76548404845985463</v>
      </c>
      <c r="W103" s="380">
        <f t="shared" si="1"/>
        <v>21.43355335687593</v>
      </c>
      <c r="X103" s="362">
        <f>[1]Kochtypberechnung_Bio!T72</f>
        <v>2.98266785099448</v>
      </c>
      <c r="Y103" s="362">
        <f>[1]Kochtypberechnung_Bio!V72</f>
        <v>3.0490958965461608</v>
      </c>
      <c r="Z103" s="380">
        <f t="shared" si="2"/>
        <v>6.4559141092467245</v>
      </c>
      <c r="AA103" s="376">
        <v>5.86</v>
      </c>
      <c r="AB103" s="362">
        <v>3.96</v>
      </c>
      <c r="AC103" s="362">
        <v>6.45</v>
      </c>
      <c r="AD103" s="362">
        <v>0.73</v>
      </c>
      <c r="AE103" s="380"/>
      <c r="AF103" s="362">
        <v>3.59</v>
      </c>
      <c r="AG103" s="362">
        <v>8.66</v>
      </c>
      <c r="AH103" s="362">
        <v>2.8</v>
      </c>
      <c r="AI103" s="362">
        <v>6.5</v>
      </c>
      <c r="AJ103" s="362">
        <v>8.4499999999999993</v>
      </c>
      <c r="AK103" s="362">
        <v>5.5</v>
      </c>
      <c r="AL103" s="362">
        <v>6.69</v>
      </c>
      <c r="AM103" s="362">
        <v>6.12</v>
      </c>
      <c r="AN103" s="362">
        <v>7.95</v>
      </c>
      <c r="AO103" s="362">
        <v>5.64</v>
      </c>
      <c r="AP103" s="362">
        <v>18.809999999999999</v>
      </c>
      <c r="AQ103" s="362">
        <v>5.0999999999999996</v>
      </c>
      <c r="AR103" s="362">
        <v>6.86</v>
      </c>
      <c r="AS103" s="362">
        <v>6.81</v>
      </c>
      <c r="AT103" s="362">
        <v>33.549999999999997</v>
      </c>
      <c r="AU103" s="380"/>
      <c r="AV103" s="362"/>
      <c r="AW103" s="362"/>
      <c r="AX103" s="381"/>
      <c r="AY103" s="401"/>
    </row>
    <row r="104" spans="1:51">
      <c r="A104" s="398">
        <v>39052</v>
      </c>
      <c r="B104" s="376"/>
      <c r="C104" s="362"/>
      <c r="D104" s="362"/>
      <c r="E104" s="362"/>
      <c r="F104" s="362"/>
      <c r="G104" s="362"/>
      <c r="H104" s="362"/>
      <c r="I104" s="362"/>
      <c r="J104" s="380"/>
      <c r="K104" s="362"/>
      <c r="L104" s="362"/>
      <c r="M104" s="362"/>
      <c r="N104" s="362"/>
      <c r="O104" s="362"/>
      <c r="P104" s="362"/>
      <c r="Q104" s="362"/>
      <c r="R104" s="362"/>
      <c r="S104" s="362"/>
      <c r="T104" s="362"/>
      <c r="U104" s="380"/>
      <c r="V104" s="376">
        <f>'[2]Haltung gewichtet'!D79</f>
        <v>0.80850346984899768</v>
      </c>
      <c r="W104" s="380">
        <f t="shared" si="1"/>
        <v>22.638097155771934</v>
      </c>
      <c r="X104" s="362">
        <f>[1]Kochtypberechnung_Bio!T73</f>
        <v>3.01208352180854</v>
      </c>
      <c r="Y104" s="362">
        <f>[1]Kochtypberechnung_Bio!V73</f>
        <v>3.2332268800739214</v>
      </c>
      <c r="Z104" s="380">
        <f t="shared" si="2"/>
        <v>6.6197227547608595</v>
      </c>
      <c r="AA104" s="376">
        <v>5.27</v>
      </c>
      <c r="AB104" s="362">
        <v>4.3</v>
      </c>
      <c r="AC104" s="362">
        <v>3.88</v>
      </c>
      <c r="AD104" s="362">
        <v>0.7</v>
      </c>
      <c r="AE104" s="380"/>
      <c r="AF104" s="362">
        <v>3.67</v>
      </c>
      <c r="AG104" s="362">
        <v>7.72</v>
      </c>
      <c r="AH104" s="362">
        <v>3.37</v>
      </c>
      <c r="AI104" s="362">
        <v>7.02</v>
      </c>
      <c r="AJ104" s="362">
        <v>7.03</v>
      </c>
      <c r="AK104" s="362">
        <v>5.79</v>
      </c>
      <c r="AL104" s="362">
        <v>7.13</v>
      </c>
      <c r="AM104" s="362">
        <v>6.48</v>
      </c>
      <c r="AN104" s="362">
        <v>6.6</v>
      </c>
      <c r="AO104" s="362">
        <v>5.59</v>
      </c>
      <c r="AP104" s="362">
        <v>16.64</v>
      </c>
      <c r="AQ104" s="362">
        <v>5.31</v>
      </c>
      <c r="AR104" s="362">
        <v>7</v>
      </c>
      <c r="AS104" s="362">
        <v>7.32</v>
      </c>
      <c r="AT104" s="362">
        <v>29.52</v>
      </c>
      <c r="AU104" s="380"/>
      <c r="AV104" s="362"/>
      <c r="AW104" s="362"/>
      <c r="AX104" s="381"/>
      <c r="AY104" s="401"/>
    </row>
    <row r="105" spans="1:51">
      <c r="A105" s="398">
        <v>39083</v>
      </c>
      <c r="B105" s="376"/>
      <c r="C105" s="362"/>
      <c r="D105" s="362"/>
      <c r="E105" s="362"/>
      <c r="F105" s="362"/>
      <c r="G105" s="362"/>
      <c r="H105" s="362"/>
      <c r="I105" s="362"/>
      <c r="J105" s="380"/>
      <c r="K105" s="362"/>
      <c r="L105" s="362"/>
      <c r="M105" s="362"/>
      <c r="N105" s="362"/>
      <c r="O105" s="362"/>
      <c r="P105" s="362"/>
      <c r="Q105" s="362"/>
      <c r="R105" s="362"/>
      <c r="S105" s="362"/>
      <c r="T105" s="362"/>
      <c r="U105" s="380"/>
      <c r="V105" s="376">
        <f>'[2]Haltung gewichtet'!D80</f>
        <v>0.79461375294766656</v>
      </c>
      <c r="W105" s="380">
        <f t="shared" si="1"/>
        <v>22.249185082534662</v>
      </c>
      <c r="X105" s="362">
        <f>[1]Kochtypberechnung_Bio!T74</f>
        <v>3.1385192212848798</v>
      </c>
      <c r="Y105" s="362">
        <f>[1]Kochtypberechnung_Bio!V74</f>
        <v>3.087557053323934</v>
      </c>
      <c r="Z105" s="380">
        <f t="shared" si="2"/>
        <v>6.7146909165878768</v>
      </c>
      <c r="AA105" s="376">
        <v>6.12</v>
      </c>
      <c r="AB105" s="362">
        <v>3.68</v>
      </c>
      <c r="AC105" s="362">
        <v>4.1900000000000004</v>
      </c>
      <c r="AD105" s="362">
        <v>0.65</v>
      </c>
      <c r="AE105" s="380"/>
      <c r="AF105" s="362">
        <v>3.77</v>
      </c>
      <c r="AG105" s="362">
        <v>7.54</v>
      </c>
      <c r="AH105" s="362">
        <v>3.09</v>
      </c>
      <c r="AI105" s="362">
        <v>7.39</v>
      </c>
      <c r="AJ105" s="362">
        <v>6.18</v>
      </c>
      <c r="AK105" s="362">
        <v>5.82</v>
      </c>
      <c r="AL105" s="362">
        <v>9.44</v>
      </c>
      <c r="AM105" s="362">
        <v>6.3</v>
      </c>
      <c r="AN105" s="362">
        <v>6.4</v>
      </c>
      <c r="AO105" s="362">
        <v>5.79</v>
      </c>
      <c r="AP105" s="362">
        <v>15.2</v>
      </c>
      <c r="AQ105" s="362">
        <v>5.33</v>
      </c>
      <c r="AR105" s="362">
        <v>7.42</v>
      </c>
      <c r="AS105" s="362">
        <v>8.73</v>
      </c>
      <c r="AT105" s="362">
        <v>34.42</v>
      </c>
      <c r="AU105" s="380"/>
      <c r="AV105" s="362"/>
      <c r="AW105" s="362"/>
      <c r="AX105" s="381"/>
      <c r="AY105" s="401"/>
    </row>
    <row r="106" spans="1:51">
      <c r="A106" s="398">
        <v>39114</v>
      </c>
      <c r="B106" s="376"/>
      <c r="C106" s="362"/>
      <c r="D106" s="362"/>
      <c r="E106" s="362"/>
      <c r="F106" s="362"/>
      <c r="G106" s="362"/>
      <c r="H106" s="362"/>
      <c r="I106" s="362"/>
      <c r="J106" s="380"/>
      <c r="K106" s="362"/>
      <c r="L106" s="362"/>
      <c r="M106" s="362"/>
      <c r="N106" s="362"/>
      <c r="O106" s="362"/>
      <c r="P106" s="362"/>
      <c r="Q106" s="362"/>
      <c r="R106" s="362"/>
      <c r="S106" s="362"/>
      <c r="T106" s="362"/>
      <c r="U106" s="380"/>
      <c r="V106" s="376">
        <f>'[2]Haltung gewichtet'!D81</f>
        <v>0.78809700580855413</v>
      </c>
      <c r="W106" s="380">
        <f t="shared" si="1"/>
        <v>22.066716162639516</v>
      </c>
      <c r="X106" s="362">
        <f>[1]Kochtypberechnung_Bio!T75</f>
        <v>3.1342069305645701</v>
      </c>
      <c r="Y106" s="362">
        <f>[1]Kochtypberechnung_Bio!V75</f>
        <v>3.1232932766480057</v>
      </c>
      <c r="Z106" s="380">
        <f t="shared" si="2"/>
        <v>6.7314510256680595</v>
      </c>
      <c r="AA106" s="376">
        <v>6.16</v>
      </c>
      <c r="AB106" s="362">
        <v>3.55</v>
      </c>
      <c r="AC106" s="362">
        <v>4.3600000000000003</v>
      </c>
      <c r="AD106" s="362">
        <v>0.59</v>
      </c>
      <c r="AE106" s="380"/>
      <c r="AF106" s="362">
        <v>3.52</v>
      </c>
      <c r="AG106" s="362">
        <v>7.45</v>
      </c>
      <c r="AH106" s="362">
        <v>3.33</v>
      </c>
      <c r="AI106" s="362">
        <v>7.26</v>
      </c>
      <c r="AJ106" s="362">
        <v>5.94</v>
      </c>
      <c r="AK106" s="362">
        <v>6.03</v>
      </c>
      <c r="AL106" s="362">
        <v>5.39</v>
      </c>
      <c r="AM106" s="362">
        <v>6.35</v>
      </c>
      <c r="AN106" s="362">
        <v>5.7</v>
      </c>
      <c r="AO106" s="362">
        <v>6.5</v>
      </c>
      <c r="AP106" s="362">
        <v>17</v>
      </c>
      <c r="AQ106" s="362">
        <v>5.45</v>
      </c>
      <c r="AR106" s="362">
        <v>7.29</v>
      </c>
      <c r="AS106" s="362">
        <v>8.86</v>
      </c>
      <c r="AT106" s="362">
        <v>36.909999999999997</v>
      </c>
      <c r="AU106" s="380"/>
      <c r="AV106" s="362"/>
      <c r="AW106" s="362"/>
      <c r="AX106" s="381"/>
      <c r="AY106" s="401"/>
    </row>
    <row r="107" spans="1:51">
      <c r="A107" s="398">
        <v>39142</v>
      </c>
      <c r="B107" s="376"/>
      <c r="C107" s="362"/>
      <c r="D107" s="362"/>
      <c r="E107" s="362"/>
      <c r="F107" s="362"/>
      <c r="G107" s="362"/>
      <c r="H107" s="362"/>
      <c r="I107" s="362"/>
      <c r="J107" s="380"/>
      <c r="K107" s="362"/>
      <c r="L107" s="362"/>
      <c r="M107" s="362"/>
      <c r="N107" s="362"/>
      <c r="O107" s="362"/>
      <c r="P107" s="362"/>
      <c r="Q107" s="362"/>
      <c r="R107" s="362"/>
      <c r="S107" s="362"/>
      <c r="T107" s="362"/>
      <c r="U107" s="380"/>
      <c r="V107" s="376">
        <f>'[2]Haltung gewichtet'!D82</f>
        <v>0.80855991781738512</v>
      </c>
      <c r="W107" s="380">
        <f t="shared" si="1"/>
        <v>22.639677698886782</v>
      </c>
      <c r="X107" s="362">
        <f>[1]Kochtypberechnung_Bio!T76</f>
        <v>3.18959304347826</v>
      </c>
      <c r="Y107" s="362">
        <f>[1]Kochtypberechnung_Bio!V76</f>
        <v>3.1480257366819537</v>
      </c>
      <c r="Z107" s="380">
        <f t="shared" si="2"/>
        <v>6.8306062940606598</v>
      </c>
      <c r="AA107" s="376">
        <v>6.1</v>
      </c>
      <c r="AB107" s="362">
        <v>3.64</v>
      </c>
      <c r="AC107" s="362">
        <v>3.67</v>
      </c>
      <c r="AD107" s="362">
        <v>0.66</v>
      </c>
      <c r="AE107" s="380"/>
      <c r="AF107" s="362">
        <v>4.0599999999999996</v>
      </c>
      <c r="AG107" s="362">
        <v>7.99</v>
      </c>
      <c r="AH107" s="362">
        <v>3.98</v>
      </c>
      <c r="AI107" s="362">
        <v>7.31</v>
      </c>
      <c r="AJ107" s="362">
        <v>5.87</v>
      </c>
      <c r="AK107" s="362">
        <v>6.02</v>
      </c>
      <c r="AL107" s="362">
        <v>5.6</v>
      </c>
      <c r="AM107" s="362">
        <v>6.4</v>
      </c>
      <c r="AN107" s="362">
        <v>5.72</v>
      </c>
      <c r="AO107" s="362">
        <v>7</v>
      </c>
      <c r="AP107" s="362">
        <v>15.2</v>
      </c>
      <c r="AQ107" s="362">
        <v>5.73</v>
      </c>
      <c r="AR107" s="362">
        <v>7.21</v>
      </c>
      <c r="AS107" s="362">
        <v>8.02</v>
      </c>
      <c r="AT107" s="362">
        <v>33.31</v>
      </c>
      <c r="AU107" s="380"/>
      <c r="AV107" s="362"/>
      <c r="AW107" s="362"/>
      <c r="AX107" s="381"/>
      <c r="AY107" s="401"/>
    </row>
    <row r="108" spans="1:51">
      <c r="A108" s="398">
        <v>39173</v>
      </c>
      <c r="B108" s="376"/>
      <c r="C108" s="362"/>
      <c r="D108" s="362"/>
      <c r="E108" s="362"/>
      <c r="F108" s="362"/>
      <c r="G108" s="362"/>
      <c r="H108" s="362"/>
      <c r="I108" s="362"/>
      <c r="J108" s="380"/>
      <c r="K108" s="362"/>
      <c r="L108" s="362"/>
      <c r="M108" s="362"/>
      <c r="N108" s="362"/>
      <c r="O108" s="362"/>
      <c r="P108" s="362"/>
      <c r="Q108" s="362"/>
      <c r="R108" s="362"/>
      <c r="S108" s="362"/>
      <c r="T108" s="362"/>
      <c r="U108" s="380"/>
      <c r="V108" s="376">
        <f>'[2]Haltung gewichtet'!D83</f>
        <v>0.80633291116835548</v>
      </c>
      <c r="W108" s="380">
        <f t="shared" si="1"/>
        <v>22.577321512713954</v>
      </c>
      <c r="X108" s="362">
        <f>[1]Kochtypberechnung_Bio!T77</f>
        <v>3.20205861129137</v>
      </c>
      <c r="Y108" s="362">
        <f>[1]Kochtypberechnung_Bio!V77</f>
        <v>3.3414967154913691</v>
      </c>
      <c r="Z108" s="380">
        <f t="shared" si="2"/>
        <v>6.9750607820064445</v>
      </c>
      <c r="AA108" s="376">
        <v>6.02</v>
      </c>
      <c r="AB108" s="362">
        <v>3.6</v>
      </c>
      <c r="AC108" s="362">
        <v>4.37</v>
      </c>
      <c r="AD108" s="362">
        <v>0.63</v>
      </c>
      <c r="AE108" s="380"/>
      <c r="AF108" s="362">
        <v>4.04</v>
      </c>
      <c r="AG108" s="362">
        <v>9.0399999999999991</v>
      </c>
      <c r="AH108" s="362">
        <v>3.64</v>
      </c>
      <c r="AI108" s="362">
        <v>7.06</v>
      </c>
      <c r="AJ108" s="362">
        <v>6.08</v>
      </c>
      <c r="AK108" s="362">
        <v>5.29</v>
      </c>
      <c r="AL108" s="362">
        <v>7.27</v>
      </c>
      <c r="AM108" s="362">
        <v>6.64</v>
      </c>
      <c r="AN108" s="362">
        <v>7.2</v>
      </c>
      <c r="AO108" s="362">
        <v>7</v>
      </c>
      <c r="AP108" s="362">
        <v>14</v>
      </c>
      <c r="AQ108" s="362">
        <v>5.95</v>
      </c>
      <c r="AR108" s="362">
        <v>7.53</v>
      </c>
      <c r="AS108" s="362">
        <v>7.21</v>
      </c>
      <c r="AT108" s="362">
        <v>38.130000000000003</v>
      </c>
      <c r="AU108" s="380"/>
      <c r="AV108" s="362"/>
      <c r="AW108" s="362"/>
      <c r="AX108" s="381"/>
      <c r="AY108" s="401"/>
    </row>
    <row r="109" spans="1:51">
      <c r="A109" s="398">
        <v>39203</v>
      </c>
      <c r="B109" s="376"/>
      <c r="C109" s="362"/>
      <c r="D109" s="362"/>
      <c r="E109" s="362"/>
      <c r="F109" s="362"/>
      <c r="G109" s="362"/>
      <c r="H109" s="362"/>
      <c r="I109" s="362"/>
      <c r="J109" s="380"/>
      <c r="K109" s="362"/>
      <c r="L109" s="362"/>
      <c r="M109" s="362"/>
      <c r="N109" s="362"/>
      <c r="O109" s="362"/>
      <c r="P109" s="362"/>
      <c r="Q109" s="362"/>
      <c r="R109" s="362"/>
      <c r="S109" s="362"/>
      <c r="T109" s="362"/>
      <c r="U109" s="380"/>
      <c r="V109" s="376">
        <f>'[2]Haltung gewichtet'!D84</f>
        <v>0.80871873259545823</v>
      </c>
      <c r="W109" s="380">
        <f t="shared" ref="W109:W160" si="3">SUMPRODUCT($V$19:$V$19,V109:V109)</f>
        <v>22.644124512672832</v>
      </c>
      <c r="X109" s="362">
        <f>[1]Kochtypberechnung_Bio!T78</f>
        <v>3.3003652693056398</v>
      </c>
      <c r="Y109" s="362">
        <f>[1]Kochtypberechnung_Bio!V78</f>
        <v>3.2042719096071095</v>
      </c>
      <c r="Z109" s="380">
        <f t="shared" si="2"/>
        <v>7.0333246452030806</v>
      </c>
      <c r="AA109" s="376">
        <v>6.48</v>
      </c>
      <c r="AB109" s="362">
        <v>3.49</v>
      </c>
      <c r="AC109" s="362">
        <v>4.37</v>
      </c>
      <c r="AD109" s="362">
        <v>0.54</v>
      </c>
      <c r="AE109" s="380"/>
      <c r="AF109" s="362">
        <v>3.05</v>
      </c>
      <c r="AG109" s="362">
        <v>8.07</v>
      </c>
      <c r="AH109" s="362">
        <v>3.17</v>
      </c>
      <c r="AI109" s="362">
        <v>6.11</v>
      </c>
      <c r="AJ109" s="362">
        <v>8.75</v>
      </c>
      <c r="AK109" s="362">
        <v>7.35</v>
      </c>
      <c r="AL109" s="362">
        <v>7.21</v>
      </c>
      <c r="AM109" s="362">
        <v>7.54</v>
      </c>
      <c r="AN109" s="362">
        <v>7.65</v>
      </c>
      <c r="AO109" s="362">
        <v>5.77</v>
      </c>
      <c r="AP109" s="362">
        <v>14</v>
      </c>
      <c r="AQ109" s="362">
        <v>5.48</v>
      </c>
      <c r="AR109" s="362">
        <v>7.37</v>
      </c>
      <c r="AS109" s="362">
        <v>7.51</v>
      </c>
      <c r="AT109" s="362">
        <v>32.42</v>
      </c>
      <c r="AU109" s="380"/>
      <c r="AV109" s="362"/>
      <c r="AW109" s="362"/>
      <c r="AX109" s="381"/>
      <c r="AY109" s="401"/>
    </row>
    <row r="110" spans="1:51">
      <c r="A110" s="398">
        <v>39234</v>
      </c>
      <c r="B110" s="376"/>
      <c r="C110" s="362"/>
      <c r="D110" s="362"/>
      <c r="E110" s="362"/>
      <c r="F110" s="362"/>
      <c r="G110" s="362"/>
      <c r="H110" s="362"/>
      <c r="I110" s="362"/>
      <c r="J110" s="380"/>
      <c r="K110" s="362"/>
      <c r="L110" s="362"/>
      <c r="M110" s="362"/>
      <c r="N110" s="362"/>
      <c r="O110" s="362"/>
      <c r="P110" s="362"/>
      <c r="Q110" s="362"/>
      <c r="R110" s="362"/>
      <c r="S110" s="362"/>
      <c r="T110" s="362"/>
      <c r="U110" s="380"/>
      <c r="V110" s="376">
        <f>'[2]Haltung gewichtet'!D85</f>
        <v>0.80876951124649543</v>
      </c>
      <c r="W110" s="380">
        <f t="shared" si="3"/>
        <v>22.645546314901871</v>
      </c>
      <c r="X110" s="362" t="str">
        <f>[1]Kochtypberechnung_Bio!T79</f>
        <v/>
      </c>
      <c r="Y110" s="362">
        <f>[1]Kochtypberechnung_Bio!V79</f>
        <v>3.737977429724705</v>
      </c>
      <c r="Z110" s="380">
        <f t="shared" si="2"/>
        <v>2.4296853293210585</v>
      </c>
      <c r="AA110" s="376"/>
      <c r="AB110" s="362">
        <v>3.55</v>
      </c>
      <c r="AC110" s="362">
        <v>4.49</v>
      </c>
      <c r="AD110" s="362">
        <v>0.8</v>
      </c>
      <c r="AE110" s="380"/>
      <c r="AF110" s="362">
        <v>3.7</v>
      </c>
      <c r="AG110" s="362">
        <v>8.48</v>
      </c>
      <c r="AH110" s="362">
        <v>2.5099999999999998</v>
      </c>
      <c r="AI110" s="362">
        <v>7.58</v>
      </c>
      <c r="AJ110" s="362">
        <v>4.42</v>
      </c>
      <c r="AK110" s="362">
        <v>5.69</v>
      </c>
      <c r="AL110" s="362">
        <v>6.5</v>
      </c>
      <c r="AM110" s="362">
        <v>7.19</v>
      </c>
      <c r="AN110" s="362">
        <v>7.22</v>
      </c>
      <c r="AO110" s="362">
        <v>6.67</v>
      </c>
      <c r="AP110" s="362">
        <v>14.09</v>
      </c>
      <c r="AQ110" s="362">
        <v>5.49</v>
      </c>
      <c r="AR110" s="362">
        <v>7.2</v>
      </c>
      <c r="AS110" s="362">
        <v>8.33</v>
      </c>
      <c r="AT110" s="362">
        <v>32.5</v>
      </c>
      <c r="AU110" s="380"/>
      <c r="AV110" s="362"/>
      <c r="AW110" s="362"/>
      <c r="AX110" s="381"/>
      <c r="AY110" s="401"/>
    </row>
    <row r="111" spans="1:51">
      <c r="A111" s="398">
        <v>39264</v>
      </c>
      <c r="B111" s="376"/>
      <c r="C111" s="362"/>
      <c r="D111" s="362"/>
      <c r="E111" s="362"/>
      <c r="F111" s="362"/>
      <c r="G111" s="362"/>
      <c r="H111" s="362"/>
      <c r="I111" s="362"/>
      <c r="J111" s="380"/>
      <c r="K111" s="362"/>
      <c r="L111" s="362"/>
      <c r="M111" s="362"/>
      <c r="N111" s="362"/>
      <c r="O111" s="362"/>
      <c r="P111" s="362"/>
      <c r="Q111" s="362"/>
      <c r="R111" s="362"/>
      <c r="S111" s="362"/>
      <c r="T111" s="362"/>
      <c r="U111" s="380"/>
      <c r="V111" s="376">
        <f>'[2]Haltung gewichtet'!D86</f>
        <v>0.80975008733403453</v>
      </c>
      <c r="W111" s="380">
        <f t="shared" si="3"/>
        <v>22.673002445352967</v>
      </c>
      <c r="X111" s="362" t="str">
        <f>[1]Kochtypberechnung_Bio!T80</f>
        <v/>
      </c>
      <c r="Y111" s="362">
        <f>[1]Kochtypberechnung_Bio!V80</f>
        <v>3.4279153516077279</v>
      </c>
      <c r="Z111" s="380">
        <f t="shared" si="2"/>
        <v>2.2281449785450231</v>
      </c>
      <c r="AA111" s="376"/>
      <c r="AB111" s="362">
        <v>3.58</v>
      </c>
      <c r="AC111" s="362">
        <v>5.4</v>
      </c>
      <c r="AD111" s="362">
        <v>0.85</v>
      </c>
      <c r="AE111" s="380"/>
      <c r="AF111" s="362">
        <v>4.43</v>
      </c>
      <c r="AG111" s="362">
        <v>7.45</v>
      </c>
      <c r="AH111" s="362">
        <v>2.64</v>
      </c>
      <c r="AI111" s="362">
        <v>6.06</v>
      </c>
      <c r="AJ111" s="362">
        <v>5.0599999999999996</v>
      </c>
      <c r="AK111" s="362">
        <v>6.49</v>
      </c>
      <c r="AL111" s="362">
        <v>5.12</v>
      </c>
      <c r="AM111" s="362">
        <v>6.16</v>
      </c>
      <c r="AN111" s="362">
        <v>7.94</v>
      </c>
      <c r="AO111" s="362">
        <v>7.18</v>
      </c>
      <c r="AP111" s="362">
        <v>14.09</v>
      </c>
      <c r="AQ111" s="362">
        <v>5.0999999999999996</v>
      </c>
      <c r="AR111" s="362">
        <v>9.6999999999999993</v>
      </c>
      <c r="AS111" s="362">
        <v>8.08</v>
      </c>
      <c r="AT111" s="362">
        <v>33.65</v>
      </c>
      <c r="AU111" s="380"/>
      <c r="AV111" s="362"/>
      <c r="AW111" s="362"/>
      <c r="AX111" s="381"/>
      <c r="AY111" s="401"/>
    </row>
    <row r="112" spans="1:51">
      <c r="A112" s="398">
        <v>39295</v>
      </c>
      <c r="B112" s="376"/>
      <c r="C112" s="362"/>
      <c r="D112" s="362"/>
      <c r="E112" s="362"/>
      <c r="F112" s="362"/>
      <c r="G112" s="362"/>
      <c r="H112" s="362"/>
      <c r="I112" s="362"/>
      <c r="J112" s="380"/>
      <c r="K112" s="362"/>
      <c r="L112" s="362"/>
      <c r="M112" s="362"/>
      <c r="N112" s="362"/>
      <c r="O112" s="362"/>
      <c r="P112" s="362"/>
      <c r="Q112" s="362"/>
      <c r="R112" s="362"/>
      <c r="S112" s="362"/>
      <c r="T112" s="362"/>
      <c r="U112" s="380"/>
      <c r="V112" s="376">
        <f>'[2]Haltung gewichtet'!D87</f>
        <v>0.8086628599400596</v>
      </c>
      <c r="W112" s="380">
        <f t="shared" si="3"/>
        <v>22.642560078321669</v>
      </c>
      <c r="X112" s="362" t="str">
        <f>[1]Kochtypberechnung_Bio!T81</f>
        <v/>
      </c>
      <c r="Y112" s="362">
        <f>[1]Kochtypberechnung_Bio!V81</f>
        <v>3.4898474343308612</v>
      </c>
      <c r="Z112" s="380">
        <f t="shared" si="2"/>
        <v>2.2684008323150597</v>
      </c>
      <c r="AA112" s="376"/>
      <c r="AB112" s="362">
        <v>3.6</v>
      </c>
      <c r="AC112" s="362">
        <v>6.28</v>
      </c>
      <c r="AD112" s="362">
        <v>0.82</v>
      </c>
      <c r="AE112" s="380"/>
      <c r="AF112" s="362">
        <v>3.74</v>
      </c>
      <c r="AG112" s="362">
        <v>6.56</v>
      </c>
      <c r="AH112" s="362">
        <v>2.71</v>
      </c>
      <c r="AI112" s="362">
        <v>7.1</v>
      </c>
      <c r="AJ112" s="362">
        <v>6.96</v>
      </c>
      <c r="AK112" s="362">
        <v>6.51</v>
      </c>
      <c r="AL112" s="362">
        <v>7.04</v>
      </c>
      <c r="AM112" s="362">
        <v>7.44</v>
      </c>
      <c r="AN112" s="362">
        <v>9.09</v>
      </c>
      <c r="AO112" s="362">
        <v>6.28</v>
      </c>
      <c r="AP112" s="362">
        <v>15.2</v>
      </c>
      <c r="AQ112" s="362">
        <v>5.27</v>
      </c>
      <c r="AR112" s="362">
        <v>8.82</v>
      </c>
      <c r="AS112" s="362">
        <v>7.27</v>
      </c>
      <c r="AT112" s="362">
        <v>30.5</v>
      </c>
      <c r="AU112" s="380"/>
      <c r="AV112" s="362"/>
      <c r="AW112" s="362"/>
      <c r="AX112" s="381"/>
      <c r="AY112" s="401"/>
    </row>
    <row r="113" spans="1:51">
      <c r="A113" s="398">
        <v>39326</v>
      </c>
      <c r="B113" s="376"/>
      <c r="C113" s="362"/>
      <c r="D113" s="362"/>
      <c r="E113" s="362"/>
      <c r="F113" s="362"/>
      <c r="G113" s="362"/>
      <c r="H113" s="362"/>
      <c r="I113" s="362"/>
      <c r="J113" s="380"/>
      <c r="K113" s="362"/>
      <c r="L113" s="362"/>
      <c r="M113" s="362"/>
      <c r="N113" s="362"/>
      <c r="O113" s="362"/>
      <c r="P113" s="362"/>
      <c r="Q113" s="362"/>
      <c r="R113" s="362"/>
      <c r="S113" s="362"/>
      <c r="T113" s="362"/>
      <c r="U113" s="380"/>
      <c r="V113" s="376">
        <f>'[2]Haltung gewichtet'!D88</f>
        <v>0.80968851738604009</v>
      </c>
      <c r="W113" s="380">
        <f t="shared" si="3"/>
        <v>22.671278486809122</v>
      </c>
      <c r="X113" s="362">
        <f>[1]Kochtypberechnung_Bio!T82</f>
        <v>0</v>
      </c>
      <c r="Y113" s="362">
        <f>[1]Kochtypberechnung_Bio!V82</f>
        <v>3.0358730934005971</v>
      </c>
      <c r="Z113" s="380">
        <f t="shared" si="2"/>
        <v>1.9733175107103882</v>
      </c>
      <c r="AA113" s="376">
        <v>6.15</v>
      </c>
      <c r="AB113" s="362">
        <v>3.51</v>
      </c>
      <c r="AC113" s="362">
        <v>6.72</v>
      </c>
      <c r="AD113" s="362">
        <v>0.87</v>
      </c>
      <c r="AE113" s="380"/>
      <c r="AF113" s="362">
        <v>3.49</v>
      </c>
      <c r="AG113" s="362">
        <v>7.6</v>
      </c>
      <c r="AH113" s="362">
        <v>3.33</v>
      </c>
      <c r="AI113" s="362">
        <v>7.54</v>
      </c>
      <c r="AJ113" s="362">
        <v>6.86</v>
      </c>
      <c r="AK113" s="362">
        <v>6.66</v>
      </c>
      <c r="AL113" s="362">
        <v>6.77</v>
      </c>
      <c r="AM113" s="362">
        <v>7.88</v>
      </c>
      <c r="AN113" s="362">
        <v>9.25</v>
      </c>
      <c r="AO113" s="362">
        <v>6.28</v>
      </c>
      <c r="AP113" s="362">
        <v>15.2</v>
      </c>
      <c r="AQ113" s="362">
        <v>4.9800000000000004</v>
      </c>
      <c r="AR113" s="362">
        <v>7.12</v>
      </c>
      <c r="AS113" s="362">
        <v>8.39</v>
      </c>
      <c r="AT113" s="362">
        <v>34.729999999999997</v>
      </c>
      <c r="AU113" s="380"/>
      <c r="AV113" s="362"/>
      <c r="AW113" s="362"/>
      <c r="AX113" s="381"/>
      <c r="AY113" s="401"/>
    </row>
    <row r="114" spans="1:51">
      <c r="A114" s="398">
        <v>39356</v>
      </c>
      <c r="B114" s="376"/>
      <c r="C114" s="362"/>
      <c r="D114" s="362"/>
      <c r="E114" s="362"/>
      <c r="F114" s="362"/>
      <c r="G114" s="362"/>
      <c r="H114" s="362"/>
      <c r="I114" s="362"/>
      <c r="J114" s="380"/>
      <c r="K114" s="362"/>
      <c r="L114" s="362"/>
      <c r="M114" s="362"/>
      <c r="N114" s="362"/>
      <c r="O114" s="362"/>
      <c r="P114" s="362"/>
      <c r="Q114" s="362"/>
      <c r="R114" s="362"/>
      <c r="S114" s="362"/>
      <c r="T114" s="362"/>
      <c r="U114" s="380"/>
      <c r="V114" s="376">
        <f>'[2]Haltung gewichtet'!D89</f>
        <v>0.80885051944052566</v>
      </c>
      <c r="W114" s="380">
        <f t="shared" si="3"/>
        <v>22.647814544334718</v>
      </c>
      <c r="X114" s="362" t="str">
        <f>[1]Kochtypberechnung_Bio!T83</f>
        <v/>
      </c>
      <c r="Y114" s="362">
        <f>[1]Kochtypberechnung_Bio!V83</f>
        <v>2.9662970779090494</v>
      </c>
      <c r="Z114" s="380">
        <f t="shared" si="2"/>
        <v>1.9280931006408821</v>
      </c>
      <c r="AA114" s="376">
        <v>6.12</v>
      </c>
      <c r="AB114" s="362">
        <v>3.49</v>
      </c>
      <c r="AC114" s="362">
        <v>6.73</v>
      </c>
      <c r="AD114" s="362">
        <v>0.87</v>
      </c>
      <c r="AE114" s="380"/>
      <c r="AF114" s="362">
        <v>3.78</v>
      </c>
      <c r="AG114" s="362">
        <v>8.2799999999999994</v>
      </c>
      <c r="AH114" s="362">
        <v>3.53</v>
      </c>
      <c r="AI114" s="362">
        <v>8.61</v>
      </c>
      <c r="AJ114" s="362">
        <v>10.25</v>
      </c>
      <c r="AK114" s="362">
        <v>6.58</v>
      </c>
      <c r="AL114" s="362">
        <v>7.88</v>
      </c>
      <c r="AM114" s="362">
        <v>8.9499999999999993</v>
      </c>
      <c r="AN114" s="362">
        <v>9.85</v>
      </c>
      <c r="AO114" s="362">
        <v>6.51</v>
      </c>
      <c r="AP114" s="362">
        <v>15.2</v>
      </c>
      <c r="AQ114" s="362">
        <v>5.0999999999999996</v>
      </c>
      <c r="AR114" s="362">
        <v>6.5</v>
      </c>
      <c r="AS114" s="362">
        <v>9.06</v>
      </c>
      <c r="AT114" s="362">
        <v>38.94</v>
      </c>
      <c r="AU114" s="380"/>
      <c r="AV114" s="362"/>
      <c r="AW114" s="362"/>
      <c r="AX114" s="381"/>
      <c r="AY114" s="401"/>
    </row>
    <row r="115" spans="1:51">
      <c r="A115" s="398">
        <v>39387</v>
      </c>
      <c r="B115" s="376"/>
      <c r="C115" s="362"/>
      <c r="D115" s="362"/>
      <c r="E115" s="362"/>
      <c r="F115" s="362"/>
      <c r="G115" s="362"/>
      <c r="H115" s="362"/>
      <c r="I115" s="362"/>
      <c r="J115" s="380"/>
      <c r="K115" s="362"/>
      <c r="L115" s="362"/>
      <c r="M115" s="362"/>
      <c r="N115" s="362"/>
      <c r="O115" s="362"/>
      <c r="P115" s="362"/>
      <c r="Q115" s="362"/>
      <c r="R115" s="362"/>
      <c r="S115" s="362"/>
      <c r="T115" s="362"/>
      <c r="U115" s="380"/>
      <c r="V115" s="376">
        <f>'[2]Haltung gewichtet'!D90</f>
        <v>0.80838435547326304</v>
      </c>
      <c r="W115" s="380">
        <f t="shared" si="3"/>
        <v>22.634761953251363</v>
      </c>
      <c r="X115" s="362">
        <f>[1]Kochtypberechnung_Bio!T84</f>
        <v>2.8632387099735999</v>
      </c>
      <c r="Y115" s="362">
        <f>[1]Kochtypberechnung_Bio!V84</f>
        <v>3.1640058685468357</v>
      </c>
      <c r="Z115" s="380">
        <f t="shared" si="2"/>
        <v>6.3514618795158428</v>
      </c>
      <c r="AA115" s="376">
        <v>6.06</v>
      </c>
      <c r="AB115" s="362">
        <v>3.51</v>
      </c>
      <c r="AC115" s="362">
        <v>4.96</v>
      </c>
      <c r="AD115" s="362">
        <v>0.73</v>
      </c>
      <c r="AE115" s="380"/>
      <c r="AF115" s="362">
        <v>3.98</v>
      </c>
      <c r="AG115" s="362">
        <v>8.25</v>
      </c>
      <c r="AH115" s="362">
        <v>2.75</v>
      </c>
      <c r="AI115" s="362">
        <v>7.71</v>
      </c>
      <c r="AJ115" s="362">
        <v>10.050000000000001</v>
      </c>
      <c r="AK115" s="362">
        <v>6.56</v>
      </c>
      <c r="AL115" s="362">
        <v>8.51</v>
      </c>
      <c r="AM115" s="362">
        <v>7.76</v>
      </c>
      <c r="AN115" s="362">
        <v>8.61</v>
      </c>
      <c r="AO115" s="362">
        <v>6.14</v>
      </c>
      <c r="AP115" s="362">
        <v>15.2</v>
      </c>
      <c r="AQ115" s="362">
        <v>4.76</v>
      </c>
      <c r="AR115" s="362">
        <v>6.79</v>
      </c>
      <c r="AS115" s="362">
        <v>8.4</v>
      </c>
      <c r="AT115" s="362">
        <v>34.64</v>
      </c>
      <c r="AU115" s="380"/>
      <c r="AV115" s="362"/>
      <c r="AW115" s="362"/>
      <c r="AX115" s="381"/>
      <c r="AY115" s="401"/>
    </row>
    <row r="116" spans="1:51">
      <c r="A116" s="398">
        <v>39417</v>
      </c>
      <c r="B116" s="376"/>
      <c r="C116" s="362"/>
      <c r="D116" s="362"/>
      <c r="E116" s="362"/>
      <c r="F116" s="362"/>
      <c r="G116" s="362"/>
      <c r="H116" s="362"/>
      <c r="I116" s="362"/>
      <c r="J116" s="380"/>
      <c r="K116" s="362"/>
      <c r="L116" s="362"/>
      <c r="M116" s="362"/>
      <c r="N116" s="362"/>
      <c r="O116" s="362"/>
      <c r="P116" s="362"/>
      <c r="Q116" s="362"/>
      <c r="R116" s="362"/>
      <c r="S116" s="362"/>
      <c r="T116" s="362"/>
      <c r="U116" s="380"/>
      <c r="V116" s="376">
        <f>'[2]Haltung gewichtet'!D91</f>
        <v>0.80975853799980868</v>
      </c>
      <c r="W116" s="380">
        <f t="shared" si="3"/>
        <v>22.673239063994643</v>
      </c>
      <c r="X116" s="362">
        <f>[1]Kochtypberechnung_Bio!T85</f>
        <v>3.0338529290053899</v>
      </c>
      <c r="Y116" s="362">
        <f>[1]Kochtypberechnung_Bio!V85</f>
        <v>3.1828741742623956</v>
      </c>
      <c r="Z116" s="380">
        <f t="shared" si="2"/>
        <v>6.6196476067786421</v>
      </c>
      <c r="AA116" s="376">
        <v>6.03</v>
      </c>
      <c r="AB116" s="362">
        <v>3.56</v>
      </c>
      <c r="AC116" s="362">
        <v>5.08</v>
      </c>
      <c r="AD116" s="362">
        <v>0.6</v>
      </c>
      <c r="AE116" s="380"/>
      <c r="AF116" s="362">
        <v>4.1100000000000003</v>
      </c>
      <c r="AG116" s="362">
        <v>7.27</v>
      </c>
      <c r="AH116" s="362">
        <v>2.75</v>
      </c>
      <c r="AI116" s="362">
        <v>7.58</v>
      </c>
      <c r="AJ116" s="362">
        <v>7.69</v>
      </c>
      <c r="AK116" s="362">
        <v>6.65</v>
      </c>
      <c r="AL116" s="362">
        <v>8.14</v>
      </c>
      <c r="AM116" s="362">
        <v>8.26</v>
      </c>
      <c r="AN116" s="362">
        <v>8.1999999999999993</v>
      </c>
      <c r="AO116" s="362">
        <v>7.03</v>
      </c>
      <c r="AP116" s="362">
        <v>15.2</v>
      </c>
      <c r="AQ116" s="362">
        <v>5.0999999999999996</v>
      </c>
      <c r="AR116" s="362">
        <v>7.03</v>
      </c>
      <c r="AS116" s="362">
        <v>8.8000000000000007</v>
      </c>
      <c r="AT116" s="362">
        <v>39.340000000000003</v>
      </c>
      <c r="AU116" s="380"/>
      <c r="AV116" s="362"/>
      <c r="AW116" s="362"/>
      <c r="AX116" s="381"/>
      <c r="AY116" s="401"/>
    </row>
    <row r="117" spans="1:51">
      <c r="A117" s="398">
        <v>39448</v>
      </c>
      <c r="B117" s="376">
        <f>'[3]Warenkorb transponiert'!C4</f>
        <v>1.8197877448515172</v>
      </c>
      <c r="C117" s="362">
        <f>'[3]Warenkorb transponiert'!D4</f>
        <v>20</v>
      </c>
      <c r="D117" s="362">
        <f>'[3]Warenkorb transponiert'!E4</f>
        <v>16.861283115453922</v>
      </c>
      <c r="E117" s="362">
        <f>'[3]Warenkorb transponiert'!F4</f>
        <v>20.237399515319261</v>
      </c>
      <c r="F117" s="362">
        <f>'[3]Warenkorb transponiert'!G4</f>
        <v>19.585648922893977</v>
      </c>
      <c r="G117" s="362">
        <f>'[3]Warenkorb transponiert'!H4</f>
        <v>13.105961843280173</v>
      </c>
      <c r="H117" s="362">
        <f>'[3]Warenkorb transponiert'!I4</f>
        <v>4.8609615027473865</v>
      </c>
      <c r="I117" s="362">
        <f>'[3]Warenkorb transponiert'!J4</f>
        <v>3.5879141469104039</v>
      </c>
      <c r="J117" s="380">
        <f t="shared" ref="J117:J153" si="4">SUMPRODUCT($B$19:$I$19,B117:I117)</f>
        <v>37.965008901053011</v>
      </c>
      <c r="K117" s="362"/>
      <c r="L117" s="362"/>
      <c r="M117" s="362"/>
      <c r="N117" s="362"/>
      <c r="O117" s="362"/>
      <c r="P117" s="362"/>
      <c r="Q117" s="362"/>
      <c r="R117" s="362"/>
      <c r="S117" s="362"/>
      <c r="T117" s="362"/>
      <c r="U117" s="380"/>
      <c r="V117" s="376">
        <f>'[2]Haltung gewichtet'!D92</f>
        <v>0.81791955990339305</v>
      </c>
      <c r="W117" s="380">
        <f t="shared" si="3"/>
        <v>22.901747677295006</v>
      </c>
      <c r="X117" s="362">
        <f>[1]Kochtypberechnung_Bio!T86</f>
        <v>2.98182611315488</v>
      </c>
      <c r="Y117" s="362">
        <f>[1]Kochtypberechnung_Bio!V86</f>
        <v>3.1043923735727597</v>
      </c>
      <c r="Z117" s="380">
        <f t="shared" si="2"/>
        <v>6.4905942125546137</v>
      </c>
      <c r="AA117" s="376">
        <v>6.06</v>
      </c>
      <c r="AB117" s="362">
        <v>3.39</v>
      </c>
      <c r="AC117" s="362">
        <v>5.68</v>
      </c>
      <c r="AD117" s="362">
        <v>0.77</v>
      </c>
      <c r="AE117" s="380"/>
      <c r="AF117" s="362">
        <v>4.18</v>
      </c>
      <c r="AG117" s="362">
        <v>8.67</v>
      </c>
      <c r="AH117" s="362">
        <v>2.75</v>
      </c>
      <c r="AI117" s="362">
        <v>7.49</v>
      </c>
      <c r="AJ117" s="362">
        <v>6.87</v>
      </c>
      <c r="AK117" s="362">
        <v>6.82</v>
      </c>
      <c r="AL117" s="362">
        <v>7.65</v>
      </c>
      <c r="AM117" s="362">
        <v>7.79</v>
      </c>
      <c r="AN117" s="362">
        <v>6.96</v>
      </c>
      <c r="AO117" s="362">
        <v>7.58</v>
      </c>
      <c r="AP117" s="362">
        <v>15.2</v>
      </c>
      <c r="AQ117" s="362">
        <v>5.0999999999999996</v>
      </c>
      <c r="AR117" s="362">
        <v>6.8</v>
      </c>
      <c r="AS117" s="362">
        <v>9.56</v>
      </c>
      <c r="AT117" s="362">
        <v>45.9</v>
      </c>
      <c r="AU117" s="380"/>
      <c r="AV117" s="362"/>
      <c r="AW117" s="362"/>
      <c r="AX117" s="381"/>
      <c r="AY117" s="401"/>
    </row>
    <row r="118" spans="1:51">
      <c r="A118" s="398">
        <v>39479</v>
      </c>
      <c r="B118" s="376">
        <f>'[3]Warenkorb transponiert'!C5</f>
        <v>1.8302533607688733</v>
      </c>
      <c r="C118" s="362">
        <f>'[3]Warenkorb transponiert'!D5</f>
        <v>20</v>
      </c>
      <c r="D118" s="362">
        <f>'[3]Warenkorb transponiert'!E5</f>
        <v>16.891221904664437</v>
      </c>
      <c r="E118" s="362">
        <f>'[3]Warenkorb transponiert'!F5</f>
        <v>19.448297669314961</v>
      </c>
      <c r="F118" s="362">
        <f>'[3]Warenkorb transponiert'!G5</f>
        <v>19.686429236107351</v>
      </c>
      <c r="G118" s="362">
        <f>'[3]Warenkorb transponiert'!H5</f>
        <v>13.150931715009788</v>
      </c>
      <c r="H118" s="362">
        <f>'[3]Warenkorb transponiert'!I5</f>
        <v>5.1097304058519226</v>
      </c>
      <c r="I118" s="362">
        <f>'[3]Warenkorb transponiert'!J5</f>
        <v>3.8048652029259609</v>
      </c>
      <c r="J118" s="380">
        <f t="shared" si="4"/>
        <v>38.174574664665343</v>
      </c>
      <c r="K118" s="362"/>
      <c r="L118" s="362"/>
      <c r="M118" s="362"/>
      <c r="N118" s="362"/>
      <c r="O118" s="362"/>
      <c r="P118" s="362"/>
      <c r="Q118" s="362"/>
      <c r="R118" s="362"/>
      <c r="S118" s="362"/>
      <c r="T118" s="362"/>
      <c r="U118" s="380"/>
      <c r="V118" s="376">
        <f>'[2]Haltung gewichtet'!D93</f>
        <v>0.82794585200644122</v>
      </c>
      <c r="W118" s="380">
        <f t="shared" si="3"/>
        <v>23.182483856180355</v>
      </c>
      <c r="X118" s="362">
        <f>[1]Kochtypberechnung_Bio!T87</f>
        <v>2.9968929396495798</v>
      </c>
      <c r="Y118" s="362">
        <f>[1]Kochtypberechnung_Bio!V87</f>
        <v>3.2047448879822542</v>
      </c>
      <c r="Z118" s="380">
        <f t="shared" si="2"/>
        <v>6.5784235866628347</v>
      </c>
      <c r="AA118" s="376">
        <v>6.04</v>
      </c>
      <c r="AB118" s="362">
        <v>3.2</v>
      </c>
      <c r="AC118" s="362">
        <v>4.9400000000000004</v>
      </c>
      <c r="AD118" s="362">
        <v>0.66</v>
      </c>
      <c r="AE118" s="380"/>
      <c r="AF118" s="362">
        <v>4.13</v>
      </c>
      <c r="AG118" s="362">
        <v>6.77</v>
      </c>
      <c r="AH118" s="362">
        <v>3.11</v>
      </c>
      <c r="AI118" s="362">
        <v>7.41</v>
      </c>
      <c r="AJ118" s="362">
        <v>9.02</v>
      </c>
      <c r="AK118" s="362">
        <v>7.06</v>
      </c>
      <c r="AL118" s="362">
        <v>6.34</v>
      </c>
      <c r="AM118" s="362">
        <v>7.7</v>
      </c>
      <c r="AN118" s="362">
        <v>6.45</v>
      </c>
      <c r="AO118" s="362">
        <v>8.1199999999999992</v>
      </c>
      <c r="AP118" s="362">
        <v>15.6</v>
      </c>
      <c r="AQ118" s="362">
        <v>5.14</v>
      </c>
      <c r="AR118" s="362">
        <v>7.19</v>
      </c>
      <c r="AS118" s="362">
        <v>10.8</v>
      </c>
      <c r="AT118" s="362">
        <v>35.950000000000003</v>
      </c>
      <c r="AU118" s="380"/>
      <c r="AV118" s="362"/>
      <c r="AW118" s="362"/>
      <c r="AX118" s="381"/>
      <c r="AY118" s="401"/>
    </row>
    <row r="119" spans="1:51">
      <c r="A119" s="398">
        <v>39508</v>
      </c>
      <c r="B119" s="376">
        <f>'[3]Warenkorb transponiert'!C6</f>
        <v>1.8521746129557863</v>
      </c>
      <c r="C119" s="362">
        <f>'[3]Warenkorb transponiert'!D6</f>
        <v>20</v>
      </c>
      <c r="D119" s="362">
        <f>'[3]Warenkorb transponiert'!E6</f>
        <v>16.891221904664437</v>
      </c>
      <c r="E119" s="362">
        <f>'[3]Warenkorb transponiert'!F6</f>
        <v>20.367801553790024</v>
      </c>
      <c r="F119" s="362">
        <f>'[3]Warenkorb transponiert'!G6</f>
        <v>19.686429236107351</v>
      </c>
      <c r="G119" s="362">
        <f>'[3]Warenkorb transponiert'!H6</f>
        <v>13.150931715009788</v>
      </c>
      <c r="H119" s="362">
        <f>'[3]Warenkorb transponiert'!I6</f>
        <v>5.1097304058519226</v>
      </c>
      <c r="I119" s="362">
        <f>'[3]Warenkorb transponiert'!J6</f>
        <v>3.8048652029259609</v>
      </c>
      <c r="J119" s="380">
        <f t="shared" si="4"/>
        <v>38.50102301614406</v>
      </c>
      <c r="K119" s="362"/>
      <c r="L119" s="362"/>
      <c r="M119" s="362"/>
      <c r="N119" s="362"/>
      <c r="O119" s="362"/>
      <c r="P119" s="362"/>
      <c r="Q119" s="362"/>
      <c r="R119" s="362"/>
      <c r="S119" s="362"/>
      <c r="T119" s="362"/>
      <c r="U119" s="380"/>
      <c r="V119" s="376">
        <f>'[2]Haltung gewichtet'!D94</f>
        <v>0.82485778140467469</v>
      </c>
      <c r="W119" s="380">
        <f t="shared" si="3"/>
        <v>23.096017879330891</v>
      </c>
      <c r="X119" s="362">
        <f>[1]Kochtypberechnung_Bio!T88</f>
        <v>3.0733435431538001</v>
      </c>
      <c r="Y119" s="362">
        <f>[1]Kochtypberechnung_Bio!V88</f>
        <v>3.2111215833875506</v>
      </c>
      <c r="Z119" s="380">
        <f t="shared" si="2"/>
        <v>6.6972443439326081</v>
      </c>
      <c r="AA119" s="376">
        <v>5.97</v>
      </c>
      <c r="AB119" s="362">
        <v>3.55</v>
      </c>
      <c r="AC119" s="362">
        <v>4.17</v>
      </c>
      <c r="AD119" s="362">
        <v>0.59</v>
      </c>
      <c r="AE119" s="380"/>
      <c r="AF119" s="362">
        <v>3.91</v>
      </c>
      <c r="AG119" s="362">
        <v>6.3</v>
      </c>
      <c r="AH119" s="362">
        <v>2.77</v>
      </c>
      <c r="AI119" s="362">
        <v>8.07</v>
      </c>
      <c r="AJ119" s="362">
        <v>6.01</v>
      </c>
      <c r="AK119" s="362">
        <v>6.85</v>
      </c>
      <c r="AL119" s="362">
        <v>6.8</v>
      </c>
      <c r="AM119" s="362">
        <v>7.37</v>
      </c>
      <c r="AN119" s="362">
        <v>6.03</v>
      </c>
      <c r="AO119" s="362">
        <v>8.42</v>
      </c>
      <c r="AP119" s="362">
        <v>15.8</v>
      </c>
      <c r="AQ119" s="362">
        <v>5.14</v>
      </c>
      <c r="AR119" s="362">
        <v>7.23</v>
      </c>
      <c r="AS119" s="362">
        <v>8.9</v>
      </c>
      <c r="AT119" s="362">
        <v>26.76</v>
      </c>
      <c r="AU119" s="380"/>
      <c r="AV119" s="362"/>
      <c r="AW119" s="362"/>
      <c r="AX119" s="381"/>
      <c r="AY119" s="401"/>
    </row>
    <row r="120" spans="1:51">
      <c r="A120" s="398">
        <v>39539</v>
      </c>
      <c r="B120" s="376">
        <f>'[3]Warenkorb transponiert'!C7</f>
        <v>1.8654362537150389</v>
      </c>
      <c r="C120" s="362">
        <f>'[3]Warenkorb transponiert'!D7</f>
        <v>21.103404661370075</v>
      </c>
      <c r="D120" s="362">
        <f>'[3]Warenkorb transponiert'!E7</f>
        <v>16.891221904664437</v>
      </c>
      <c r="E120" s="362">
        <f>'[3]Warenkorb transponiert'!F7</f>
        <v>21.471206215160098</v>
      </c>
      <c r="F120" s="362">
        <f>'[3]Warenkorb transponiert'!G7</f>
        <v>19.686429236107351</v>
      </c>
      <c r="G120" s="362">
        <f>'[3]Warenkorb transponiert'!H7</f>
        <v>13.937085132800354</v>
      </c>
      <c r="H120" s="362">
        <f>'[3]Warenkorb transponiert'!I7</f>
        <v>5.1097304058519226</v>
      </c>
      <c r="I120" s="362">
        <f>'[3]Warenkorb transponiert'!J7</f>
        <v>3.8048652029259609</v>
      </c>
      <c r="J120" s="380">
        <f t="shared" si="4"/>
        <v>39.355033796158907</v>
      </c>
      <c r="K120" s="362"/>
      <c r="L120" s="362"/>
      <c r="M120" s="362"/>
      <c r="N120" s="362"/>
      <c r="O120" s="362"/>
      <c r="P120" s="362"/>
      <c r="Q120" s="362"/>
      <c r="R120" s="362"/>
      <c r="S120" s="362"/>
      <c r="T120" s="362"/>
      <c r="U120" s="380"/>
      <c r="V120" s="376">
        <f>'[2]Haltung gewichtet'!D95</f>
        <v>0.82939980264850344</v>
      </c>
      <c r="W120" s="380">
        <f t="shared" si="3"/>
        <v>23.223194474158095</v>
      </c>
      <c r="X120" s="362">
        <f>[1]Kochtypberechnung_Bio!T89</f>
        <v>3.0884916157964502</v>
      </c>
      <c r="Y120" s="362">
        <f>[1]Kochtypberechnung_Bio!V89</f>
        <v>3.2822299663486074</v>
      </c>
      <c r="Z120" s="380">
        <f t="shared" si="2"/>
        <v>6.7661869018212704</v>
      </c>
      <c r="AA120" s="376">
        <v>6.05</v>
      </c>
      <c r="AB120" s="362">
        <v>3.31</v>
      </c>
      <c r="AC120" s="362">
        <v>4.55</v>
      </c>
      <c r="AD120" s="362">
        <v>0.56999999999999995</v>
      </c>
      <c r="AE120" s="380"/>
      <c r="AF120" s="362">
        <v>4.1100000000000003</v>
      </c>
      <c r="AG120" s="362">
        <v>6.99</v>
      </c>
      <c r="AH120" s="362">
        <v>2.7</v>
      </c>
      <c r="AI120" s="362">
        <v>7.43</v>
      </c>
      <c r="AJ120" s="362">
        <v>7.31</v>
      </c>
      <c r="AK120" s="362">
        <v>7.31</v>
      </c>
      <c r="AL120" s="362">
        <v>6.85</v>
      </c>
      <c r="AM120" s="362">
        <v>6.41</v>
      </c>
      <c r="AN120" s="362">
        <v>5.97</v>
      </c>
      <c r="AO120" s="362">
        <v>8.77</v>
      </c>
      <c r="AP120" s="362">
        <v>14.99</v>
      </c>
      <c r="AQ120" s="362">
        <v>5.0999999999999996</v>
      </c>
      <c r="AR120" s="362">
        <v>7.29</v>
      </c>
      <c r="AS120" s="362">
        <v>9.39</v>
      </c>
      <c r="AT120" s="362">
        <v>31.52</v>
      </c>
      <c r="AU120" s="380"/>
      <c r="AV120" s="362"/>
      <c r="AW120" s="362"/>
      <c r="AX120" s="381"/>
      <c r="AY120" s="401"/>
    </row>
    <row r="121" spans="1:51">
      <c r="A121" s="398">
        <v>39569</v>
      </c>
      <c r="B121" s="376">
        <f>'[3]Warenkorb transponiert'!C8</f>
        <v>1.8654362537150389</v>
      </c>
      <c r="C121" s="362">
        <f>'[3]Warenkorb transponiert'!D8</f>
        <v>21.103404661370075</v>
      </c>
      <c r="D121" s="362">
        <f>'[3]Warenkorb transponiert'!E8</f>
        <v>16.666666666666668</v>
      </c>
      <c r="E121" s="362">
        <f>'[3]Warenkorb transponiert'!F8</f>
        <v>22.471206215160102</v>
      </c>
      <c r="F121" s="362">
        <f>'[3]Warenkorb transponiert'!G8</f>
        <v>19.635633769451569</v>
      </c>
      <c r="G121" s="362">
        <f>'[3]Warenkorb transponiert'!H8</f>
        <v>13.87701797179793</v>
      </c>
      <c r="H121" s="362">
        <f>'[3]Warenkorb transponiert'!I8</f>
        <v>5.1097304058519226</v>
      </c>
      <c r="I121" s="362">
        <f>'[3]Warenkorb transponiert'!J8</f>
        <v>3.8048652029259609</v>
      </c>
      <c r="J121" s="380">
        <f t="shared" si="4"/>
        <v>39.425259472396156</v>
      </c>
      <c r="K121" s="362"/>
      <c r="L121" s="362"/>
      <c r="M121" s="362"/>
      <c r="N121" s="362"/>
      <c r="O121" s="362"/>
      <c r="P121" s="362"/>
      <c r="Q121" s="362"/>
      <c r="R121" s="362"/>
      <c r="S121" s="362"/>
      <c r="T121" s="362"/>
      <c r="U121" s="380"/>
      <c r="V121" s="376">
        <f>'[2]Haltung gewichtet'!D96</f>
        <v>0.83625606211104309</v>
      </c>
      <c r="W121" s="380">
        <f t="shared" si="3"/>
        <v>23.415169739109206</v>
      </c>
      <c r="X121" s="362">
        <f>[1]Kochtypberechnung_Bio!T90</f>
        <v>2.9979003529864698</v>
      </c>
      <c r="Y121" s="362">
        <f>[1]Kochtypberechnung_Bio!V90</f>
        <v>3.2326988125728042</v>
      </c>
      <c r="Z121" s="380">
        <f t="shared" si="2"/>
        <v>6.5981047576520275</v>
      </c>
      <c r="AA121" s="376">
        <v>6.12</v>
      </c>
      <c r="AB121" s="362">
        <v>3.42</v>
      </c>
      <c r="AC121" s="362">
        <v>4.7</v>
      </c>
      <c r="AD121" s="362">
        <v>0.73</v>
      </c>
      <c r="AE121" s="380"/>
      <c r="AF121" s="362">
        <v>3.98</v>
      </c>
      <c r="AG121" s="362">
        <v>8.18</v>
      </c>
      <c r="AH121" s="362">
        <v>3.24</v>
      </c>
      <c r="AI121" s="362">
        <v>6.67</v>
      </c>
      <c r="AJ121" s="362">
        <v>9.4</v>
      </c>
      <c r="AK121" s="362">
        <v>5.49</v>
      </c>
      <c r="AL121" s="362">
        <v>7.65</v>
      </c>
      <c r="AM121" s="362">
        <v>7.04</v>
      </c>
      <c r="AN121" s="362">
        <v>6.81</v>
      </c>
      <c r="AO121" s="362">
        <v>8.6</v>
      </c>
      <c r="AP121" s="362">
        <v>15.8</v>
      </c>
      <c r="AQ121" s="362">
        <v>5.0999999999999996</v>
      </c>
      <c r="AR121" s="362">
        <v>7.29</v>
      </c>
      <c r="AS121" s="362">
        <v>9.24</v>
      </c>
      <c r="AT121" s="362">
        <v>34.83</v>
      </c>
      <c r="AU121" s="380"/>
      <c r="AV121" s="362"/>
      <c r="AW121" s="362"/>
      <c r="AX121" s="381"/>
      <c r="AY121" s="401"/>
    </row>
    <row r="122" spans="1:51">
      <c r="A122" s="398">
        <v>39600</v>
      </c>
      <c r="B122" s="376">
        <f>'[3]Warenkorb transponiert'!C9</f>
        <v>1.8443771928552235</v>
      </c>
      <c r="C122" s="362">
        <f>'[3]Warenkorb transponiert'!D9</f>
        <v>21.103404661370075</v>
      </c>
      <c r="D122" s="362">
        <f>'[3]Warenkorb transponiert'!E9</f>
        <v>16.666666666666668</v>
      </c>
      <c r="E122" s="362">
        <f>'[3]Warenkorb transponiert'!F9</f>
        <v>22.471206215160102</v>
      </c>
      <c r="F122" s="362">
        <f>'[3]Warenkorb transponiert'!G9</f>
        <v>19.39653367780819</v>
      </c>
      <c r="G122" s="362">
        <f>'[3]Warenkorb transponiert'!H9</f>
        <v>13.937085132800354</v>
      </c>
      <c r="H122" s="362">
        <f>'[3]Warenkorb transponiert'!I9</f>
        <v>5.1097304058519226</v>
      </c>
      <c r="I122" s="362">
        <f>'[3]Warenkorb transponiert'!J9</f>
        <v>3.8048652029259609</v>
      </c>
      <c r="J122" s="380">
        <f t="shared" si="4"/>
        <v>39.244880761372066</v>
      </c>
      <c r="K122" s="362"/>
      <c r="L122" s="362"/>
      <c r="M122" s="362"/>
      <c r="N122" s="362"/>
      <c r="O122" s="362"/>
      <c r="P122" s="362"/>
      <c r="Q122" s="362"/>
      <c r="R122" s="362"/>
      <c r="S122" s="362"/>
      <c r="T122" s="362"/>
      <c r="U122" s="380"/>
      <c r="V122" s="376">
        <f>'[2]Haltung gewichtet'!D97</f>
        <v>0.82485488955888298</v>
      </c>
      <c r="W122" s="380">
        <f t="shared" si="3"/>
        <v>23.095936907648724</v>
      </c>
      <c r="X122" s="362">
        <f>[1]Kochtypberechnung_Bio!T91</f>
        <v>3.1230284490590501</v>
      </c>
      <c r="Y122" s="362">
        <f>[1]Kochtypberechnung_Bio!V91</f>
        <v>3.2420167874363206</v>
      </c>
      <c r="Z122" s="380">
        <f t="shared" si="2"/>
        <v>6.7918535854221842</v>
      </c>
      <c r="AA122" s="376">
        <v>6.05</v>
      </c>
      <c r="AB122" s="362">
        <v>3.33</v>
      </c>
      <c r="AC122" s="362">
        <v>5.16</v>
      </c>
      <c r="AD122" s="362">
        <v>0.87</v>
      </c>
      <c r="AE122" s="380"/>
      <c r="AF122" s="362">
        <v>3.94</v>
      </c>
      <c r="AG122" s="362">
        <v>8.9499999999999993</v>
      </c>
      <c r="AH122" s="362">
        <v>2.66</v>
      </c>
      <c r="AI122" s="362">
        <v>7.53</v>
      </c>
      <c r="AJ122" s="362">
        <v>8.02</v>
      </c>
      <c r="AK122" s="362">
        <v>5.49</v>
      </c>
      <c r="AL122" s="362">
        <v>8.8000000000000007</v>
      </c>
      <c r="AM122" s="362">
        <v>8.31</v>
      </c>
      <c r="AN122" s="362">
        <v>9.34</v>
      </c>
      <c r="AO122" s="362">
        <v>8.3000000000000007</v>
      </c>
      <c r="AP122" s="362">
        <v>15.8</v>
      </c>
      <c r="AQ122" s="362">
        <v>5.0999999999999996</v>
      </c>
      <c r="AR122" s="362">
        <v>7.23</v>
      </c>
      <c r="AS122" s="362">
        <v>9.44</v>
      </c>
      <c r="AT122" s="362">
        <v>34.57</v>
      </c>
      <c r="AU122" s="380"/>
      <c r="AV122" s="362"/>
      <c r="AW122" s="362"/>
      <c r="AX122" s="381"/>
      <c r="AY122" s="401"/>
    </row>
    <row r="123" spans="1:51">
      <c r="A123" s="398">
        <v>39630</v>
      </c>
      <c r="B123" s="376">
        <f>'[3]Warenkorb transponiert'!C10</f>
        <v>1.8902378485479736</v>
      </c>
      <c r="C123" s="362">
        <f>'[3]Warenkorb transponiert'!D10</f>
        <v>20.367801553790024</v>
      </c>
      <c r="D123" s="362">
        <f>'[3]Warenkorb transponiert'!E10</f>
        <v>17.333333333333332</v>
      </c>
      <c r="E123" s="362">
        <f>'[3]Warenkorb transponiert'!F10</f>
        <v>24.31021398411022</v>
      </c>
      <c r="F123" s="362">
        <f>'[3]Warenkorb transponiert'!G10</f>
        <v>20.17705722617713</v>
      </c>
      <c r="G123" s="362">
        <f>'[3]Warenkorb transponiert'!H10</f>
        <v>14.016253301913475</v>
      </c>
      <c r="H123" s="362">
        <f>'[3]Warenkorb transponiert'!I10</f>
        <v>5.1097304058519226</v>
      </c>
      <c r="I123" s="362">
        <f>'[3]Warenkorb transponiert'!J10</f>
        <v>4.0826429807037385</v>
      </c>
      <c r="J123" s="380">
        <f t="shared" si="4"/>
        <v>40.126718432799926</v>
      </c>
      <c r="K123" s="362"/>
      <c r="L123" s="362"/>
      <c r="M123" s="362"/>
      <c r="N123" s="362"/>
      <c r="O123" s="362"/>
      <c r="P123" s="362"/>
      <c r="Q123" s="362"/>
      <c r="R123" s="362"/>
      <c r="S123" s="362"/>
      <c r="T123" s="362"/>
      <c r="U123" s="380"/>
      <c r="V123" s="376">
        <f>'[2]Haltung gewichtet'!D98</f>
        <v>0.83197224654391611</v>
      </c>
      <c r="W123" s="380">
        <f t="shared" si="3"/>
        <v>23.29522290322965</v>
      </c>
      <c r="X123" s="362" t="str">
        <f>[1]Kochtypberechnung_Bio!T92</f>
        <v/>
      </c>
      <c r="Y123" s="362">
        <f>[1]Kochtypberechnung_Bio!V92</f>
        <v>3.2523151887859107</v>
      </c>
      <c r="Z123" s="380">
        <f t="shared" si="2"/>
        <v>2.1140048727108423</v>
      </c>
      <c r="AA123" s="376"/>
      <c r="AB123" s="362">
        <v>3.49</v>
      </c>
      <c r="AC123" s="362">
        <v>6.79</v>
      </c>
      <c r="AD123" s="362">
        <v>0.89</v>
      </c>
      <c r="AE123" s="380"/>
      <c r="AF123" s="362">
        <v>5.1100000000000003</v>
      </c>
      <c r="AG123" s="362">
        <v>7.7</v>
      </c>
      <c r="AH123" s="362">
        <v>2.87</v>
      </c>
      <c r="AI123" s="362">
        <v>5.35</v>
      </c>
      <c r="AJ123" s="362">
        <v>6.04</v>
      </c>
      <c r="AK123" s="362">
        <v>6.76</v>
      </c>
      <c r="AL123" s="362">
        <v>5.96</v>
      </c>
      <c r="AM123" s="362">
        <v>6.1</v>
      </c>
      <c r="AN123" s="362">
        <v>8.6300000000000008</v>
      </c>
      <c r="AO123" s="362">
        <v>7.27</v>
      </c>
      <c r="AP123" s="362">
        <v>15.8</v>
      </c>
      <c r="AQ123" s="362">
        <v>5.0999999999999996</v>
      </c>
      <c r="AR123" s="362">
        <v>7.06</v>
      </c>
      <c r="AS123" s="362">
        <v>9.02</v>
      </c>
      <c r="AT123" s="362">
        <v>38</v>
      </c>
      <c r="AU123" s="380"/>
      <c r="AV123" s="362"/>
      <c r="AW123" s="362"/>
      <c r="AX123" s="381"/>
      <c r="AY123" s="401"/>
    </row>
    <row r="124" spans="1:51">
      <c r="A124" s="398">
        <v>39661</v>
      </c>
      <c r="B124" s="376">
        <f>'[3]Warenkorb transponiert'!C11</f>
        <v>1.915634658882104</v>
      </c>
      <c r="C124" s="362">
        <f>'[3]Warenkorb transponiert'!D11</f>
        <v>19.660992231049875</v>
      </c>
      <c r="D124" s="362">
        <f>'[3]Warenkorb transponiert'!E11</f>
        <v>17.333333333333332</v>
      </c>
      <c r="E124" s="362">
        <f>'[3]Warenkorb transponiert'!F11</f>
        <v>19.896595338629922</v>
      </c>
      <c r="F124" s="362">
        <f>'[3]Warenkorb transponiert'!G11</f>
        <v>20.736487241639761</v>
      </c>
      <c r="G124" s="362">
        <f>'[3]Warenkorb transponiert'!H11</f>
        <v>14.163657067749204</v>
      </c>
      <c r="H124" s="362">
        <f>'[3]Warenkorb transponiert'!I11</f>
        <v>5.1937540918148501</v>
      </c>
      <c r="I124" s="362">
        <f>'[3]Warenkorb transponiert'!J11</f>
        <v>4.0826429807037385</v>
      </c>
      <c r="J124" s="380">
        <f t="shared" si="4"/>
        <v>39.711607179611811</v>
      </c>
      <c r="K124" s="362"/>
      <c r="L124" s="362"/>
      <c r="M124" s="362"/>
      <c r="N124" s="362"/>
      <c r="O124" s="362"/>
      <c r="P124" s="362"/>
      <c r="Q124" s="362"/>
      <c r="R124" s="362"/>
      <c r="S124" s="362"/>
      <c r="T124" s="362"/>
      <c r="U124" s="380"/>
      <c r="V124" s="376">
        <f>'[2]Haltung gewichtet'!D99</f>
        <v>0.84142070707049976</v>
      </c>
      <c r="W124" s="380">
        <f t="shared" si="3"/>
        <v>23.559779797973995</v>
      </c>
      <c r="X124" s="362" t="str">
        <f>[1]Kochtypberechnung_Bio!T93</f>
        <v/>
      </c>
      <c r="Y124" s="362">
        <f>[1]Kochtypberechnung_Bio!V93</f>
        <v>3.3933581012746008</v>
      </c>
      <c r="Z124" s="380">
        <f t="shared" si="2"/>
        <v>2.2056827658284908</v>
      </c>
      <c r="AA124" s="376"/>
      <c r="AB124" s="362">
        <v>3.47</v>
      </c>
      <c r="AC124" s="362">
        <v>7.51</v>
      </c>
      <c r="AD124" s="362">
        <v>0.94</v>
      </c>
      <c r="AE124" s="380"/>
      <c r="AF124" s="362">
        <v>4.05</v>
      </c>
      <c r="AG124" s="362">
        <v>6.62</v>
      </c>
      <c r="AH124" s="362">
        <v>2.87</v>
      </c>
      <c r="AI124" s="362">
        <v>5.09</v>
      </c>
      <c r="AJ124" s="362">
        <v>6.76</v>
      </c>
      <c r="AK124" s="362">
        <v>6.14</v>
      </c>
      <c r="AL124" s="362">
        <v>5.53</v>
      </c>
      <c r="AM124" s="362">
        <v>6.69</v>
      </c>
      <c r="AN124" s="362">
        <v>8.17</v>
      </c>
      <c r="AO124" s="362">
        <v>6.21</v>
      </c>
      <c r="AP124" s="362">
        <v>15.8</v>
      </c>
      <c r="AQ124" s="362">
        <v>5.0999999999999996</v>
      </c>
      <c r="AR124" s="362">
        <v>9.17</v>
      </c>
      <c r="AS124" s="362">
        <v>8.51</v>
      </c>
      <c r="AT124" s="362">
        <v>38.18</v>
      </c>
      <c r="AU124" s="380"/>
      <c r="AV124" s="362"/>
      <c r="AW124" s="362"/>
      <c r="AX124" s="381"/>
      <c r="AY124" s="401"/>
    </row>
    <row r="125" spans="1:51">
      <c r="A125" s="398">
        <v>39692</v>
      </c>
      <c r="B125" s="376">
        <f>'[3]Warenkorb transponiert'!C12</f>
        <v>1.9023730181228518</v>
      </c>
      <c r="C125" s="362">
        <f>'[3]Warenkorb transponiert'!D12</f>
        <v>21.5</v>
      </c>
      <c r="D125" s="362">
        <f>'[3]Warenkorb transponiert'!E12</f>
        <v>17.333333333333332</v>
      </c>
      <c r="E125" s="362">
        <f>'[3]Warenkorb transponiert'!F12</f>
        <v>21.735603107580047</v>
      </c>
      <c r="F125" s="362">
        <f>'[3]Warenkorb transponiert'!G12</f>
        <v>20.736487241639761</v>
      </c>
      <c r="G125" s="362">
        <f>'[3]Warenkorb transponiert'!H12</f>
        <v>14.163657067749204</v>
      </c>
      <c r="H125" s="362">
        <f>'[3]Warenkorb transponiert'!I12</f>
        <v>5.1937540918148501</v>
      </c>
      <c r="I125" s="362">
        <f>'[3]Warenkorb transponiert'!J12</f>
        <v>4.0826429807037385</v>
      </c>
      <c r="J125" s="380">
        <f t="shared" si="4"/>
        <v>40.241209788214782</v>
      </c>
      <c r="K125" s="362"/>
      <c r="L125" s="362"/>
      <c r="M125" s="362"/>
      <c r="N125" s="362"/>
      <c r="O125" s="362"/>
      <c r="P125" s="362"/>
      <c r="Q125" s="362"/>
      <c r="R125" s="362"/>
      <c r="S125" s="362"/>
      <c r="T125" s="362"/>
      <c r="U125" s="380"/>
      <c r="V125" s="376">
        <f>'[2]Haltung gewichtet'!D100</f>
        <v>0.83697586839381732</v>
      </c>
      <c r="W125" s="380">
        <f t="shared" si="3"/>
        <v>23.435324315026886</v>
      </c>
      <c r="X125" s="362" t="str">
        <f>[1]Kochtypberechnung_Bio!T94</f>
        <v/>
      </c>
      <c r="Y125" s="362">
        <f>[1]Kochtypberechnung_Bio!V94</f>
        <v>3.1701147649575141</v>
      </c>
      <c r="Z125" s="380">
        <f t="shared" si="2"/>
        <v>2.0605745972223843</v>
      </c>
      <c r="AA125" s="376"/>
      <c r="AB125" s="362">
        <v>3.39</v>
      </c>
      <c r="AC125" s="362">
        <v>7.26</v>
      </c>
      <c r="AD125" s="362">
        <v>0.83</v>
      </c>
      <c r="AE125" s="380"/>
      <c r="AF125" s="362">
        <v>3.47</v>
      </c>
      <c r="AG125" s="362">
        <v>7.49</v>
      </c>
      <c r="AH125" s="362">
        <v>3.03</v>
      </c>
      <c r="AI125" s="362">
        <v>6.32</v>
      </c>
      <c r="AJ125" s="362">
        <v>6.69</v>
      </c>
      <c r="AK125" s="362">
        <v>5.57</v>
      </c>
      <c r="AL125" s="362">
        <v>7.67</v>
      </c>
      <c r="AM125" s="362">
        <v>7.92</v>
      </c>
      <c r="AN125" s="362">
        <v>9.17</v>
      </c>
      <c r="AO125" s="362">
        <v>6.04</v>
      </c>
      <c r="AP125" s="362">
        <v>15.8</v>
      </c>
      <c r="AQ125" s="362">
        <v>4.74</v>
      </c>
      <c r="AR125" s="362">
        <v>8.6</v>
      </c>
      <c r="AS125" s="362">
        <v>8.5</v>
      </c>
      <c r="AT125" s="362">
        <v>41.19</v>
      </c>
      <c r="AU125" s="380"/>
      <c r="AV125" s="362"/>
      <c r="AW125" s="362"/>
      <c r="AX125" s="381"/>
      <c r="AY125" s="401"/>
    </row>
    <row r="126" spans="1:51">
      <c r="A126" s="398">
        <v>39722</v>
      </c>
      <c r="B126" s="376">
        <f>'[3]Warenkorb transponiert'!C13</f>
        <v>1.9120751316978262</v>
      </c>
      <c r="C126" s="362">
        <f>'[3]Warenkorb transponiert'!D13</f>
        <v>21.5</v>
      </c>
      <c r="D126" s="362">
        <f>'[3]Warenkorb transponiert'!E13</f>
        <v>17.333333333333332</v>
      </c>
      <c r="E126" s="362">
        <f>'[3]Warenkorb transponiert'!F13</f>
        <v>21.735603107580047</v>
      </c>
      <c r="F126" s="362">
        <f>'[3]Warenkorb transponiert'!G13</f>
        <v>20.27111347340481</v>
      </c>
      <c r="G126" s="362">
        <f>'[3]Warenkorb transponiert'!H13</f>
        <v>14.073556326245569</v>
      </c>
      <c r="H126" s="362">
        <f>'[3]Warenkorb transponiert'!I13</f>
        <v>5.1937540918148501</v>
      </c>
      <c r="I126" s="362">
        <f>'[3]Warenkorb transponiert'!J13</f>
        <v>4.0826429807037385</v>
      </c>
      <c r="J126" s="380">
        <f t="shared" si="4"/>
        <v>40.232911516777079</v>
      </c>
      <c r="K126" s="362"/>
      <c r="L126" s="362"/>
      <c r="M126" s="362"/>
      <c r="N126" s="362"/>
      <c r="O126" s="362"/>
      <c r="P126" s="362"/>
      <c r="Q126" s="362"/>
      <c r="R126" s="362"/>
      <c r="S126" s="362"/>
      <c r="T126" s="362"/>
      <c r="U126" s="380"/>
      <c r="V126" s="376">
        <f>'[2]Haltung gewichtet'!D101</f>
        <v>0.85241987356182791</v>
      </c>
      <c r="W126" s="380">
        <f t="shared" si="3"/>
        <v>23.867756459731183</v>
      </c>
      <c r="X126" s="362" t="str">
        <f>[1]Kochtypberechnung_Bio!T95</f>
        <v/>
      </c>
      <c r="Y126" s="362">
        <f>[1]Kochtypberechnung_Bio!V95</f>
        <v>3.0115439908755</v>
      </c>
      <c r="Z126" s="380">
        <f t="shared" si="2"/>
        <v>1.957503594069075</v>
      </c>
      <c r="AA126" s="376">
        <v>6.13</v>
      </c>
      <c r="AB126" s="362">
        <v>3.34</v>
      </c>
      <c r="AC126" s="362">
        <v>7.84</v>
      </c>
      <c r="AD126" s="362">
        <v>0.91</v>
      </c>
      <c r="AE126" s="380"/>
      <c r="AF126" s="362">
        <v>3.24</v>
      </c>
      <c r="AG126" s="362">
        <v>7.78</v>
      </c>
      <c r="AH126" s="362">
        <v>2.95</v>
      </c>
      <c r="AI126" s="362">
        <v>6.76</v>
      </c>
      <c r="AJ126" s="362">
        <v>9</v>
      </c>
      <c r="AK126" s="362">
        <v>5.65</v>
      </c>
      <c r="AL126" s="362">
        <v>8.59</v>
      </c>
      <c r="AM126" s="362">
        <v>6.88</v>
      </c>
      <c r="AN126" s="362">
        <v>10.18</v>
      </c>
      <c r="AO126" s="362">
        <v>6.07</v>
      </c>
      <c r="AP126" s="362">
        <v>14.8</v>
      </c>
      <c r="AQ126" s="362">
        <v>5.0999999999999996</v>
      </c>
      <c r="AR126" s="362">
        <v>7.4</v>
      </c>
      <c r="AS126" s="362">
        <v>8.39</v>
      </c>
      <c r="AT126" s="362">
        <v>38.22</v>
      </c>
      <c r="AU126" s="380"/>
      <c r="AV126" s="362"/>
      <c r="AW126" s="362"/>
      <c r="AX126" s="381"/>
      <c r="AY126" s="401"/>
    </row>
    <row r="127" spans="1:51">
      <c r="A127" s="398">
        <v>39753</v>
      </c>
      <c r="B127" s="376">
        <f>'[3]Warenkorb transponiert'!C14</f>
        <v>1.9015952849755604</v>
      </c>
      <c r="C127" s="362">
        <f>'[3]Warenkorb transponiert'!D14</f>
        <v>20.672446503972441</v>
      </c>
      <c r="D127" s="362">
        <f>'[3]Warenkorb transponiert'!E14</f>
        <v>17.333333333333332</v>
      </c>
      <c r="E127" s="362">
        <f>'[3]Warenkorb transponiert'!F14</f>
        <v>22</v>
      </c>
      <c r="F127" s="362">
        <f>'[3]Warenkorb transponiert'!G14</f>
        <v>20.740735787192634</v>
      </c>
      <c r="G127" s="362">
        <f>'[3]Warenkorb transponiert'!H14</f>
        <v>14.163657067749204</v>
      </c>
      <c r="H127" s="362">
        <f>'[3]Warenkorb transponiert'!I14</f>
        <v>5.1937540918148501</v>
      </c>
      <c r="I127" s="362">
        <f>'[3]Warenkorb transponiert'!J14</f>
        <v>4.0826429807037385</v>
      </c>
      <c r="J127" s="380">
        <f t="shared" si="4"/>
        <v>40.109137457816374</v>
      </c>
      <c r="K127" s="362"/>
      <c r="L127" s="362"/>
      <c r="M127" s="362"/>
      <c r="N127" s="362"/>
      <c r="O127" s="362"/>
      <c r="P127" s="362"/>
      <c r="Q127" s="362"/>
      <c r="R127" s="362"/>
      <c r="S127" s="362"/>
      <c r="T127" s="362"/>
      <c r="U127" s="380"/>
      <c r="V127" s="376">
        <f>'[2]Haltung gewichtet'!D102</f>
        <v>0.84961406190668498</v>
      </c>
      <c r="W127" s="380">
        <f t="shared" si="3"/>
        <v>23.789193733387179</v>
      </c>
      <c r="X127" s="362" t="str">
        <f>[1]Kochtypberechnung_Bio!T96</f>
        <v/>
      </c>
      <c r="Y127" s="362">
        <f>[1]Kochtypberechnung_Bio!V96</f>
        <v>3.1963785995384528</v>
      </c>
      <c r="Z127" s="380">
        <f t="shared" si="2"/>
        <v>2.0776460896999942</v>
      </c>
      <c r="AA127" s="376">
        <v>6.16</v>
      </c>
      <c r="AB127" s="362">
        <v>3.6</v>
      </c>
      <c r="AC127" s="362">
        <v>5.29</v>
      </c>
      <c r="AD127" s="362">
        <v>0.66</v>
      </c>
      <c r="AE127" s="380"/>
      <c r="AF127" s="362">
        <v>3.38</v>
      </c>
      <c r="AG127" s="362">
        <v>7.29</v>
      </c>
      <c r="AH127" s="362">
        <v>2.52</v>
      </c>
      <c r="AI127" s="362">
        <v>6.29</v>
      </c>
      <c r="AJ127" s="362">
        <v>9.2799999999999994</v>
      </c>
      <c r="AK127" s="362">
        <v>5.58</v>
      </c>
      <c r="AL127" s="362">
        <v>7.21</v>
      </c>
      <c r="AM127" s="362">
        <v>6.3</v>
      </c>
      <c r="AN127" s="362">
        <v>9.06</v>
      </c>
      <c r="AO127" s="362">
        <v>5.82</v>
      </c>
      <c r="AP127" s="362">
        <v>15.8</v>
      </c>
      <c r="AQ127" s="362">
        <v>4.7699999999999996</v>
      </c>
      <c r="AR127" s="362">
        <v>6.93</v>
      </c>
      <c r="AS127" s="362">
        <v>8.0500000000000007</v>
      </c>
      <c r="AT127" s="362">
        <v>29.98</v>
      </c>
      <c r="AU127" s="380"/>
      <c r="AV127" s="362"/>
      <c r="AW127" s="362"/>
      <c r="AX127" s="381"/>
      <c r="AY127" s="401"/>
    </row>
    <row r="128" spans="1:51">
      <c r="A128" s="398">
        <v>39783</v>
      </c>
      <c r="B128" s="376">
        <f>'[3]Warenkorb transponiert'!C15</f>
        <v>1.9156346588821038</v>
      </c>
      <c r="C128" s="362">
        <f>'[3]Warenkorb transponiert'!D15</f>
        <v>20.764396892419949</v>
      </c>
      <c r="D128" s="362">
        <f>'[3]Warenkorb transponiert'!E15</f>
        <v>17.333333333333332</v>
      </c>
      <c r="E128" s="362">
        <f>'[3]Warenkorb transponiert'!F15</f>
        <v>22</v>
      </c>
      <c r="F128" s="362">
        <f>'[3]Warenkorb transponiert'!G15</f>
        <v>20.740735787192634</v>
      </c>
      <c r="G128" s="362">
        <f>'[3]Warenkorb transponiert'!H15</f>
        <v>14.163657067749204</v>
      </c>
      <c r="H128" s="362">
        <f>'[3]Warenkorb transponiert'!I15</f>
        <v>5.1937540918148501</v>
      </c>
      <c r="I128" s="362">
        <f>'[3]Warenkorb transponiert'!J15</f>
        <v>4.0826429807037385</v>
      </c>
      <c r="J128" s="380">
        <f t="shared" si="4"/>
        <v>40.24826615110215</v>
      </c>
      <c r="K128" s="362"/>
      <c r="L128" s="362"/>
      <c r="M128" s="362"/>
      <c r="N128" s="362"/>
      <c r="O128" s="362"/>
      <c r="P128" s="362"/>
      <c r="Q128" s="362"/>
      <c r="R128" s="362"/>
      <c r="S128" s="362"/>
      <c r="T128" s="362"/>
      <c r="U128" s="380"/>
      <c r="V128" s="376">
        <f>'[2]Haltung gewichtet'!D103</f>
        <v>0.85209976055003189</v>
      </c>
      <c r="W128" s="380">
        <f t="shared" si="3"/>
        <v>23.858793295400893</v>
      </c>
      <c r="X128" s="362">
        <f>[1]Kochtypberechnung_Bio!T97</f>
        <v>2.9722857754704699</v>
      </c>
      <c r="Y128" s="362">
        <f>[1]Kochtypberechnung_Bio!V97</f>
        <v>3.1288556921304282</v>
      </c>
      <c r="Z128" s="380">
        <f t="shared" si="2"/>
        <v>6.4921848630904835</v>
      </c>
      <c r="AA128" s="376">
        <v>6.25</v>
      </c>
      <c r="AB128" s="362">
        <v>3.33</v>
      </c>
      <c r="AC128" s="362">
        <v>5.03</v>
      </c>
      <c r="AD128" s="362">
        <v>0.63</v>
      </c>
      <c r="AE128" s="380"/>
      <c r="AF128" s="362">
        <v>3.43</v>
      </c>
      <c r="AG128" s="362">
        <v>6.62</v>
      </c>
      <c r="AH128" s="362">
        <v>3.2</v>
      </c>
      <c r="AI128" s="362">
        <v>6.88</v>
      </c>
      <c r="AJ128" s="362">
        <v>11.17</v>
      </c>
      <c r="AK128" s="362">
        <v>5.54</v>
      </c>
      <c r="AL128" s="362">
        <v>7.43</v>
      </c>
      <c r="AM128" s="362">
        <v>6.3</v>
      </c>
      <c r="AN128" s="362">
        <v>7.21</v>
      </c>
      <c r="AO128" s="362">
        <v>6.05</v>
      </c>
      <c r="AP128" s="362">
        <v>15.8</v>
      </c>
      <c r="AQ128" s="362">
        <v>5.0999999999999996</v>
      </c>
      <c r="AR128" s="362">
        <v>7.06</v>
      </c>
      <c r="AS128" s="362">
        <v>7.8</v>
      </c>
      <c r="AT128" s="362">
        <v>34.61</v>
      </c>
      <c r="AU128" s="380"/>
      <c r="AV128" s="362"/>
      <c r="AW128" s="362"/>
      <c r="AX128" s="381"/>
      <c r="AY128" s="401"/>
    </row>
    <row r="129" spans="1:51">
      <c r="A129" s="398">
        <v>39814</v>
      </c>
      <c r="B129" s="376">
        <f>'[3]Warenkorb transponiert'!C16</f>
        <v>1.8123529949396862</v>
      </c>
      <c r="C129" s="362">
        <f>'[3]Warenkorb transponiert'!D16</f>
        <v>20.764396892419949</v>
      </c>
      <c r="D129" s="362">
        <f>'[3]Warenkorb transponiert'!E16</f>
        <v>17.221055714334447</v>
      </c>
      <c r="E129" s="362">
        <f>'[3]Warenkorb transponiert'!F16</f>
        <v>22</v>
      </c>
      <c r="F129" s="362">
        <f>'[3]Warenkorb transponiert'!G16</f>
        <v>20.715244513875408</v>
      </c>
      <c r="G129" s="362">
        <f>'[3]Warenkorb transponiert'!H16</f>
        <v>14.163657067749204</v>
      </c>
      <c r="H129" s="362">
        <f>'[3]Warenkorb transponiert'!I16</f>
        <v>5.1937540918148501</v>
      </c>
      <c r="I129" s="362">
        <f>'[3]Warenkorb transponiert'!J16</f>
        <v>4.0826429807037385</v>
      </c>
      <c r="J129" s="380">
        <f t="shared" si="4"/>
        <v>39.3336615011427</v>
      </c>
      <c r="K129" s="362"/>
      <c r="L129" s="362"/>
      <c r="M129" s="362"/>
      <c r="N129" s="362"/>
      <c r="O129" s="362"/>
      <c r="P129" s="362"/>
      <c r="Q129" s="362"/>
      <c r="R129" s="362"/>
      <c r="S129" s="362"/>
      <c r="T129" s="362"/>
      <c r="U129" s="380"/>
      <c r="V129" s="376">
        <f>'[2]Haltung gewichtet'!D104</f>
        <v>0.8481986037574667</v>
      </c>
      <c r="W129" s="380">
        <f t="shared" si="3"/>
        <v>23.749560905209066</v>
      </c>
      <c r="X129" s="362">
        <f>[1]Kochtypberechnung_Bio!T98</f>
        <v>2.9722857754704699</v>
      </c>
      <c r="Y129" s="362">
        <f>[1]Kochtypberechnung_Bio!V98</f>
        <v>3.1288556921304282</v>
      </c>
      <c r="Z129" s="380">
        <f t="shared" si="2"/>
        <v>6.4921848630904835</v>
      </c>
      <c r="AA129" s="376">
        <v>6.22</v>
      </c>
      <c r="AB129" s="362">
        <v>3.58</v>
      </c>
      <c r="AC129" s="362">
        <v>5.27</v>
      </c>
      <c r="AD129" s="362">
        <v>0.8</v>
      </c>
      <c r="AE129" s="380"/>
      <c r="AF129" s="362">
        <v>3.33</v>
      </c>
      <c r="AG129" s="362">
        <v>6.75</v>
      </c>
      <c r="AH129" s="362">
        <v>2.97</v>
      </c>
      <c r="AI129" s="362">
        <v>6.91</v>
      </c>
      <c r="AJ129" s="362">
        <v>8.1999999999999993</v>
      </c>
      <c r="AK129" s="362">
        <v>5.61</v>
      </c>
      <c r="AL129" s="362">
        <v>7.07</v>
      </c>
      <c r="AM129" s="362">
        <v>6.68</v>
      </c>
      <c r="AN129" s="362">
        <v>7.01</v>
      </c>
      <c r="AO129" s="362">
        <v>6.71</v>
      </c>
      <c r="AP129" s="362">
        <v>15.8</v>
      </c>
      <c r="AQ129" s="362">
        <v>5.0999999999999996</v>
      </c>
      <c r="AR129" s="362">
        <v>6.92</v>
      </c>
      <c r="AS129" s="362">
        <v>8.64</v>
      </c>
      <c r="AT129" s="362">
        <v>44.46</v>
      </c>
      <c r="AU129" s="380"/>
      <c r="AV129" s="362"/>
      <c r="AW129" s="362"/>
      <c r="AX129" s="381"/>
      <c r="AY129" s="401"/>
    </row>
    <row r="130" spans="1:51">
      <c r="A130" s="398">
        <v>39845</v>
      </c>
      <c r="B130" s="376">
        <f>'[3]Warenkorb transponiert'!C17</f>
        <v>1.8290947048084218</v>
      </c>
      <c r="C130" s="362">
        <f>'[3]Warenkorb transponiert'!D17</f>
        <v>20.764396892419949</v>
      </c>
      <c r="D130" s="362">
        <f>'[3]Warenkorb transponiert'!E17</f>
        <v>16.778944285665549</v>
      </c>
      <c r="E130" s="362">
        <f>'[3]Warenkorb transponiert'!F17</f>
        <v>22</v>
      </c>
      <c r="F130" s="362">
        <f>'[3]Warenkorb transponiert'!G17</f>
        <v>20.740735787192634</v>
      </c>
      <c r="G130" s="362">
        <f>'[3]Warenkorb transponiert'!H17</f>
        <v>14.118606696997386</v>
      </c>
      <c r="H130" s="362">
        <f>'[3]Warenkorb transponiert'!I17</f>
        <v>5.1937540918148501</v>
      </c>
      <c r="I130" s="362">
        <f>'[3]Warenkorb transponiert'!J17</f>
        <v>4.0826429807037385</v>
      </c>
      <c r="J130" s="380">
        <f t="shared" si="4"/>
        <v>39.367328179219932</v>
      </c>
      <c r="K130" s="362"/>
      <c r="L130" s="362"/>
      <c r="M130" s="362"/>
      <c r="N130" s="362"/>
      <c r="O130" s="362"/>
      <c r="P130" s="362"/>
      <c r="Q130" s="362"/>
      <c r="R130" s="362"/>
      <c r="S130" s="362"/>
      <c r="T130" s="362"/>
      <c r="U130" s="380"/>
      <c r="V130" s="376">
        <f>'[2]Haltung gewichtet'!D105</f>
        <v>0.85170987289620892</v>
      </c>
      <c r="W130" s="380">
        <f t="shared" si="3"/>
        <v>23.847876441093849</v>
      </c>
      <c r="X130" s="362">
        <f>[1]Kochtypberechnung_Bio!T99</f>
        <v>2.9417349513303099</v>
      </c>
      <c r="Y130" s="362">
        <f>[1]Kochtypberechnung_Bio!V99</f>
        <v>3.1513633279331033</v>
      </c>
      <c r="Z130" s="380">
        <f t="shared" si="2"/>
        <v>6.460988590151981</v>
      </c>
      <c r="AA130" s="376">
        <v>6.15</v>
      </c>
      <c r="AB130" s="362">
        <v>3.49</v>
      </c>
      <c r="AC130" s="362">
        <v>4.03</v>
      </c>
      <c r="AD130" s="362">
        <v>0.64</v>
      </c>
      <c r="AE130" s="380"/>
      <c r="AF130" s="362">
        <v>3.32</v>
      </c>
      <c r="AG130" s="362">
        <v>6.26</v>
      </c>
      <c r="AH130" s="362">
        <v>3.28</v>
      </c>
      <c r="AI130" s="362">
        <v>7.72</v>
      </c>
      <c r="AJ130" s="362">
        <v>11.08</v>
      </c>
      <c r="AK130" s="362">
        <v>5.67</v>
      </c>
      <c r="AL130" s="362">
        <v>7.09</v>
      </c>
      <c r="AM130" s="362">
        <v>7.68</v>
      </c>
      <c r="AN130" s="362">
        <v>6.23</v>
      </c>
      <c r="AO130" s="362">
        <v>8.51</v>
      </c>
      <c r="AP130" s="362">
        <v>15.8</v>
      </c>
      <c r="AQ130" s="362">
        <v>5.0999999999999996</v>
      </c>
      <c r="AR130" s="362">
        <v>7.49</v>
      </c>
      <c r="AS130" s="362">
        <v>9.33</v>
      </c>
      <c r="AT130" s="362">
        <v>47.28</v>
      </c>
      <c r="AU130" s="380"/>
      <c r="AV130" s="362"/>
      <c r="AW130" s="362"/>
      <c r="AX130" s="381"/>
      <c r="AY130" s="401"/>
    </row>
    <row r="131" spans="1:51">
      <c r="A131" s="398">
        <v>39873</v>
      </c>
      <c r="B131" s="376">
        <f>'[3]Warenkorb transponiert'!C18</f>
        <v>1.8150553309018784</v>
      </c>
      <c r="C131" s="362">
        <f>'[3]Warenkorb transponiert'!D18</f>
        <v>20.764396892419949</v>
      </c>
      <c r="D131" s="362">
        <f>'[3]Warenkorb transponiert'!E18</f>
        <v>16.778944285665549</v>
      </c>
      <c r="E131" s="362">
        <f>'[3]Warenkorb transponiert'!F18</f>
        <v>22</v>
      </c>
      <c r="F131" s="362">
        <f>'[3]Warenkorb transponiert'!G18</f>
        <v>20.228623168436627</v>
      </c>
      <c r="G131" s="362">
        <f>'[3]Warenkorb transponiert'!H18</f>
        <v>14.118606696997386</v>
      </c>
      <c r="H131" s="362">
        <f>'[3]Warenkorb transponiert'!I18</f>
        <v>5.1937540918148501</v>
      </c>
      <c r="I131" s="362">
        <f>'[3]Warenkorb transponiert'!J18</f>
        <v>4.0826429807037385</v>
      </c>
      <c r="J131" s="380">
        <f t="shared" si="4"/>
        <v>39.190257175560497</v>
      </c>
      <c r="K131" s="362"/>
      <c r="L131" s="362"/>
      <c r="M131" s="362"/>
      <c r="N131" s="362"/>
      <c r="O131" s="362"/>
      <c r="P131" s="362"/>
      <c r="Q131" s="362"/>
      <c r="R131" s="362"/>
      <c r="S131" s="362"/>
      <c r="T131" s="362"/>
      <c r="U131" s="380"/>
      <c r="V131" s="376">
        <f>'[2]Haltung gewichtet'!D106</f>
        <v>0.84452203811681248</v>
      </c>
      <c r="W131" s="380">
        <f t="shared" si="3"/>
        <v>23.64661706727075</v>
      </c>
      <c r="X131" s="362">
        <f>[1]Kochtypberechnung_Bio!T100</f>
        <v>2.9904158987670399</v>
      </c>
      <c r="Y131" s="362">
        <f>[1]Kochtypberechnung_Bio!V100</f>
        <v>3.194152408145738</v>
      </c>
      <c r="Z131" s="380">
        <f t="shared" si="2"/>
        <v>6.5618229134452903</v>
      </c>
      <c r="AA131" s="376">
        <v>6.15</v>
      </c>
      <c r="AB131" s="362">
        <v>3.58</v>
      </c>
      <c r="AC131" s="362">
        <v>4.1500000000000004</v>
      </c>
      <c r="AD131" s="362">
        <v>0.65</v>
      </c>
      <c r="AE131" s="380"/>
      <c r="AF131" s="362">
        <v>3.53</v>
      </c>
      <c r="AG131" s="362">
        <v>6.48</v>
      </c>
      <c r="AH131" s="362">
        <v>3.44</v>
      </c>
      <c r="AI131" s="362">
        <v>7.95</v>
      </c>
      <c r="AJ131" s="362">
        <v>10.44</v>
      </c>
      <c r="AK131" s="362">
        <v>5.7</v>
      </c>
      <c r="AL131" s="362">
        <v>7.22</v>
      </c>
      <c r="AM131" s="362">
        <v>7.79</v>
      </c>
      <c r="AN131" s="362">
        <v>6.4</v>
      </c>
      <c r="AO131" s="362">
        <v>8.6</v>
      </c>
      <c r="AP131" s="362">
        <v>15.8</v>
      </c>
      <c r="AQ131" s="362">
        <v>5.0599999999999996</v>
      </c>
      <c r="AR131" s="362">
        <v>7.18</v>
      </c>
      <c r="AS131" s="362">
        <v>8.9</v>
      </c>
      <c r="AT131" s="362">
        <v>41.34</v>
      </c>
      <c r="AU131" s="380"/>
      <c r="AV131" s="362"/>
      <c r="AW131" s="362"/>
      <c r="AX131" s="381"/>
      <c r="AY131" s="401"/>
    </row>
    <row r="132" spans="1:51">
      <c r="A132" s="398">
        <v>39904</v>
      </c>
      <c r="B132" s="376">
        <f>'[3]Warenkorb transponiert'!C19</f>
        <v>1.8290947048084218</v>
      </c>
      <c r="C132" s="362">
        <f>'[3]Warenkorb transponiert'!D19</f>
        <v>20.580496115524937</v>
      </c>
      <c r="D132" s="362">
        <f>'[3]Warenkorb transponiert'!E19</f>
        <v>16.778944285665549</v>
      </c>
      <c r="E132" s="362">
        <f>'[3]Warenkorb transponiert'!F19</f>
        <v>22</v>
      </c>
      <c r="F132" s="362">
        <f>'[3]Warenkorb transponiert'!G19</f>
        <v>20.715244513875408</v>
      </c>
      <c r="G132" s="362">
        <f>'[3]Warenkorb transponiert'!H19</f>
        <v>14.118606696997386</v>
      </c>
      <c r="H132" s="362">
        <f>'[3]Warenkorb transponiert'!I19</f>
        <v>5.1937540918148501</v>
      </c>
      <c r="I132" s="362">
        <f>'[3]Warenkorb transponiert'!J19</f>
        <v>4.0826429807037385</v>
      </c>
      <c r="J132" s="380">
        <f t="shared" si="4"/>
        <v>39.327743983776038</v>
      </c>
      <c r="K132" s="362"/>
      <c r="L132" s="362"/>
      <c r="M132" s="362"/>
      <c r="N132" s="362"/>
      <c r="O132" s="362"/>
      <c r="P132" s="362"/>
      <c r="Q132" s="362"/>
      <c r="R132" s="362"/>
      <c r="S132" s="362"/>
      <c r="T132" s="362"/>
      <c r="U132" s="380"/>
      <c r="V132" s="376">
        <f>'[2]Haltung gewichtet'!D107</f>
        <v>0.84643931459795596</v>
      </c>
      <c r="W132" s="380">
        <f t="shared" si="3"/>
        <v>23.700300808742767</v>
      </c>
      <c r="X132" s="362">
        <f>[1]Kochtypberechnung_Bio!T101</f>
        <v>3.0756095668397099</v>
      </c>
      <c r="Y132" s="362">
        <f>[1]Kochtypberechnung_Bio!V101</f>
        <v>3.2099447829561454</v>
      </c>
      <c r="Z132" s="380">
        <f t="shared" si="2"/>
        <v>6.6998784591810594</v>
      </c>
      <c r="AA132" s="376">
        <v>6.23</v>
      </c>
      <c r="AB132" s="362">
        <v>3.51</v>
      </c>
      <c r="AC132" s="362">
        <v>4.43</v>
      </c>
      <c r="AD132" s="362">
        <v>0.69</v>
      </c>
      <c r="AE132" s="380"/>
      <c r="AF132" s="362">
        <v>3.72</v>
      </c>
      <c r="AG132" s="362">
        <v>7.98</v>
      </c>
      <c r="AH132" s="362">
        <v>3.2</v>
      </c>
      <c r="AI132" s="362">
        <v>6.93</v>
      </c>
      <c r="AJ132" s="362">
        <v>6.78</v>
      </c>
      <c r="AK132" s="362">
        <v>5.67</v>
      </c>
      <c r="AL132" s="362">
        <v>7.35</v>
      </c>
      <c r="AM132" s="362">
        <v>8.35</v>
      </c>
      <c r="AN132" s="362">
        <v>7.3</v>
      </c>
      <c r="AO132" s="362">
        <v>8.4600000000000009</v>
      </c>
      <c r="AP132" s="362">
        <v>15.8</v>
      </c>
      <c r="AQ132" s="362">
        <v>5.1100000000000003</v>
      </c>
      <c r="AR132" s="362">
        <v>7.48</v>
      </c>
      <c r="AS132" s="362">
        <v>9.0399999999999991</v>
      </c>
      <c r="AT132" s="362">
        <v>37.78</v>
      </c>
      <c r="AU132" s="380"/>
      <c r="AV132" s="362"/>
      <c r="AW132" s="362"/>
      <c r="AX132" s="381"/>
      <c r="AY132" s="401"/>
    </row>
    <row r="133" spans="1:51">
      <c r="A133" s="398">
        <v>39934</v>
      </c>
      <c r="B133" s="376">
        <f>'[3]Warenkorb transponiert'!C20</f>
        <v>1.8290947048084218</v>
      </c>
      <c r="C133" s="362">
        <f>'[3]Warenkorb transponiert'!D20</f>
        <v>20.764396892419949</v>
      </c>
      <c r="D133" s="362">
        <f>'[3]Warenkorb transponiert'!E20</f>
        <v>16.778944285665549</v>
      </c>
      <c r="E133" s="362">
        <f>'[3]Warenkorb transponiert'!F20</f>
        <v>21.448297669314961</v>
      </c>
      <c r="F133" s="362">
        <f>'[3]Warenkorb transponiert'!G20</f>
        <v>20.715244513875408</v>
      </c>
      <c r="G133" s="362">
        <f>'[3]Warenkorb transponiert'!H20</f>
        <v>14.118606696997386</v>
      </c>
      <c r="H133" s="362">
        <f>'[3]Warenkorb transponiert'!I20</f>
        <v>5.1937540918148501</v>
      </c>
      <c r="I133" s="362">
        <f>'[3]Warenkorb transponiert'!J20</f>
        <v>4.0826429807037385</v>
      </c>
      <c r="J133" s="380">
        <f t="shared" si="4"/>
        <v>39.281768789552281</v>
      </c>
      <c r="K133" s="362"/>
      <c r="L133" s="362"/>
      <c r="M133" s="362"/>
      <c r="N133" s="362"/>
      <c r="O133" s="362"/>
      <c r="P133" s="362"/>
      <c r="Q133" s="362"/>
      <c r="R133" s="362"/>
      <c r="S133" s="362"/>
      <c r="T133" s="362"/>
      <c r="U133" s="380"/>
      <c r="V133" s="376">
        <f>'[2]Haltung gewichtet'!D108</f>
        <v>0.84529586022374226</v>
      </c>
      <c r="W133" s="380">
        <f t="shared" si="3"/>
        <v>23.668284086264784</v>
      </c>
      <c r="X133" s="362">
        <f>[1]Kochtypberechnung_Bio!T102</f>
        <v>3.0967823085658699</v>
      </c>
      <c r="Y133" s="362">
        <f>[1]Kochtypberechnung_Bio!V102</f>
        <v>3.2343088629371843</v>
      </c>
      <c r="Z133" s="380">
        <f t="shared" si="2"/>
        <v>6.7474742237579743</v>
      </c>
      <c r="AA133" s="376">
        <v>6.29</v>
      </c>
      <c r="AB133" s="362">
        <v>3.49</v>
      </c>
      <c r="AC133" s="362">
        <v>4.9400000000000004</v>
      </c>
      <c r="AD133" s="362">
        <v>0.62</v>
      </c>
      <c r="AE133" s="380"/>
      <c r="AF133" s="362">
        <v>3.71</v>
      </c>
      <c r="AG133" s="362">
        <v>7.82</v>
      </c>
      <c r="AH133" s="362">
        <v>3.46</v>
      </c>
      <c r="AI133" s="362">
        <v>5.65</v>
      </c>
      <c r="AJ133" s="362">
        <v>9.49</v>
      </c>
      <c r="AK133" s="362">
        <v>5.66</v>
      </c>
      <c r="AL133" s="362">
        <v>7.46</v>
      </c>
      <c r="AM133" s="362">
        <v>8.0500000000000007</v>
      </c>
      <c r="AN133" s="362">
        <v>6.93</v>
      </c>
      <c r="AO133" s="362">
        <v>6.47</v>
      </c>
      <c r="AP133" s="362">
        <v>15.8</v>
      </c>
      <c r="AQ133" s="362">
        <v>5.1100000000000003</v>
      </c>
      <c r="AR133" s="362">
        <v>7.37</v>
      </c>
      <c r="AS133" s="362">
        <v>9.36</v>
      </c>
      <c r="AT133" s="362">
        <v>29.53</v>
      </c>
      <c r="AU133" s="380"/>
      <c r="AV133" s="362"/>
      <c r="AW133" s="362"/>
      <c r="AX133" s="381"/>
      <c r="AY133" s="401"/>
    </row>
    <row r="134" spans="1:51">
      <c r="A134" s="398">
        <v>39965</v>
      </c>
      <c r="B134" s="376">
        <f>'[3]Warenkorb transponiert'!C21</f>
        <v>1.8290947048084218</v>
      </c>
      <c r="C134" s="362">
        <f>'[3]Warenkorb transponiert'!D21</f>
        <v>20.948297669314961</v>
      </c>
      <c r="D134" s="362">
        <f>'[3]Warenkorb transponiert'!E21</f>
        <v>16.778944285665549</v>
      </c>
      <c r="E134" s="362">
        <f>'[3]Warenkorb transponiert'!F21</f>
        <v>21.448297669314961</v>
      </c>
      <c r="F134" s="362">
        <f>'[3]Warenkorb transponiert'!G21</f>
        <v>20.715244513875408</v>
      </c>
      <c r="G134" s="362">
        <f>'[3]Warenkorb transponiert'!H21</f>
        <v>13.885846448112993</v>
      </c>
      <c r="H134" s="362">
        <f>'[3]Warenkorb transponiert'!I21</f>
        <v>5.1937540918148501</v>
      </c>
      <c r="I134" s="362">
        <f>'[3]Warenkorb transponiert'!J21</f>
        <v>4.0826429807037385</v>
      </c>
      <c r="J134" s="380">
        <f t="shared" si="4"/>
        <v>39.213806832933308</v>
      </c>
      <c r="K134" s="362"/>
      <c r="L134" s="362"/>
      <c r="M134" s="362"/>
      <c r="N134" s="362"/>
      <c r="O134" s="362"/>
      <c r="P134" s="362"/>
      <c r="Q134" s="362"/>
      <c r="R134" s="362"/>
      <c r="S134" s="362"/>
      <c r="T134" s="362"/>
      <c r="U134" s="380"/>
      <c r="V134" s="376">
        <f>'[2]Haltung gewichtet'!D109</f>
        <v>0.83729105781285007</v>
      </c>
      <c r="W134" s="380">
        <f t="shared" si="3"/>
        <v>23.444149618759802</v>
      </c>
      <c r="X134" s="362">
        <f>[1]Kochtypberechnung_Bio!T103</f>
        <v>2.93836687843267</v>
      </c>
      <c r="Y134" s="362">
        <f>[1]Kochtypberechnung_Bio!V103</f>
        <v>3.2368788942676234</v>
      </c>
      <c r="Z134" s="380">
        <f t="shared" si="2"/>
        <v>6.5115215989229593</v>
      </c>
      <c r="AA134" s="376"/>
      <c r="AB134" s="362">
        <v>2.9</v>
      </c>
      <c r="AC134" s="362">
        <v>5.83</v>
      </c>
      <c r="AD134" s="362">
        <v>1.01</v>
      </c>
      <c r="AE134" s="380"/>
      <c r="AF134" s="362">
        <v>3.6</v>
      </c>
      <c r="AG134" s="362">
        <v>8.6199999999999992</v>
      </c>
      <c r="AH134" s="362">
        <v>3.36</v>
      </c>
      <c r="AI134" s="362">
        <v>8.93</v>
      </c>
      <c r="AJ134" s="362">
        <v>5.72</v>
      </c>
      <c r="AK134" s="362">
        <v>5.3</v>
      </c>
      <c r="AL134" s="362">
        <v>8.0399999999999991</v>
      </c>
      <c r="AM134" s="362">
        <v>6.9</v>
      </c>
      <c r="AN134" s="362">
        <v>9.1</v>
      </c>
      <c r="AO134" s="362">
        <v>6.43</v>
      </c>
      <c r="AP134" s="362">
        <v>15.8</v>
      </c>
      <c r="AQ134" s="362">
        <v>5.1100000000000003</v>
      </c>
      <c r="AR134" s="362">
        <v>7.37</v>
      </c>
      <c r="AS134" s="362">
        <v>8.73</v>
      </c>
      <c r="AT134" s="362">
        <v>32.92</v>
      </c>
      <c r="AU134" s="380"/>
      <c r="AV134" s="362"/>
      <c r="AW134" s="362"/>
      <c r="AX134" s="381"/>
      <c r="AY134" s="401"/>
    </row>
    <row r="135" spans="1:51">
      <c r="A135" s="398">
        <v>39995</v>
      </c>
      <c r="B135" s="376">
        <f>'[3]Warenkorb transponiert'!C22</f>
        <v>1.8290947048084218</v>
      </c>
      <c r="C135" s="362">
        <f>'[3]Warenkorb transponiert'!D22</f>
        <v>20.948297669314961</v>
      </c>
      <c r="D135" s="362">
        <f>'[3]Warenkorb transponiert'!E22</f>
        <v>16.666666666666668</v>
      </c>
      <c r="E135" s="362">
        <f>'[3]Warenkorb transponiert'!F22</f>
        <v>21.356347280867453</v>
      </c>
      <c r="F135" s="362">
        <f>'[3]Warenkorb transponiert'!G22</f>
        <v>19.801057329276968</v>
      </c>
      <c r="G135" s="362">
        <f>'[3]Warenkorb transponiert'!H22</f>
        <v>14.118606696997386</v>
      </c>
      <c r="H135" s="362">
        <f>'[3]Warenkorb transponiert'!I22</f>
        <v>5.1937540918148501</v>
      </c>
      <c r="I135" s="362">
        <f>'[3]Warenkorb transponiert'!J22</f>
        <v>4.0826429807037385</v>
      </c>
      <c r="J135" s="380">
        <f t="shared" si="4"/>
        <v>39.180617496368562</v>
      </c>
      <c r="K135" s="362"/>
      <c r="L135" s="362"/>
      <c r="M135" s="362"/>
      <c r="N135" s="362"/>
      <c r="O135" s="362"/>
      <c r="P135" s="362"/>
      <c r="Q135" s="362"/>
      <c r="R135" s="362"/>
      <c r="S135" s="362"/>
      <c r="T135" s="362"/>
      <c r="U135" s="380"/>
      <c r="V135" s="376">
        <f>'[2]Haltung gewichtet'!D110</f>
        <v>0.83067052183348233</v>
      </c>
      <c r="W135" s="380">
        <f t="shared" si="3"/>
        <v>23.258774611337504</v>
      </c>
      <c r="X135" s="362" t="str">
        <f>[1]Kochtypberechnung_Bio!T104</f>
        <v/>
      </c>
      <c r="Y135" s="362">
        <f>[1]Kochtypberechnung_Bio!V104</f>
        <v>3.2270441800536509</v>
      </c>
      <c r="Z135" s="380">
        <f t="shared" si="2"/>
        <v>2.0975787170348732</v>
      </c>
      <c r="AA135" s="376">
        <v>5.5</v>
      </c>
      <c r="AB135" s="362">
        <v>3.58</v>
      </c>
      <c r="AC135" s="362">
        <v>6.59</v>
      </c>
      <c r="AD135" s="362">
        <v>0.83</v>
      </c>
      <c r="AE135" s="380"/>
      <c r="AF135" s="362">
        <v>4.51</v>
      </c>
      <c r="AG135" s="362">
        <v>7.68</v>
      </c>
      <c r="AH135" s="362">
        <v>2.38</v>
      </c>
      <c r="AI135" s="362">
        <v>6.19</v>
      </c>
      <c r="AJ135" s="362">
        <v>5.41</v>
      </c>
      <c r="AK135" s="362">
        <v>6.43</v>
      </c>
      <c r="AL135" s="362">
        <v>6.22</v>
      </c>
      <c r="AM135" s="362">
        <v>6.02</v>
      </c>
      <c r="AN135" s="362">
        <v>8.67</v>
      </c>
      <c r="AO135" s="362">
        <v>8.15</v>
      </c>
      <c r="AP135" s="362">
        <v>15.8</v>
      </c>
      <c r="AQ135" s="362">
        <v>5.1100000000000003</v>
      </c>
      <c r="AR135" s="362">
        <v>7.39</v>
      </c>
      <c r="AS135" s="362">
        <v>8.24</v>
      </c>
      <c r="AT135" s="362">
        <v>44.65</v>
      </c>
      <c r="AU135" s="380"/>
      <c r="AV135" s="362"/>
      <c r="AW135" s="362"/>
      <c r="AX135" s="381"/>
      <c r="AY135" s="401"/>
    </row>
    <row r="136" spans="1:51">
      <c r="A136" s="398">
        <v>40026</v>
      </c>
      <c r="B136" s="376">
        <f>'[3]Warenkorb transponiert'!C23</f>
        <v>1.7914402451303693</v>
      </c>
      <c r="C136" s="362">
        <f>'[3]Warenkorb transponiert'!D23</f>
        <v>20.683900776895012</v>
      </c>
      <c r="D136" s="362">
        <f>'[3]Warenkorb transponiert'!E23</f>
        <v>16.55438904766778</v>
      </c>
      <c r="E136" s="362">
        <f>'[3]Warenkorb transponiert'!F23</f>
        <v>21.448297669314961</v>
      </c>
      <c r="F136" s="362">
        <f>'[3]Warenkorb transponiert'!G23</f>
        <v>20.064328186715333</v>
      </c>
      <c r="G136" s="362">
        <f>'[3]Warenkorb transponiert'!H23</f>
        <v>14.118606696997386</v>
      </c>
      <c r="H136" s="362">
        <f>'[3]Warenkorb transponiert'!I23</f>
        <v>5.0000000000000009</v>
      </c>
      <c r="I136" s="362">
        <f>'[3]Warenkorb transponiert'!J23</f>
        <v>3.8048652029259609</v>
      </c>
      <c r="J136" s="380">
        <f t="shared" si="4"/>
        <v>38.628984549119259</v>
      </c>
      <c r="K136" s="362"/>
      <c r="L136" s="362"/>
      <c r="M136" s="362"/>
      <c r="N136" s="362"/>
      <c r="O136" s="362"/>
      <c r="P136" s="362"/>
      <c r="Q136" s="362"/>
      <c r="R136" s="362"/>
      <c r="S136" s="362"/>
      <c r="T136" s="362"/>
      <c r="U136" s="380"/>
      <c r="V136" s="376">
        <f>'[2]Haltung gewichtet'!D111</f>
        <v>0.82853294841980984</v>
      </c>
      <c r="W136" s="380">
        <f t="shared" si="3"/>
        <v>23.198922555754677</v>
      </c>
      <c r="X136" s="362" t="str">
        <f>[1]Kochtypberechnung_Bio!T105</f>
        <v/>
      </c>
      <c r="Y136" s="362">
        <f>[1]Kochtypberechnung_Bio!V105</f>
        <v>3.2998772719303728</v>
      </c>
      <c r="Z136" s="380">
        <f t="shared" si="2"/>
        <v>2.1449202267547425</v>
      </c>
      <c r="AA136" s="376">
        <v>5.5</v>
      </c>
      <c r="AB136" s="362">
        <v>3.37</v>
      </c>
      <c r="AC136" s="362">
        <v>6.09</v>
      </c>
      <c r="AD136" s="362">
        <v>0.86</v>
      </c>
      <c r="AE136" s="380"/>
      <c r="AF136" s="362">
        <v>3.35</v>
      </c>
      <c r="AG136" s="362">
        <v>6.13</v>
      </c>
      <c r="AH136" s="362">
        <v>2.37</v>
      </c>
      <c r="AI136" s="362">
        <v>5.7</v>
      </c>
      <c r="AJ136" s="362">
        <v>7.5</v>
      </c>
      <c r="AK136" s="362">
        <v>6.13</v>
      </c>
      <c r="AL136" s="362">
        <v>5.8</v>
      </c>
      <c r="AM136" s="362">
        <v>6.76</v>
      </c>
      <c r="AN136" s="362">
        <v>8.6199999999999992</v>
      </c>
      <c r="AO136" s="362">
        <v>6.62</v>
      </c>
      <c r="AP136" s="362">
        <v>15.8</v>
      </c>
      <c r="AQ136" s="362">
        <v>5.1100000000000003</v>
      </c>
      <c r="AR136" s="362">
        <v>7.6</v>
      </c>
      <c r="AS136" s="362">
        <v>6.9</v>
      </c>
      <c r="AT136" s="362">
        <v>37</v>
      </c>
      <c r="AU136" s="380"/>
      <c r="AV136" s="362"/>
      <c r="AW136" s="362"/>
      <c r="AX136" s="381"/>
      <c r="AY136" s="401"/>
    </row>
    <row r="137" spans="1:51">
      <c r="A137" s="398">
        <v>40057</v>
      </c>
      <c r="B137" s="376">
        <f>'[3]Warenkorb transponiert'!C24</f>
        <v>1.8290947048084218</v>
      </c>
      <c r="C137" s="362">
        <f>'[3]Warenkorb transponiert'!D24</f>
        <v>20.948297669314961</v>
      </c>
      <c r="D137" s="362">
        <f>'[3]Warenkorb transponiert'!E24</f>
        <v>16.666666666666668</v>
      </c>
      <c r="E137" s="362">
        <f>'[3]Warenkorb transponiert'!F24</f>
        <v>21.356347280867453</v>
      </c>
      <c r="F137" s="362">
        <f>'[3]Warenkorb transponiert'!G24</f>
        <v>19.801057329276968</v>
      </c>
      <c r="G137" s="362">
        <f>'[3]Warenkorb transponiert'!H24</f>
        <v>14.118606696997386</v>
      </c>
      <c r="H137" s="362">
        <f>'[3]Warenkorb transponiert'!I24</f>
        <v>5.1937540918148501</v>
      </c>
      <c r="I137" s="362">
        <f>'[3]Warenkorb transponiert'!J24</f>
        <v>4.0826429807037385</v>
      </c>
      <c r="J137" s="380">
        <f t="shared" si="4"/>
        <v>39.180617496368562</v>
      </c>
      <c r="K137" s="362"/>
      <c r="L137" s="362"/>
      <c r="M137" s="362"/>
      <c r="N137" s="362"/>
      <c r="O137" s="362"/>
      <c r="P137" s="362"/>
      <c r="Q137" s="362"/>
      <c r="R137" s="362"/>
      <c r="S137" s="362"/>
      <c r="T137" s="362"/>
      <c r="U137" s="380"/>
      <c r="V137" s="376">
        <f>'[2]Haltung gewichtet'!D112</f>
        <v>0.83889327702068439</v>
      </c>
      <c r="W137" s="380">
        <f t="shared" si="3"/>
        <v>23.489011756579163</v>
      </c>
      <c r="X137" s="362" t="str">
        <f>[1]Kochtypberechnung_Bio!T106</f>
        <v/>
      </c>
      <c r="Y137" s="362">
        <f>[1]Kochtypberechnung_Bio!V106</f>
        <v>2.8761868607923651</v>
      </c>
      <c r="Z137" s="380">
        <f t="shared" si="2"/>
        <v>1.8695214595150373</v>
      </c>
      <c r="AA137" s="376">
        <v>6.45</v>
      </c>
      <c r="AB137" s="362">
        <v>3.6</v>
      </c>
      <c r="AC137" s="362">
        <v>7.44</v>
      </c>
      <c r="AD137" s="362">
        <v>0.88</v>
      </c>
      <c r="AE137" s="380"/>
      <c r="AF137" s="362">
        <v>3.11</v>
      </c>
      <c r="AG137" s="362">
        <v>7.39</v>
      </c>
      <c r="AH137" s="362">
        <v>3.43</v>
      </c>
      <c r="AI137" s="362">
        <v>5.98</v>
      </c>
      <c r="AJ137" s="362">
        <v>6.65</v>
      </c>
      <c r="AK137" s="362">
        <v>4.99</v>
      </c>
      <c r="AL137" s="362">
        <v>6.63</v>
      </c>
      <c r="AM137" s="362">
        <v>6.68</v>
      </c>
      <c r="AN137" s="362">
        <v>8.26</v>
      </c>
      <c r="AO137" s="362">
        <v>6.01</v>
      </c>
      <c r="AP137" s="362">
        <v>15.8</v>
      </c>
      <c r="AQ137" s="362">
        <v>5.01</v>
      </c>
      <c r="AR137" s="362">
        <v>6.72</v>
      </c>
      <c r="AS137" s="362">
        <v>8.7899999999999991</v>
      </c>
      <c r="AT137" s="362">
        <v>37.11</v>
      </c>
      <c r="AU137" s="380"/>
      <c r="AV137" s="362"/>
      <c r="AW137" s="362"/>
      <c r="AX137" s="381"/>
      <c r="AY137" s="401"/>
    </row>
    <row r="138" spans="1:51">
      <c r="A138" s="398">
        <v>40087</v>
      </c>
      <c r="B138" s="376">
        <f>'[3]Warenkorb transponiert'!C25</f>
        <v>1.7804796190369125</v>
      </c>
      <c r="C138" s="362">
        <f>'[3]Warenkorb transponiert'!D25</f>
        <v>20.948297669314961</v>
      </c>
      <c r="D138" s="362">
        <f>'[3]Warenkorb transponiert'!E25</f>
        <v>16.557888571331105</v>
      </c>
      <c r="E138" s="362">
        <f>'[3]Warenkorb transponiert'!F25</f>
        <v>21.448297669314961</v>
      </c>
      <c r="F138" s="362">
        <f>'[3]Warenkorb transponiert'!G25</f>
        <v>19.872858472214702</v>
      </c>
      <c r="G138" s="362">
        <f>'[3]Warenkorb transponiert'!H25</f>
        <v>14.118606696997386</v>
      </c>
      <c r="H138" s="362">
        <f>'[3]Warenkorb transponiert'!I25</f>
        <v>4.9159763140370725</v>
      </c>
      <c r="I138" s="362">
        <f>'[3]Warenkorb transponiert'!J25</f>
        <v>3.8048652029259609</v>
      </c>
      <c r="J138" s="380">
        <f t="shared" si="4"/>
        <v>38.525263931592285</v>
      </c>
      <c r="K138" s="362"/>
      <c r="L138" s="362"/>
      <c r="M138" s="362"/>
      <c r="N138" s="362"/>
      <c r="O138" s="362"/>
      <c r="P138" s="362"/>
      <c r="Q138" s="362"/>
      <c r="R138" s="362"/>
      <c r="S138" s="362"/>
      <c r="T138" s="362"/>
      <c r="U138" s="380"/>
      <c r="V138" s="376">
        <f>'[2]Haltung gewichtet'!D113</f>
        <v>0.84063186598285122</v>
      </c>
      <c r="W138" s="380">
        <f t="shared" si="3"/>
        <v>23.537692247519836</v>
      </c>
      <c r="X138" s="362">
        <f>[1]Kochtypberechnung_Bio!T107</f>
        <v>0</v>
      </c>
      <c r="Y138" s="362">
        <f>[1]Kochtypberechnung_Bio!V107</f>
        <v>2.9832338516373174</v>
      </c>
      <c r="Z138" s="380">
        <f t="shared" si="2"/>
        <v>1.9391020035642563</v>
      </c>
      <c r="AA138" s="376">
        <v>6.31</v>
      </c>
      <c r="AB138" s="362">
        <v>3.58</v>
      </c>
      <c r="AC138" s="362">
        <v>6.77</v>
      </c>
      <c r="AD138" s="362">
        <v>0.93</v>
      </c>
      <c r="AE138" s="380"/>
      <c r="AF138" s="362">
        <v>3.67</v>
      </c>
      <c r="AG138" s="362">
        <v>7.87</v>
      </c>
      <c r="AH138" s="362">
        <v>2.92</v>
      </c>
      <c r="AI138" s="362">
        <v>7.09</v>
      </c>
      <c r="AJ138" s="362">
        <v>6.2</v>
      </c>
      <c r="AK138" s="362">
        <v>4.6500000000000004</v>
      </c>
      <c r="AL138" s="362">
        <v>6.79</v>
      </c>
      <c r="AM138" s="362">
        <v>6.36</v>
      </c>
      <c r="AN138" s="362">
        <v>7.95</v>
      </c>
      <c r="AO138" s="362">
        <v>6.28</v>
      </c>
      <c r="AP138" s="362">
        <v>15.8</v>
      </c>
      <c r="AQ138" s="362">
        <v>5.04</v>
      </c>
      <c r="AR138" s="362">
        <v>6.73</v>
      </c>
      <c r="AS138" s="362">
        <v>8.64</v>
      </c>
      <c r="AT138" s="362">
        <v>31.97</v>
      </c>
      <c r="AU138" s="380"/>
      <c r="AV138" s="362"/>
      <c r="AW138" s="362"/>
      <c r="AX138" s="381"/>
      <c r="AY138" s="401"/>
    </row>
    <row r="139" spans="1:51">
      <c r="A139" s="398">
        <v>40118</v>
      </c>
      <c r="B139" s="376">
        <f>'[3]Warenkorb transponiert'!C26</f>
        <v>1.7582340491156714</v>
      </c>
      <c r="C139" s="362">
        <f>'[3]Warenkorb transponiert'!D26</f>
        <v>21.5</v>
      </c>
      <c r="D139" s="362">
        <f>'[3]Warenkorb transponiert'!E26</f>
        <v>16.557888571331105</v>
      </c>
      <c r="E139" s="362">
        <f>'[3]Warenkorb transponiert'!F26</f>
        <v>22</v>
      </c>
      <c r="F139" s="362">
        <f>'[3]Warenkorb transponiert'!G26</f>
        <v>19.815227916678591</v>
      </c>
      <c r="G139" s="362">
        <f>'[3]Warenkorb transponiert'!H26</f>
        <v>14.118606696997386</v>
      </c>
      <c r="H139" s="362">
        <f>'[3]Warenkorb transponiert'!I26</f>
        <v>4.9159763140370725</v>
      </c>
      <c r="I139" s="362">
        <f>'[3]Warenkorb transponiert'!J26</f>
        <v>3.8048652029259609</v>
      </c>
      <c r="J139" s="380">
        <f t="shared" si="4"/>
        <v>38.520708484900396</v>
      </c>
      <c r="K139" s="362"/>
      <c r="L139" s="362"/>
      <c r="M139" s="362"/>
      <c r="N139" s="362"/>
      <c r="O139" s="362"/>
      <c r="P139" s="362"/>
      <c r="Q139" s="362"/>
      <c r="R139" s="362"/>
      <c r="S139" s="362"/>
      <c r="T139" s="362"/>
      <c r="U139" s="380"/>
      <c r="V139" s="376">
        <f>'[2]Haltung gewichtet'!D114</f>
        <v>0.84787755279415467</v>
      </c>
      <c r="W139" s="380">
        <f t="shared" si="3"/>
        <v>23.74057147823633</v>
      </c>
      <c r="X139" s="362">
        <f>[1]Kochtypberechnung_Bio!T108</f>
        <v>0</v>
      </c>
      <c r="Y139" s="362">
        <f>[1]Kochtypberechnung_Bio!V108</f>
        <v>3.064841255722051</v>
      </c>
      <c r="Z139" s="380">
        <f t="shared" si="2"/>
        <v>1.9921468162193332</v>
      </c>
      <c r="AA139" s="376">
        <v>6.13</v>
      </c>
      <c r="AB139" s="362">
        <v>3.54</v>
      </c>
      <c r="AC139" s="362">
        <v>5.98</v>
      </c>
      <c r="AD139" s="362">
        <v>0.9</v>
      </c>
      <c r="AE139" s="380"/>
      <c r="AF139" s="362">
        <v>2.95</v>
      </c>
      <c r="AG139" s="362">
        <v>7.85</v>
      </c>
      <c r="AH139" s="362">
        <v>2.5</v>
      </c>
      <c r="AI139" s="362">
        <v>5.75</v>
      </c>
      <c r="AJ139" s="362">
        <v>8.9700000000000006</v>
      </c>
      <c r="AK139" s="362">
        <v>4.63</v>
      </c>
      <c r="AL139" s="362">
        <v>8.0299999999999994</v>
      </c>
      <c r="AM139" s="362">
        <v>6.4</v>
      </c>
      <c r="AN139" s="362">
        <v>7.11</v>
      </c>
      <c r="AO139" s="362">
        <v>5.52</v>
      </c>
      <c r="AP139" s="362">
        <v>15.8</v>
      </c>
      <c r="AQ139" s="362">
        <v>4.47</v>
      </c>
      <c r="AR139" s="362">
        <v>6.74</v>
      </c>
      <c r="AS139" s="362">
        <v>7.07</v>
      </c>
      <c r="AT139" s="362">
        <v>33.75</v>
      </c>
      <c r="AU139" s="380"/>
      <c r="AV139" s="362"/>
      <c r="AW139" s="362"/>
      <c r="AX139" s="381"/>
      <c r="AY139" s="401"/>
    </row>
    <row r="140" spans="1:51">
      <c r="A140" s="398">
        <v>40148</v>
      </c>
      <c r="B140" s="376">
        <f>'[3]Warenkorb transponiert'!C27</f>
        <v>1.7582340491156714</v>
      </c>
      <c r="C140" s="362">
        <f>'[3]Warenkorb transponiert'!D27</f>
        <v>20.948297669314961</v>
      </c>
      <c r="D140" s="362">
        <f>'[3]Warenkorb transponiert'!E27</f>
        <v>16.557888571331105</v>
      </c>
      <c r="E140" s="362">
        <f>'[3]Warenkorb transponiert'!F27</f>
        <v>21.316099223104988</v>
      </c>
      <c r="F140" s="362">
        <f>'[3]Warenkorb transponiert'!G27</f>
        <v>19.815227916678591</v>
      </c>
      <c r="G140" s="362">
        <f>'[3]Warenkorb transponiert'!H27</f>
        <v>14.118606696997386</v>
      </c>
      <c r="H140" s="362">
        <f>'[3]Warenkorb transponiert'!I27</f>
        <v>4.7706607451759355</v>
      </c>
      <c r="I140" s="362">
        <f>'[3]Warenkorb transponiert'!J27</f>
        <v>3.8048652029259609</v>
      </c>
      <c r="J140" s="380">
        <f t="shared" si="4"/>
        <v>38.235125117798567</v>
      </c>
      <c r="K140" s="362"/>
      <c r="L140" s="362"/>
      <c r="M140" s="362"/>
      <c r="N140" s="362"/>
      <c r="O140" s="362"/>
      <c r="P140" s="362"/>
      <c r="Q140" s="362"/>
      <c r="R140" s="362"/>
      <c r="S140" s="362"/>
      <c r="T140" s="362"/>
      <c r="U140" s="380"/>
      <c r="V140" s="376">
        <f>'[2]Haltung gewichtet'!D115</f>
        <v>0.84123217438572973</v>
      </c>
      <c r="W140" s="380">
        <f t="shared" si="3"/>
        <v>23.554500882800433</v>
      </c>
      <c r="X140" s="362" t="str">
        <f>[1]Kochtypberechnung_Bio!T109</f>
        <v/>
      </c>
      <c r="Y140" s="362">
        <f>[1]Kochtypberechnung_Bio!V109</f>
        <v>3.1535477354583161</v>
      </c>
      <c r="Z140" s="380">
        <f t="shared" si="2"/>
        <v>2.0498060280479056</v>
      </c>
      <c r="AA140" s="376">
        <v>6.37</v>
      </c>
      <c r="AB140" s="362">
        <v>3.59</v>
      </c>
      <c r="AC140" s="362">
        <v>4.58</v>
      </c>
      <c r="AD140" s="362">
        <v>0.6</v>
      </c>
      <c r="AE140" s="380"/>
      <c r="AF140" s="362">
        <v>3.23</v>
      </c>
      <c r="AG140" s="362">
        <v>6.33</v>
      </c>
      <c r="AH140" s="362">
        <v>2.2999999999999998</v>
      </c>
      <c r="AI140" s="362">
        <v>5.8</v>
      </c>
      <c r="AJ140" s="362">
        <v>6.27</v>
      </c>
      <c r="AK140" s="362">
        <v>4.96</v>
      </c>
      <c r="AL140" s="362">
        <v>6.72</v>
      </c>
      <c r="AM140" s="362">
        <v>7.06</v>
      </c>
      <c r="AN140" s="362">
        <v>6.41</v>
      </c>
      <c r="AO140" s="362">
        <v>5.64</v>
      </c>
      <c r="AP140" s="362">
        <v>15.8</v>
      </c>
      <c r="AQ140" s="362">
        <v>5</v>
      </c>
      <c r="AR140" s="362">
        <v>6.76</v>
      </c>
      <c r="AS140" s="362">
        <v>6.29</v>
      </c>
      <c r="AT140" s="362">
        <v>35.47</v>
      </c>
      <c r="AU140" s="380"/>
      <c r="AV140" s="362"/>
      <c r="AW140" s="362"/>
      <c r="AX140" s="381"/>
      <c r="AY140" s="401"/>
    </row>
    <row r="141" spans="1:51">
      <c r="A141" s="398">
        <v>40179</v>
      </c>
      <c r="B141" s="376">
        <f>'[3]Warenkorb transponiert'!C28</f>
        <v>1.7582340491156714</v>
      </c>
      <c r="C141" s="362">
        <f>'[3]Warenkorb transponiert'!D28</f>
        <v>20.764396892419949</v>
      </c>
      <c r="D141" s="362">
        <f>'[3]Warenkorb transponiert'!E28</f>
        <v>16.557888571331105</v>
      </c>
      <c r="E141" s="362">
        <f>'[3]Warenkorb transponiert'!F28</f>
        <v>21.867801553790024</v>
      </c>
      <c r="F141" s="362">
        <f>'[3]Warenkorb transponiert'!G28</f>
        <v>19.815227916678591</v>
      </c>
      <c r="G141" s="362">
        <f>'[3]Warenkorb transponiert'!H28</f>
        <v>13.922068342549746</v>
      </c>
      <c r="H141" s="362">
        <f>'[3]Warenkorb transponiert'!I28</f>
        <v>4.9159763140370725</v>
      </c>
      <c r="I141" s="362">
        <f>'[3]Warenkorb transponiert'!J28</f>
        <v>3.8048652029259609</v>
      </c>
      <c r="J141" s="380">
        <f t="shared" si="4"/>
        <v>38.265315836951451</v>
      </c>
      <c r="K141" s="362"/>
      <c r="L141" s="362"/>
      <c r="M141" s="362"/>
      <c r="N141" s="362"/>
      <c r="O141" s="362"/>
      <c r="P141" s="362"/>
      <c r="Q141" s="362"/>
      <c r="R141" s="362"/>
      <c r="S141" s="362"/>
      <c r="T141" s="362"/>
      <c r="U141" s="380"/>
      <c r="V141" s="376">
        <f>'[2]Haltung gewichtet'!D116</f>
        <v>0.84007780331936144</v>
      </c>
      <c r="W141" s="380">
        <f t="shared" si="3"/>
        <v>23.522178492942121</v>
      </c>
      <c r="X141" s="362">
        <f>[1]Kochtypberechnung_Bio!T110</f>
        <v>0</v>
      </c>
      <c r="Y141" s="362">
        <f>[1]Kochtypberechnung_Bio!V110</f>
        <v>3.0672076142725615</v>
      </c>
      <c r="Z141" s="380">
        <f t="shared" si="2"/>
        <v>1.9936849492771651</v>
      </c>
      <c r="AA141" s="376">
        <v>6.2</v>
      </c>
      <c r="AB141" s="362">
        <v>3.48</v>
      </c>
      <c r="AC141" s="362">
        <v>4.68</v>
      </c>
      <c r="AD141" s="362">
        <v>0.56999999999999995</v>
      </c>
      <c r="AE141" s="380"/>
      <c r="AF141" s="362">
        <v>2.81</v>
      </c>
      <c r="AG141" s="362">
        <v>6.87</v>
      </c>
      <c r="AH141" s="362">
        <v>3.2</v>
      </c>
      <c r="AI141" s="362">
        <v>6.04</v>
      </c>
      <c r="AJ141" s="362">
        <v>7.9</v>
      </c>
      <c r="AK141" s="362">
        <v>5.1100000000000003</v>
      </c>
      <c r="AL141" s="362">
        <v>7.31</v>
      </c>
      <c r="AM141" s="362">
        <v>6.35</v>
      </c>
      <c r="AN141" s="362">
        <v>6.59</v>
      </c>
      <c r="AO141" s="362">
        <v>7.72</v>
      </c>
      <c r="AP141" s="362">
        <v>15.8</v>
      </c>
      <c r="AQ141" s="362">
        <v>5.0599999999999996</v>
      </c>
      <c r="AR141" s="362">
        <v>6.98</v>
      </c>
      <c r="AS141" s="362">
        <v>8.43</v>
      </c>
      <c r="AT141" s="362">
        <v>46.98</v>
      </c>
      <c r="AU141" s="380"/>
      <c r="AV141" s="362"/>
      <c r="AW141" s="362"/>
      <c r="AX141" s="381"/>
      <c r="AY141" s="401"/>
    </row>
    <row r="142" spans="1:51">
      <c r="A142" s="398">
        <v>40210</v>
      </c>
      <c r="B142" s="376">
        <f>'[3]Warenkorb transponiert'!C29</f>
        <v>1.7308485762700689</v>
      </c>
      <c r="C142" s="362">
        <f>'[3]Warenkorb transponiert'!D29</f>
        <v>20.764396892419949</v>
      </c>
      <c r="D142" s="362">
        <f>'[3]Warenkorb transponiert'!E29</f>
        <v>16.77544476200223</v>
      </c>
      <c r="E142" s="362">
        <f>'[3]Warenkorb transponiert'!F29</f>
        <v>21.040248057762469</v>
      </c>
      <c r="F142" s="362">
        <f>'[3]Warenkorb transponiert'!G29</f>
        <v>19.815227916678591</v>
      </c>
      <c r="G142" s="362">
        <f>'[3]Warenkorb transponiert'!H29</f>
        <v>13.466354900797835</v>
      </c>
      <c r="H142" s="362">
        <f>'[3]Warenkorb transponiert'!I29</f>
        <v>4.8319526280741449</v>
      </c>
      <c r="I142" s="362">
        <f>'[3]Warenkorb transponiert'!J29</f>
        <v>3.7418474384537657</v>
      </c>
      <c r="J142" s="380">
        <f t="shared" si="4"/>
        <v>37.682215436780979</v>
      </c>
      <c r="K142" s="362"/>
      <c r="L142" s="362"/>
      <c r="M142" s="362"/>
      <c r="N142" s="362"/>
      <c r="O142" s="362"/>
      <c r="P142" s="362"/>
      <c r="Q142" s="362"/>
      <c r="R142" s="362"/>
      <c r="S142" s="362"/>
      <c r="T142" s="362"/>
      <c r="U142" s="380"/>
      <c r="V142" s="376">
        <f>'[2]Haltung gewichtet'!D117</f>
        <v>0.83595323023649104</v>
      </c>
      <c r="W142" s="380">
        <f t="shared" si="3"/>
        <v>23.406690446621749</v>
      </c>
      <c r="X142" s="362" t="str">
        <f>[1]Kochtypberechnung_Bio!T111</f>
        <v/>
      </c>
      <c r="Y142" s="362">
        <f>[1]Kochtypberechnung_Bio!V111</f>
        <v>2.8434649398174039</v>
      </c>
      <c r="Z142" s="380">
        <f t="shared" si="2"/>
        <v>1.8482522108813126</v>
      </c>
      <c r="AA142" s="376">
        <v>6.1</v>
      </c>
      <c r="AB142" s="362">
        <v>3.35</v>
      </c>
      <c r="AC142" s="362">
        <v>4.38</v>
      </c>
      <c r="AD142" s="362">
        <v>0.51</v>
      </c>
      <c r="AE142" s="380"/>
      <c r="AF142" s="362">
        <v>3.47</v>
      </c>
      <c r="AG142" s="362">
        <v>6.88</v>
      </c>
      <c r="AH142" s="362">
        <v>3.4</v>
      </c>
      <c r="AI142" s="362">
        <v>7.03</v>
      </c>
      <c r="AJ142" s="362">
        <v>7.36</v>
      </c>
      <c r="AK142" s="362">
        <v>5.17</v>
      </c>
      <c r="AL142" s="362">
        <v>7.04</v>
      </c>
      <c r="AM142" s="362">
        <v>5.7</v>
      </c>
      <c r="AN142" s="362">
        <v>6</v>
      </c>
      <c r="AO142" s="362">
        <v>8.51</v>
      </c>
      <c r="AP142" s="362">
        <v>15.8</v>
      </c>
      <c r="AQ142" s="362">
        <v>4.79</v>
      </c>
      <c r="AR142" s="362">
        <v>7.04</v>
      </c>
      <c r="AS142" s="362">
        <v>8.8000000000000007</v>
      </c>
      <c r="AT142" s="362">
        <v>47.9</v>
      </c>
      <c r="AU142" s="380"/>
      <c r="AV142" s="362"/>
      <c r="AW142" s="362"/>
      <c r="AX142" s="381"/>
      <c r="AY142" s="401"/>
    </row>
    <row r="143" spans="1:51">
      <c r="A143" s="398">
        <v>40238</v>
      </c>
      <c r="B143" s="376">
        <f>'[3]Warenkorb transponiert'!C30</f>
        <v>1.7317107675971668</v>
      </c>
      <c r="C143" s="362">
        <f>'[3]Warenkorb transponiert'!D30</f>
        <v>20.764396892419949</v>
      </c>
      <c r="D143" s="362">
        <f>'[3]Warenkorb transponiert'!E30</f>
        <v>16.333333333333336</v>
      </c>
      <c r="E143" s="362">
        <f>'[3]Warenkorb transponiert'!F30</f>
        <v>21.867801553790024</v>
      </c>
      <c r="F143" s="362">
        <f>'[3]Warenkorb transponiert'!G30</f>
        <v>19.815227916678591</v>
      </c>
      <c r="G143" s="362">
        <f>'[3]Warenkorb transponiert'!H30</f>
        <v>13.466354900797835</v>
      </c>
      <c r="H143" s="362">
        <f>'[3]Warenkorb transponiert'!I30</f>
        <v>4.9159763140370725</v>
      </c>
      <c r="I143" s="362">
        <f>'[3]Warenkorb transponiert'!J30</f>
        <v>3.8048652029259609</v>
      </c>
      <c r="J143" s="380">
        <f t="shared" si="4"/>
        <v>37.784987967124415</v>
      </c>
      <c r="K143" s="362"/>
      <c r="L143" s="362"/>
      <c r="M143" s="362"/>
      <c r="N143" s="362"/>
      <c r="O143" s="362"/>
      <c r="P143" s="362"/>
      <c r="Q143" s="362"/>
      <c r="R143" s="362"/>
      <c r="S143" s="362"/>
      <c r="T143" s="362"/>
      <c r="U143" s="380"/>
      <c r="V143" s="376">
        <f>'[2]Haltung gewichtet'!D118</f>
        <v>0.82410271752158082</v>
      </c>
      <c r="W143" s="380">
        <f t="shared" si="3"/>
        <v>23.074876090604263</v>
      </c>
      <c r="X143" s="362">
        <f>[1]Kochtypberechnung_Bio!T112</f>
        <v>2.7933414548236302</v>
      </c>
      <c r="Y143" s="362">
        <f>[1]Kochtypberechnung_Bio!V112</f>
        <v>2.7589431038938015</v>
      </c>
      <c r="Z143" s="380">
        <f t="shared" si="2"/>
        <v>5.9833251997664165</v>
      </c>
      <c r="AA143" s="376">
        <v>6.16</v>
      </c>
      <c r="AB143" s="362">
        <v>3.6</v>
      </c>
      <c r="AC143" s="362">
        <v>4.34</v>
      </c>
      <c r="AD143" s="362">
        <v>0.54</v>
      </c>
      <c r="AE143" s="380"/>
      <c r="AF143" s="362">
        <v>3.13</v>
      </c>
      <c r="AG143" s="362">
        <v>7.37</v>
      </c>
      <c r="AH143" s="362">
        <v>3.46</v>
      </c>
      <c r="AI143" s="362">
        <v>7.26</v>
      </c>
      <c r="AJ143" s="362">
        <v>9.49</v>
      </c>
      <c r="AK143" s="362">
        <v>4.99</v>
      </c>
      <c r="AL143" s="362">
        <v>6.39</v>
      </c>
      <c r="AM143" s="362">
        <v>5.4</v>
      </c>
      <c r="AN143" s="362">
        <v>6.12</v>
      </c>
      <c r="AO143" s="362">
        <v>8.59</v>
      </c>
      <c r="AP143" s="362">
        <v>15.8</v>
      </c>
      <c r="AQ143" s="362">
        <v>4.82</v>
      </c>
      <c r="AR143" s="362">
        <v>6.53</v>
      </c>
      <c r="AS143" s="362">
        <v>10.82</v>
      </c>
      <c r="AT143" s="362">
        <v>36.89</v>
      </c>
      <c r="AU143" s="380"/>
      <c r="AV143" s="362"/>
      <c r="AW143" s="362"/>
      <c r="AX143" s="381"/>
      <c r="AY143" s="401"/>
    </row>
    <row r="144" spans="1:51">
      <c r="A144" s="398">
        <v>40269</v>
      </c>
      <c r="B144" s="376">
        <f>'[3]Warenkorb transponiert'!C31</f>
        <v>1.7792931099754867</v>
      </c>
      <c r="C144" s="362">
        <f>'[3]Warenkorb transponiert'!D31</f>
        <v>20.466950388447504</v>
      </c>
      <c r="D144" s="362">
        <f>'[3]Warenkorb transponiert'!E31</f>
        <v>16.557888571331105</v>
      </c>
      <c r="E144" s="362">
        <f>'[3]Warenkorb transponiert'!F31</f>
        <v>21.867801553790024</v>
      </c>
      <c r="F144" s="362">
        <f>'[3]Warenkorb transponiert'!G31</f>
        <v>19.910962773928908</v>
      </c>
      <c r="G144" s="362">
        <f>'[3]Warenkorb transponiert'!H31</f>
        <v>13.466354900797835</v>
      </c>
      <c r="H144" s="362">
        <f>'[3]Warenkorb transponiert'!I31</f>
        <v>5.0000000000000009</v>
      </c>
      <c r="I144" s="362">
        <f>'[3]Warenkorb transponiert'!J31</f>
        <v>3.8888888888888888</v>
      </c>
      <c r="J144" s="380">
        <f t="shared" si="4"/>
        <v>38.263814378129048</v>
      </c>
      <c r="K144" s="362"/>
      <c r="L144" s="362"/>
      <c r="M144" s="362"/>
      <c r="N144" s="362"/>
      <c r="O144" s="362"/>
      <c r="P144" s="362"/>
      <c r="Q144" s="362"/>
      <c r="R144" s="362"/>
      <c r="S144" s="362"/>
      <c r="T144" s="362"/>
      <c r="U144" s="380"/>
      <c r="V144" s="376">
        <f>'[2]Haltung gewichtet'!D119</f>
        <v>0.82185543482883072</v>
      </c>
      <c r="W144" s="380">
        <f t="shared" si="3"/>
        <v>23.011952175207259</v>
      </c>
      <c r="X144" s="362" t="str">
        <f>[1]Kochtypberechnung_Bio!T113</f>
        <v/>
      </c>
      <c r="Y144" s="362">
        <f>[1]Kochtypberechnung_Bio!V113</f>
        <v>3.0344135199120044</v>
      </c>
      <c r="Z144" s="380">
        <f t="shared" si="2"/>
        <v>1.9723687879428029</v>
      </c>
      <c r="AA144" s="376">
        <v>6.03</v>
      </c>
      <c r="AB144" s="362">
        <v>3.58</v>
      </c>
      <c r="AC144" s="362">
        <v>4.42</v>
      </c>
      <c r="AD144" s="362">
        <v>0.48</v>
      </c>
      <c r="AE144" s="380"/>
      <c r="AF144" s="362">
        <v>3.45</v>
      </c>
      <c r="AG144" s="362">
        <v>7.54</v>
      </c>
      <c r="AH144" s="362">
        <v>2.48</v>
      </c>
      <c r="AI144" s="362">
        <v>7.57</v>
      </c>
      <c r="AJ144" s="362">
        <v>11.15</v>
      </c>
      <c r="AK144" s="362">
        <v>5.03</v>
      </c>
      <c r="AL144" s="362">
        <v>7.05</v>
      </c>
      <c r="AM144" s="362">
        <v>5.44</v>
      </c>
      <c r="AN144" s="362">
        <v>7.12</v>
      </c>
      <c r="AO144" s="362">
        <v>8.75</v>
      </c>
      <c r="AP144" s="362">
        <v>15.8</v>
      </c>
      <c r="AQ144" s="362">
        <v>5.0999999999999996</v>
      </c>
      <c r="AR144" s="362">
        <v>6.47</v>
      </c>
      <c r="AS144" s="362">
        <v>9.31</v>
      </c>
      <c r="AT144" s="362">
        <v>37.28</v>
      </c>
      <c r="AU144" s="380"/>
      <c r="AV144" s="362"/>
      <c r="AW144" s="362"/>
      <c r="AX144" s="381"/>
      <c r="AY144" s="401"/>
    </row>
    <row r="145" spans="1:51">
      <c r="A145" s="398">
        <v>40299</v>
      </c>
      <c r="B145" s="376">
        <f>'[3]Warenkorb transponiert'!C32</f>
        <v>1.7246910806438951</v>
      </c>
      <c r="C145" s="362">
        <f>'[3]Warenkorb transponiert'!D32</f>
        <v>20.466950388447504</v>
      </c>
      <c r="D145" s="362">
        <f>'[3]Warenkorb transponiert'!E32</f>
        <v>16.557888571331105</v>
      </c>
      <c r="E145" s="362">
        <f>'[3]Warenkorb transponiert'!F32</f>
        <v>21.570355049817579</v>
      </c>
      <c r="F145" s="362">
        <f>'[3]Warenkorb transponiert'!G32</f>
        <v>19.910962773928908</v>
      </c>
      <c r="G145" s="362">
        <f>'[3]Warenkorb transponiert'!H32</f>
        <v>13.466354900797835</v>
      </c>
      <c r="H145" s="362">
        <f>'[3]Warenkorb transponiert'!I32</f>
        <v>4.8062459081851507</v>
      </c>
      <c r="I145" s="362">
        <f>'[3]Warenkorb transponiert'!J32</f>
        <v>3.8888888888888888</v>
      </c>
      <c r="J145" s="380">
        <f t="shared" si="4"/>
        <v>37.652742904374065</v>
      </c>
      <c r="K145" s="362"/>
      <c r="L145" s="362"/>
      <c r="M145" s="362"/>
      <c r="N145" s="362"/>
      <c r="O145" s="362"/>
      <c r="P145" s="362"/>
      <c r="Q145" s="362"/>
      <c r="R145" s="362"/>
      <c r="S145" s="362"/>
      <c r="T145" s="362"/>
      <c r="U145" s="380"/>
      <c r="V145" s="376">
        <f>'[2]Haltung gewichtet'!D120</f>
        <v>0.81070088288683562</v>
      </c>
      <c r="W145" s="380">
        <f t="shared" si="3"/>
        <v>22.699624720831398</v>
      </c>
      <c r="X145" s="362" t="str">
        <f>[1]Kochtypberechnung_Bio!T114</f>
        <v/>
      </c>
      <c r="Y145" s="362">
        <f>[1]Kochtypberechnung_Bio!V114</f>
        <v>2.8358952246689029</v>
      </c>
      <c r="Z145" s="380">
        <f t="shared" si="2"/>
        <v>1.8433318960347869</v>
      </c>
      <c r="AA145" s="376">
        <v>5.05</v>
      </c>
      <c r="AB145" s="362">
        <v>3.56</v>
      </c>
      <c r="AC145" s="362">
        <v>4.1900000000000004</v>
      </c>
      <c r="AD145" s="362">
        <v>0.47</v>
      </c>
      <c r="AE145" s="380"/>
      <c r="AF145" s="362">
        <v>3.13</v>
      </c>
      <c r="AG145" s="362">
        <v>7.03</v>
      </c>
      <c r="AH145" s="362">
        <v>2.36</v>
      </c>
      <c r="AI145" s="362">
        <v>5.86</v>
      </c>
      <c r="AJ145" s="362">
        <v>12.04</v>
      </c>
      <c r="AK145" s="362">
        <v>4.7300000000000004</v>
      </c>
      <c r="AL145" s="362">
        <v>6.31</v>
      </c>
      <c r="AM145" s="362">
        <v>5.5</v>
      </c>
      <c r="AN145" s="362">
        <v>8.1999999999999993</v>
      </c>
      <c r="AO145" s="362">
        <v>6.71</v>
      </c>
      <c r="AP145" s="362">
        <v>15.8</v>
      </c>
      <c r="AQ145" s="362">
        <v>5.03</v>
      </c>
      <c r="AR145" s="362">
        <v>6.08</v>
      </c>
      <c r="AS145" s="362">
        <v>6.03</v>
      </c>
      <c r="AT145" s="362">
        <v>33.49</v>
      </c>
      <c r="AU145" s="380"/>
      <c r="AV145" s="362"/>
      <c r="AW145" s="362"/>
      <c r="AX145" s="381"/>
      <c r="AY145" s="401"/>
    </row>
    <row r="146" spans="1:51">
      <c r="A146" s="398">
        <v>40330</v>
      </c>
      <c r="B146" s="376">
        <f>'[3]Warenkorb transponiert'!C33</f>
        <v>1.6852206110738028</v>
      </c>
      <c r="C146" s="362">
        <f>'[3]Warenkorb transponiert'!D33</f>
        <v>20.764396892419949</v>
      </c>
      <c r="D146" s="362">
        <f>'[3]Warenkorb transponiert'!E33</f>
        <v>16.336832856996658</v>
      </c>
      <c r="E146" s="362">
        <f>'[3]Warenkorb transponiert'!F33</f>
        <v>21.867801553790024</v>
      </c>
      <c r="F146" s="362">
        <f>'[3]Warenkorb transponiert'!G33</f>
        <v>19.121150201613816</v>
      </c>
      <c r="G146" s="362">
        <f>'[3]Warenkorb transponiert'!H33</f>
        <v>13.466354900797835</v>
      </c>
      <c r="H146" s="362">
        <f>'[3]Warenkorb transponiert'!I33</f>
        <v>4.7222222222222232</v>
      </c>
      <c r="I146" s="362">
        <f>'[3]Warenkorb transponiert'!J33</f>
        <v>3.6111111111111112</v>
      </c>
      <c r="J146" s="380">
        <f t="shared" si="4"/>
        <v>37.144867994293037</v>
      </c>
      <c r="K146" s="362"/>
      <c r="L146" s="362"/>
      <c r="M146" s="362"/>
      <c r="N146" s="362"/>
      <c r="O146" s="362"/>
      <c r="P146" s="362"/>
      <c r="Q146" s="362"/>
      <c r="R146" s="362"/>
      <c r="S146" s="362"/>
      <c r="T146" s="362"/>
      <c r="U146" s="380"/>
      <c r="V146" s="376">
        <f>'[2]Haltung gewichtet'!D121</f>
        <v>0.8129400311803493</v>
      </c>
      <c r="W146" s="380">
        <f t="shared" si="3"/>
        <v>22.762320873049781</v>
      </c>
      <c r="X146" s="362">
        <f>[1]Kochtypberechnung_Bio!T115</f>
        <v>2.68676825438027</v>
      </c>
      <c r="Y146" s="362">
        <f>[1]Kochtypberechnung_Bio!V115</f>
        <v>2.8764172828249031</v>
      </c>
      <c r="Z146" s="380">
        <f t="shared" si="2"/>
        <v>5.8998236154065919</v>
      </c>
      <c r="AA146" s="376">
        <v>5.62</v>
      </c>
      <c r="AB146" s="362">
        <v>3.59</v>
      </c>
      <c r="AC146" s="362">
        <v>4.1900000000000004</v>
      </c>
      <c r="AD146" s="362">
        <v>0.71</v>
      </c>
      <c r="AE146" s="380"/>
      <c r="AF146" s="362">
        <v>2.65</v>
      </c>
      <c r="AG146" s="362">
        <v>7.88</v>
      </c>
      <c r="AH146" s="362">
        <v>2.62</v>
      </c>
      <c r="AI146" s="362">
        <v>8.08</v>
      </c>
      <c r="AJ146" s="362">
        <v>7.31</v>
      </c>
      <c r="AK146" s="362">
        <v>4.53</v>
      </c>
      <c r="AL146" s="362">
        <v>8.1199999999999992</v>
      </c>
      <c r="AM146" s="362">
        <v>8.51</v>
      </c>
      <c r="AN146" s="362">
        <v>9.5299999999999994</v>
      </c>
      <c r="AO146" s="362">
        <v>6.83</v>
      </c>
      <c r="AP146" s="362">
        <v>15.8</v>
      </c>
      <c r="AQ146" s="362">
        <v>5.0999999999999996</v>
      </c>
      <c r="AR146" s="362"/>
      <c r="AS146" s="362">
        <v>7.45</v>
      </c>
      <c r="AT146" s="362">
        <v>43.84</v>
      </c>
      <c r="AU146" s="380"/>
      <c r="AV146" s="362"/>
      <c r="AW146" s="362"/>
      <c r="AX146" s="381"/>
      <c r="AY146" s="401"/>
    </row>
    <row r="147" spans="1:51">
      <c r="A147" s="398">
        <v>40360</v>
      </c>
      <c r="B147" s="376">
        <f>'[3]Warenkorb transponiert'!C34</f>
        <v>1.7090117822629627</v>
      </c>
      <c r="C147" s="362">
        <f>'[3]Warenkorb transponiert'!D34</f>
        <v>20.764396892419949</v>
      </c>
      <c r="D147" s="362">
        <f>'[3]Warenkorb transponiert'!E34</f>
        <v>15.775444762002225</v>
      </c>
      <c r="E147" s="362">
        <f>'[3]Warenkorb transponiert'!F34</f>
        <v>21.867801553790024</v>
      </c>
      <c r="F147" s="362">
        <f>'[3]Warenkorb transponiert'!G34</f>
        <v>19.321117007220185</v>
      </c>
      <c r="G147" s="362">
        <f>'[3]Warenkorb transponiert'!H34</f>
        <v>13.466354900797835</v>
      </c>
      <c r="H147" s="362">
        <f>'[3]Warenkorb transponiert'!I34</f>
        <v>4.7222222222222232</v>
      </c>
      <c r="I147" s="362">
        <f>'[3]Warenkorb transponiert'!J34</f>
        <v>3.998619294740811</v>
      </c>
      <c r="J147" s="380">
        <f t="shared" si="4"/>
        <v>37.389204779458083</v>
      </c>
      <c r="K147" s="362"/>
      <c r="L147" s="362"/>
      <c r="M147" s="362"/>
      <c r="N147" s="362"/>
      <c r="O147" s="362"/>
      <c r="P147" s="362"/>
      <c r="Q147" s="362"/>
      <c r="R147" s="362"/>
      <c r="S147" s="362"/>
      <c r="T147" s="362"/>
      <c r="U147" s="380"/>
      <c r="V147" s="376">
        <f>'[2]Haltung gewichtet'!D122</f>
        <v>0.81718407409533156</v>
      </c>
      <c r="W147" s="380">
        <f t="shared" si="3"/>
        <v>22.881154074669283</v>
      </c>
      <c r="X147" s="362" t="str">
        <f>[1]Kochtypberechnung_Bio!T116</f>
        <v/>
      </c>
      <c r="Y147" s="362">
        <f>[1]Kochtypberechnung_Bio!V116</f>
        <v>3.2215122939630283</v>
      </c>
      <c r="Z147" s="380">
        <f t="shared" si="2"/>
        <v>2.0939829910759684</v>
      </c>
      <c r="AA147" s="376">
        <v>6.5</v>
      </c>
      <c r="AB147" s="362">
        <v>3.59</v>
      </c>
      <c r="AC147" s="362">
        <v>4.71</v>
      </c>
      <c r="AD147" s="362">
        <v>0.69</v>
      </c>
      <c r="AE147" s="380"/>
      <c r="AF147" s="362">
        <v>4.55</v>
      </c>
      <c r="AG147" s="362">
        <v>7.27</v>
      </c>
      <c r="AH147" s="362">
        <v>2.68</v>
      </c>
      <c r="AI147" s="362">
        <v>6.98</v>
      </c>
      <c r="AJ147" s="362">
        <v>7.1</v>
      </c>
      <c r="AK147" s="362">
        <v>5.76</v>
      </c>
      <c r="AL147" s="362">
        <v>6.32</v>
      </c>
      <c r="AM147" s="362">
        <v>6.24</v>
      </c>
      <c r="AN147" s="362">
        <v>8.24</v>
      </c>
      <c r="AO147" s="362">
        <v>8.07</v>
      </c>
      <c r="AP147" s="362">
        <v>15.8</v>
      </c>
      <c r="AQ147" s="362">
        <v>5.1100000000000003</v>
      </c>
      <c r="AR147" s="362">
        <v>9.5</v>
      </c>
      <c r="AS147" s="362">
        <v>8.43</v>
      </c>
      <c r="AT147" s="362">
        <v>43.69</v>
      </c>
      <c r="AU147" s="380"/>
      <c r="AV147" s="362"/>
      <c r="AW147" s="362"/>
      <c r="AX147" s="381"/>
      <c r="AY147" s="401"/>
    </row>
    <row r="148" spans="1:51">
      <c r="A148" s="398">
        <v>40391</v>
      </c>
      <c r="B148" s="376">
        <f>'[3]Warenkorb transponiert'!C35</f>
        <v>1.7103966964914539</v>
      </c>
      <c r="C148" s="362">
        <f>'[3]Warenkorb transponiert'!D35</f>
        <v>20.948297669314961</v>
      </c>
      <c r="D148" s="362">
        <f>'[3]Warenkorb transponiert'!E35</f>
        <v>16.112277618998885</v>
      </c>
      <c r="E148" s="362">
        <f>'[3]Warenkorb transponiert'!F35</f>
        <v>20.856347280867457</v>
      </c>
      <c r="F148" s="362">
        <f>'[3]Warenkorb transponiert'!G35</f>
        <v>19.321117007220185</v>
      </c>
      <c r="G148" s="362">
        <f>'[3]Warenkorb transponiert'!H35</f>
        <v>13.466354900797835</v>
      </c>
      <c r="H148" s="362">
        <f>'[3]Warenkorb transponiert'!I35</f>
        <v>4.7222222222222232</v>
      </c>
      <c r="I148" s="362">
        <f>'[3]Warenkorb transponiert'!J35</f>
        <v>3.998619294740811</v>
      </c>
      <c r="J148" s="380">
        <f t="shared" si="4"/>
        <v>37.35691195623302</v>
      </c>
      <c r="K148" s="362"/>
      <c r="L148" s="362"/>
      <c r="M148" s="362"/>
      <c r="N148" s="362"/>
      <c r="O148" s="362"/>
      <c r="P148" s="362"/>
      <c r="Q148" s="362"/>
      <c r="R148" s="362"/>
      <c r="S148" s="362"/>
      <c r="T148" s="362"/>
      <c r="U148" s="380"/>
      <c r="V148" s="376">
        <f>'[2]Haltung gewichtet'!D123</f>
        <v>0.79164437190852321</v>
      </c>
      <c r="W148" s="380">
        <f t="shared" si="3"/>
        <v>22.16604241343865</v>
      </c>
      <c r="X148" s="362" t="str">
        <f>[1]Kochtypberechnung_Bio!T117</f>
        <v/>
      </c>
      <c r="Y148" s="362">
        <f>[1]Kochtypberechnung_Bio!V117</f>
        <v>3.2714313954167804</v>
      </c>
      <c r="Z148" s="380">
        <f t="shared" si="2"/>
        <v>2.1264304070209072</v>
      </c>
      <c r="AA148" s="376"/>
      <c r="AB148" s="362">
        <v>3.53</v>
      </c>
      <c r="AC148" s="362">
        <v>4.87</v>
      </c>
      <c r="AD148" s="362">
        <v>0.8</v>
      </c>
      <c r="AE148" s="380"/>
      <c r="AF148" s="362">
        <v>4.17</v>
      </c>
      <c r="AG148" s="362">
        <v>6.46</v>
      </c>
      <c r="AH148" s="362">
        <v>2.52</v>
      </c>
      <c r="AI148" s="362">
        <v>4.93</v>
      </c>
      <c r="AJ148" s="362">
        <v>6.81</v>
      </c>
      <c r="AK148" s="362">
        <v>5.62</v>
      </c>
      <c r="AL148" s="362">
        <v>6.69</v>
      </c>
      <c r="AM148" s="362">
        <v>6.48</v>
      </c>
      <c r="AN148" s="362">
        <v>8.94</v>
      </c>
      <c r="AO148" s="362">
        <v>6.59</v>
      </c>
      <c r="AP148" s="362">
        <v>15</v>
      </c>
      <c r="AQ148" s="362">
        <v>5.0999999999999996</v>
      </c>
      <c r="AR148" s="362">
        <v>9.8000000000000007</v>
      </c>
      <c r="AS148" s="362">
        <v>6.81</v>
      </c>
      <c r="AT148" s="362"/>
      <c r="AU148" s="380"/>
      <c r="AV148" s="362"/>
      <c r="AW148" s="362"/>
      <c r="AX148" s="381"/>
      <c r="AY148" s="401"/>
    </row>
    <row r="149" spans="1:51">
      <c r="A149" s="398">
        <v>40422</v>
      </c>
      <c r="B149" s="376">
        <f>'[3]Warenkorb transponiert'!C36</f>
        <v>1.7174163834447254</v>
      </c>
      <c r="C149" s="362">
        <f>'[3]Warenkorb transponiert'!D36</f>
        <v>21.5</v>
      </c>
      <c r="D149" s="362">
        <f>'[3]Warenkorb transponiert'!E36</f>
        <v>15.775444762002225</v>
      </c>
      <c r="E149" s="362">
        <f>'[3]Warenkorb transponiert'!F36</f>
        <v>21.235603107580047</v>
      </c>
      <c r="F149" s="362">
        <f>'[3]Warenkorb transponiert'!G36</f>
        <v>18.957513048933905</v>
      </c>
      <c r="G149" s="362">
        <f>'[3]Warenkorb transponiert'!H36</f>
        <v>12.680201483007272</v>
      </c>
      <c r="H149" s="362">
        <f>'[3]Warenkorb transponiert'!I36</f>
        <v>4.7222222222222232</v>
      </c>
      <c r="I149" s="362">
        <f>'[3]Warenkorb transponiert'!J36</f>
        <v>3.6111111111111112</v>
      </c>
      <c r="J149" s="380">
        <f t="shared" si="4"/>
        <v>36.984381866518106</v>
      </c>
      <c r="K149" s="362"/>
      <c r="L149" s="362"/>
      <c r="M149" s="362"/>
      <c r="N149" s="362"/>
      <c r="O149" s="362"/>
      <c r="P149" s="362"/>
      <c r="Q149" s="362"/>
      <c r="R149" s="362"/>
      <c r="S149" s="362"/>
      <c r="T149" s="362"/>
      <c r="U149" s="380"/>
      <c r="V149" s="376">
        <f>'[2]Haltung gewichtet'!D124</f>
        <v>0.79531273119381718</v>
      </c>
      <c r="W149" s="380">
        <f t="shared" si="3"/>
        <v>22.26875647342688</v>
      </c>
      <c r="X149" s="362" t="str">
        <f>[1]Kochtypberechnung_Bio!T118</f>
        <v/>
      </c>
      <c r="Y149" s="362">
        <f>[1]Kochtypberechnung_Bio!V118</f>
        <v>2.9474313109360155</v>
      </c>
      <c r="Z149" s="380">
        <f t="shared" si="2"/>
        <v>1.9158303521084101</v>
      </c>
      <c r="AA149" s="376">
        <v>5.99</v>
      </c>
      <c r="AB149" s="362">
        <v>3.53</v>
      </c>
      <c r="AC149" s="362">
        <v>5.65</v>
      </c>
      <c r="AD149" s="362">
        <v>0.93</v>
      </c>
      <c r="AE149" s="380"/>
      <c r="AF149" s="362">
        <v>3.62</v>
      </c>
      <c r="AG149" s="362">
        <v>7.41</v>
      </c>
      <c r="AH149" s="362">
        <v>3.32</v>
      </c>
      <c r="AI149" s="362">
        <v>7.56</v>
      </c>
      <c r="AJ149" s="362">
        <v>9.5299999999999994</v>
      </c>
      <c r="AK149" s="362">
        <v>5.05</v>
      </c>
      <c r="AL149" s="362">
        <v>8.26</v>
      </c>
      <c r="AM149" s="362">
        <v>7.54</v>
      </c>
      <c r="AN149" s="362">
        <v>9.4499999999999993</v>
      </c>
      <c r="AO149" s="362">
        <v>6.01</v>
      </c>
      <c r="AP149" s="362">
        <v>9.6</v>
      </c>
      <c r="AQ149" s="362">
        <v>5.1100000000000003</v>
      </c>
      <c r="AR149" s="362">
        <v>9.16</v>
      </c>
      <c r="AS149" s="362">
        <v>8.2799999999999994</v>
      </c>
      <c r="AT149" s="362">
        <v>40.74</v>
      </c>
      <c r="AU149" s="380"/>
      <c r="AV149" s="362"/>
      <c r="AW149" s="362"/>
      <c r="AX149" s="381"/>
      <c r="AY149" s="401"/>
    </row>
    <row r="150" spans="1:51">
      <c r="A150" s="398">
        <v>40452</v>
      </c>
      <c r="B150" s="376">
        <f>'[3]Warenkorb transponiert'!C37</f>
        <v>1.6760759948723862</v>
      </c>
      <c r="C150" s="362">
        <f>'[3]Warenkorb transponiert'!D37</f>
        <v>20.764396892419949</v>
      </c>
      <c r="D150" s="362">
        <f>'[3]Warenkorb transponiert'!E37</f>
        <v>16</v>
      </c>
      <c r="E150" s="362">
        <f>'[3]Warenkorb transponiert'!F37</f>
        <v>21.5</v>
      </c>
      <c r="F150" s="362">
        <f>'[3]Warenkorb transponiert'!G37</f>
        <v>18.957513048933905</v>
      </c>
      <c r="G150" s="362">
        <f>'[3]Warenkorb transponiert'!H37</f>
        <v>12.680201483007272</v>
      </c>
      <c r="H150" s="362">
        <f>'[3]Warenkorb transponiert'!I37</f>
        <v>4.7222222222222232</v>
      </c>
      <c r="I150" s="362">
        <f>'[3]Warenkorb transponiert'!J37</f>
        <v>3.6111111111111112</v>
      </c>
      <c r="J150" s="380">
        <f t="shared" si="4"/>
        <v>36.568550037122513</v>
      </c>
      <c r="K150" s="362"/>
      <c r="L150" s="362"/>
      <c r="M150" s="362"/>
      <c r="N150" s="362"/>
      <c r="O150" s="362"/>
      <c r="P150" s="362"/>
      <c r="Q150" s="362"/>
      <c r="R150" s="362"/>
      <c r="S150" s="362"/>
      <c r="T150" s="362"/>
      <c r="U150" s="380"/>
      <c r="V150" s="376">
        <f>'[2]Haltung gewichtet'!D125</f>
        <v>0.79648479804931294</v>
      </c>
      <c r="W150" s="380">
        <f t="shared" si="3"/>
        <v>22.301574345380761</v>
      </c>
      <c r="X150" s="362" t="str">
        <f>[1]Kochtypberechnung_Bio!T119</f>
        <v/>
      </c>
      <c r="Y150" s="362">
        <f>[1]Kochtypberechnung_Bio!V119</f>
        <v>2.9446411497608005</v>
      </c>
      <c r="Z150" s="380">
        <f t="shared" si="2"/>
        <v>1.9140167473445204</v>
      </c>
      <c r="AA150" s="376">
        <v>5.99</v>
      </c>
      <c r="AB150" s="362">
        <v>3.01</v>
      </c>
      <c r="AC150" s="362">
        <v>6.09</v>
      </c>
      <c r="AD150" s="362">
        <v>0.94</v>
      </c>
      <c r="AE150" s="380"/>
      <c r="AF150" s="362">
        <v>3.48</v>
      </c>
      <c r="AG150" s="362">
        <v>7.48</v>
      </c>
      <c r="AH150" s="362">
        <v>3.08</v>
      </c>
      <c r="AI150" s="362">
        <v>7.7</v>
      </c>
      <c r="AJ150" s="362">
        <v>6.88</v>
      </c>
      <c r="AK150" s="362">
        <v>5.26</v>
      </c>
      <c r="AL150" s="362">
        <v>6.31</v>
      </c>
      <c r="AM150" s="362">
        <v>6.55</v>
      </c>
      <c r="AN150" s="362">
        <v>9.11</v>
      </c>
      <c r="AO150" s="362">
        <v>5.29</v>
      </c>
      <c r="AP150" s="362">
        <v>15</v>
      </c>
      <c r="AQ150" s="362">
        <v>4.9000000000000004</v>
      </c>
      <c r="AR150" s="362">
        <v>7.41</v>
      </c>
      <c r="AS150" s="362">
        <v>7.36</v>
      </c>
      <c r="AT150" s="362">
        <v>32.61</v>
      </c>
      <c r="AU150" s="380"/>
      <c r="AV150" s="362"/>
      <c r="AW150" s="362"/>
      <c r="AX150" s="381"/>
      <c r="AY150" s="401"/>
    </row>
    <row r="151" spans="1:51">
      <c r="A151" s="398">
        <v>40483</v>
      </c>
      <c r="B151" s="376">
        <f>'[3]Warenkorb transponiert'!C38</f>
        <v>1.6776314611669687</v>
      </c>
      <c r="C151" s="362">
        <f>'[3]Warenkorb transponiert'!D38</f>
        <v>20.304644950182418</v>
      </c>
      <c r="D151" s="362">
        <f>'[3]Warenkorb transponiert'!E38</f>
        <v>16</v>
      </c>
      <c r="E151" s="362">
        <f>'[3]Warenkorb transponiert'!F38</f>
        <v>20.856347280867457</v>
      </c>
      <c r="F151" s="362">
        <f>'[3]Warenkorb transponiert'!G38</f>
        <v>18.789977048745858</v>
      </c>
      <c r="G151" s="362">
        <f>'[3]Warenkorb transponiert'!H38</f>
        <v>12.680201483007272</v>
      </c>
      <c r="H151" s="362">
        <f>'[3]Warenkorb transponiert'!I38</f>
        <v>5.0257067198889942</v>
      </c>
      <c r="I151" s="362">
        <f>'[3]Warenkorb transponiert'!J38</f>
        <v>3.6111111111111112</v>
      </c>
      <c r="J151" s="380">
        <f t="shared" si="4"/>
        <v>36.526742039751227</v>
      </c>
      <c r="K151" s="362"/>
      <c r="L151" s="362"/>
      <c r="M151" s="362"/>
      <c r="N151" s="362"/>
      <c r="O151" s="362"/>
      <c r="P151" s="362"/>
      <c r="Q151" s="362"/>
      <c r="R151" s="362"/>
      <c r="S151" s="362"/>
      <c r="T151" s="362"/>
      <c r="U151" s="380"/>
      <c r="V151" s="376">
        <f>'[2]Haltung gewichtet'!D126</f>
        <v>0.80173782980005237</v>
      </c>
      <c r="W151" s="380">
        <f t="shared" si="3"/>
        <v>22.448659234401468</v>
      </c>
      <c r="X151" s="362" t="str">
        <f>[1]Kochtypberechnung_Bio!T120</f>
        <v/>
      </c>
      <c r="Y151" s="362">
        <f>[1]Kochtypberechnung_Bio!V120</f>
        <v>3.0545012853711988</v>
      </c>
      <c r="Z151" s="380">
        <f t="shared" si="2"/>
        <v>1.9854258354912793</v>
      </c>
      <c r="AA151" s="376">
        <v>5.75</v>
      </c>
      <c r="AB151" s="362">
        <v>3.61</v>
      </c>
      <c r="AC151" s="362">
        <v>5.16</v>
      </c>
      <c r="AD151" s="362">
        <v>0.53</v>
      </c>
      <c r="AE151" s="380"/>
      <c r="AF151" s="362">
        <v>3.13</v>
      </c>
      <c r="AG151" s="362">
        <v>5.98</v>
      </c>
      <c r="AH151" s="362">
        <v>2.14</v>
      </c>
      <c r="AI151" s="362">
        <v>5.54</v>
      </c>
      <c r="AJ151" s="362">
        <v>7.4</v>
      </c>
      <c r="AK151" s="362">
        <v>5.18</v>
      </c>
      <c r="AL151" s="362">
        <v>7.58</v>
      </c>
      <c r="AM151" s="362">
        <v>7.67</v>
      </c>
      <c r="AN151" s="362">
        <v>8.31</v>
      </c>
      <c r="AO151" s="362">
        <v>4.82</v>
      </c>
      <c r="AP151" s="362">
        <v>13</v>
      </c>
      <c r="AQ151" s="362">
        <v>5.0599999999999996</v>
      </c>
      <c r="AR151" s="362">
        <v>6.9</v>
      </c>
      <c r="AS151" s="362">
        <v>5.68</v>
      </c>
      <c r="AT151" s="362">
        <v>35.28</v>
      </c>
      <c r="AU151" s="380"/>
      <c r="AV151" s="362"/>
      <c r="AW151" s="362"/>
      <c r="AX151" s="381"/>
      <c r="AY151" s="401"/>
    </row>
    <row r="152" spans="1:51">
      <c r="A152" s="398">
        <v>40513</v>
      </c>
      <c r="B152" s="376">
        <f>'[3]Warenkorb transponiert'!C39</f>
        <v>1.6776314611669687</v>
      </c>
      <c r="C152" s="362">
        <f>'[3]Warenkorb transponiert'!D39</f>
        <v>20.304644950182418</v>
      </c>
      <c r="D152" s="362">
        <f>'[3]Warenkorb transponiert'!E39</f>
        <v>16</v>
      </c>
      <c r="E152" s="362">
        <f>'[3]Warenkorb transponiert'!F39</f>
        <v>20.856347280867457</v>
      </c>
      <c r="F152" s="362">
        <f>'[3]Warenkorb transponiert'!G39</f>
        <v>18.766043334433281</v>
      </c>
      <c r="G152" s="362">
        <f>'[3]Warenkorb transponiert'!H39</f>
        <v>12.680201483007272</v>
      </c>
      <c r="H152" s="362">
        <f>'[3]Warenkorb transponiert'!I39</f>
        <v>5.0257067198889942</v>
      </c>
      <c r="I152" s="362">
        <f>'[3]Warenkorb transponiert'!J39</f>
        <v>3.6111111111111112</v>
      </c>
      <c r="J152" s="380">
        <f t="shared" si="4"/>
        <v>36.524109331176845</v>
      </c>
      <c r="K152" s="362"/>
      <c r="L152" s="362"/>
      <c r="M152" s="362"/>
      <c r="N152" s="362"/>
      <c r="O152" s="362"/>
      <c r="P152" s="362"/>
      <c r="Q152" s="362"/>
      <c r="R152" s="362"/>
      <c r="S152" s="362"/>
      <c r="T152" s="362"/>
      <c r="U152" s="380"/>
      <c r="V152" s="376">
        <f>'[2]Haltung gewichtet'!D127</f>
        <v>0.80467045176219387</v>
      </c>
      <c r="W152" s="380">
        <f t="shared" si="3"/>
        <v>22.530772649341429</v>
      </c>
      <c r="X152" s="362">
        <f>[1]Kochtypberechnung_Bio!T121</f>
        <v>0</v>
      </c>
      <c r="Y152" s="362">
        <f>[1]Kochtypberechnung_Bio!V121</f>
        <v>2.9821912486893383</v>
      </c>
      <c r="Z152" s="380">
        <f t="shared" si="2"/>
        <v>1.9384243116480699</v>
      </c>
      <c r="AA152" s="376">
        <v>5.8</v>
      </c>
      <c r="AB152" s="362">
        <v>3.47</v>
      </c>
      <c r="AC152" s="362">
        <v>3.3</v>
      </c>
      <c r="AD152" s="362">
        <v>0.68</v>
      </c>
      <c r="AE152" s="380"/>
      <c r="AF152" s="362">
        <v>3.27</v>
      </c>
      <c r="AG152" s="362">
        <v>5.9</v>
      </c>
      <c r="AH152" s="362">
        <v>2.21</v>
      </c>
      <c r="AI152" s="362">
        <v>5.76</v>
      </c>
      <c r="AJ152" s="362">
        <v>5.21</v>
      </c>
      <c r="AK152" s="362">
        <v>5.15</v>
      </c>
      <c r="AL152" s="362">
        <v>6.16</v>
      </c>
      <c r="AM152" s="362">
        <v>5.22</v>
      </c>
      <c r="AN152" s="362">
        <v>5.88</v>
      </c>
      <c r="AO152" s="362">
        <v>7.05</v>
      </c>
      <c r="AP152" s="362">
        <v>15</v>
      </c>
      <c r="AQ152" s="362">
        <v>5.0999999999999996</v>
      </c>
      <c r="AR152" s="362">
        <v>7.15</v>
      </c>
      <c r="AS152" s="362">
        <v>5.68</v>
      </c>
      <c r="AT152" s="362">
        <v>38.39</v>
      </c>
      <c r="AU152" s="380"/>
      <c r="AV152" s="362"/>
      <c r="AW152" s="362"/>
      <c r="AX152" s="381"/>
      <c r="AY152" s="401"/>
    </row>
    <row r="153" spans="1:51">
      <c r="A153" s="398">
        <v>40544</v>
      </c>
      <c r="B153" s="376">
        <f>'[3]Warenkorb transponiert'!C40</f>
        <v>1.7185829831656623</v>
      </c>
      <c r="C153" s="362">
        <f>'[3]Warenkorb transponiert'!D40</f>
        <v>20.400851165342516</v>
      </c>
      <c r="D153" s="362">
        <f>'[3]Warenkorb transponiert'!E40</f>
        <v>16.252624642747492</v>
      </c>
      <c r="E153" s="362">
        <f>'[3]Warenkorb transponiert'!F40</f>
        <v>20.867801553790024</v>
      </c>
      <c r="F153" s="362">
        <f>'[3]Warenkorb transponiert'!G40</f>
        <v>18.591459789979886</v>
      </c>
      <c r="G153" s="362">
        <f>'[3]Warenkorb transponiert'!H40</f>
        <v>13.269816546350196</v>
      </c>
      <c r="H153" s="362">
        <f>'[3]Warenkorb transponiert'!I40</f>
        <v>4.8786652694538706</v>
      </c>
      <c r="I153" s="362">
        <f>'[3]Warenkorb transponiert'!J40</f>
        <v>3.672402994009321</v>
      </c>
      <c r="J153" s="380">
        <f t="shared" si="4"/>
        <v>37.144357001724252</v>
      </c>
      <c r="K153" s="362"/>
      <c r="L153" s="362"/>
      <c r="M153" s="362"/>
      <c r="N153" s="362"/>
      <c r="O153" s="362"/>
      <c r="P153" s="362"/>
      <c r="Q153" s="362"/>
      <c r="R153" s="362"/>
      <c r="S153" s="362"/>
      <c r="T153" s="362"/>
      <c r="U153" s="380"/>
      <c r="V153" s="376">
        <f>'[2]Haltung gewichtet'!D128</f>
        <v>0.80014018055268321</v>
      </c>
      <c r="W153" s="380">
        <f t="shared" si="3"/>
        <v>22.403925055475131</v>
      </c>
      <c r="X153" s="362">
        <f>[1]Kochtypberechnung_Bio!T122</f>
        <v>2.5212445879299201</v>
      </c>
      <c r="Y153" s="362">
        <f>[1]Kochtypberechnung_Bio!V122</f>
        <v>2.7881799122026356</v>
      </c>
      <c r="Z153" s="380">
        <f t="shared" si="2"/>
        <v>5.5941838248265938</v>
      </c>
      <c r="AA153" s="376">
        <v>5.18</v>
      </c>
      <c r="AB153" s="362">
        <v>3.14</v>
      </c>
      <c r="AC153" s="362">
        <v>3.34</v>
      </c>
      <c r="AD153" s="362">
        <v>0.6</v>
      </c>
      <c r="AE153" s="380"/>
      <c r="AF153" s="362">
        <v>3.12</v>
      </c>
      <c r="AG153" s="362">
        <v>5.35</v>
      </c>
      <c r="AH153" s="362">
        <v>1.81</v>
      </c>
      <c r="AI153" s="362">
        <v>5.17</v>
      </c>
      <c r="AJ153" s="362">
        <v>6.5</v>
      </c>
      <c r="AK153" s="362">
        <v>4.67</v>
      </c>
      <c r="AL153" s="362">
        <v>5.46</v>
      </c>
      <c r="AM153" s="362">
        <v>5.62</v>
      </c>
      <c r="AN153" s="362">
        <v>5.25</v>
      </c>
      <c r="AO153" s="362">
        <v>7.11</v>
      </c>
      <c r="AP153" s="362">
        <v>15.4</v>
      </c>
      <c r="AQ153" s="362">
        <v>5</v>
      </c>
      <c r="AR153" s="362">
        <v>6.82</v>
      </c>
      <c r="AS153" s="362">
        <v>5.0599999999999996</v>
      </c>
      <c r="AT153" s="362">
        <v>43.17</v>
      </c>
      <c r="AU153" s="380"/>
      <c r="AV153" s="362"/>
      <c r="AW153" s="362"/>
      <c r="AX153" s="381"/>
      <c r="AY153" s="401"/>
    </row>
    <row r="154" spans="1:51">
      <c r="A154" s="398">
        <v>40575</v>
      </c>
      <c r="B154" s="376">
        <f>'[3]Warenkorb transponiert'!C41</f>
        <v>1.6584503655034197</v>
      </c>
      <c r="C154" s="362">
        <f>'[3]Warenkorb transponiert'!D41</f>
        <v>19.823297669314961</v>
      </c>
      <c r="D154" s="362">
        <f>'[3]Warenkorb transponiert'!E41</f>
        <v>15.115777142662212</v>
      </c>
      <c r="E154" s="362">
        <f>'[3]Warenkorb transponiert'!F41</f>
        <v>20.591950388447508</v>
      </c>
      <c r="F154" s="362">
        <f>'[3]Warenkorb transponiert'!G41</f>
        <v>18.574619888308121</v>
      </c>
      <c r="G154" s="362">
        <f>'[3]Warenkorb transponiert'!H41</f>
        <v>12.680201483007272</v>
      </c>
      <c r="H154" s="362">
        <f>'[3]Warenkorb transponiert'!I41</f>
        <v>4.8786652694538706</v>
      </c>
      <c r="I154" s="362">
        <f>'[3]Warenkorb transponiert'!J41</f>
        <v>3.5270874251481836</v>
      </c>
      <c r="J154" s="380">
        <f t="shared" ref="J154:J217" si="5">SUMPRODUCT($B$19:$I$19,B154:I154)</f>
        <v>35.913550524014568</v>
      </c>
      <c r="K154" s="362"/>
      <c r="L154" s="362"/>
      <c r="M154" s="362"/>
      <c r="N154" s="362"/>
      <c r="O154" s="362"/>
      <c r="P154" s="362"/>
      <c r="Q154" s="362"/>
      <c r="R154" s="362"/>
      <c r="S154" s="362"/>
      <c r="T154" s="362"/>
      <c r="U154" s="380"/>
      <c r="V154" s="376">
        <f>'[2]Haltung gewichtet'!D129</f>
        <v>0.80259211050371082</v>
      </c>
      <c r="W154" s="380">
        <f t="shared" si="3"/>
        <v>22.472579094103903</v>
      </c>
      <c r="X154" s="362">
        <f>[1]Kochtypberechnung_Bio!T123</f>
        <v>2.4229082997704601</v>
      </c>
      <c r="Y154" s="362">
        <f>[1]Kochtypberechnung_Bio!V123</f>
        <v>2.9416241487543906</v>
      </c>
      <c r="Z154" s="380">
        <f t="shared" si="2"/>
        <v>5.5464181463460438</v>
      </c>
      <c r="AA154" s="376">
        <v>5.3</v>
      </c>
      <c r="AB154" s="362">
        <v>3.2</v>
      </c>
      <c r="AC154" s="362">
        <v>3.28</v>
      </c>
      <c r="AD154" s="362">
        <v>0.64</v>
      </c>
      <c r="AE154" s="380"/>
      <c r="AF154" s="362">
        <v>3.1</v>
      </c>
      <c r="AG154" s="362">
        <v>5.26</v>
      </c>
      <c r="AH154" s="362">
        <v>2.16</v>
      </c>
      <c r="AI154" s="362">
        <v>5.14</v>
      </c>
      <c r="AJ154" s="362">
        <v>7.46</v>
      </c>
      <c r="AK154" s="362">
        <v>4.8499999999999996</v>
      </c>
      <c r="AL154" s="362">
        <v>5.19</v>
      </c>
      <c r="AM154" s="362">
        <v>7.56</v>
      </c>
      <c r="AN154" s="362">
        <v>5.47</v>
      </c>
      <c r="AO154" s="362">
        <v>5.92</v>
      </c>
      <c r="AP154" s="362">
        <v>15.15</v>
      </c>
      <c r="AQ154" s="362">
        <v>5</v>
      </c>
      <c r="AR154" s="362">
        <v>6.73</v>
      </c>
      <c r="AS154" s="362">
        <v>5.1100000000000003</v>
      </c>
      <c r="AT154" s="362">
        <v>37.25</v>
      </c>
      <c r="AU154" s="380"/>
      <c r="AV154" s="362"/>
      <c r="AW154" s="362"/>
      <c r="AX154" s="381"/>
      <c r="AY154" s="401"/>
    </row>
    <row r="155" spans="1:51">
      <c r="A155" s="398">
        <v>40603</v>
      </c>
      <c r="B155" s="376">
        <f>'[3]Warenkorb transponiert'!C42</f>
        <v>1.6776314611669687</v>
      </c>
      <c r="C155" s="362">
        <f>'[3]Warenkorb transponiert'!D42</f>
        <v>20.466950388447504</v>
      </c>
      <c r="D155" s="362">
        <f>'[3]Warenkorb transponiert'!E42</f>
        <v>14.618401785409706</v>
      </c>
      <c r="E155" s="362">
        <f>'[3]Warenkorb transponiert'!F42</f>
        <v>20.938156603607606</v>
      </c>
      <c r="F155" s="362">
        <f>'[3]Warenkorb transponiert'!G42</f>
        <v>18.359216459494917</v>
      </c>
      <c r="G155" s="362">
        <f>'[3]Warenkorb transponiert'!H42</f>
        <v>12.680201483007272</v>
      </c>
      <c r="H155" s="362">
        <f>'[3]Warenkorb transponiert'!I42</f>
        <v>4.9416830339260667</v>
      </c>
      <c r="I155" s="362">
        <f>'[3]Warenkorb transponiert'!J42</f>
        <v>3.5270874251481836</v>
      </c>
      <c r="J155" s="380">
        <f t="shared" si="5"/>
        <v>36.162535102865228</v>
      </c>
      <c r="K155" s="362"/>
      <c r="L155" s="362"/>
      <c r="M155" s="362"/>
      <c r="N155" s="362"/>
      <c r="O155" s="362"/>
      <c r="P155" s="362"/>
      <c r="Q155" s="362"/>
      <c r="R155" s="362"/>
      <c r="S155" s="362"/>
      <c r="T155" s="362"/>
      <c r="U155" s="380"/>
      <c r="V155" s="376">
        <f>'[2]Haltung gewichtet'!D130</f>
        <v>0.80115415421601843</v>
      </c>
      <c r="W155" s="380">
        <f t="shared" si="3"/>
        <v>22.432316318048517</v>
      </c>
      <c r="X155" s="362">
        <f>[1]Kochtypberechnung_Bio!T124</f>
        <v>2.5992159101232999</v>
      </c>
      <c r="Y155" s="362">
        <f>[1]Kochtypberechnung_Bio!V124</f>
        <v>2.8152608441248335</v>
      </c>
      <c r="Z155" s="380">
        <f t="shared" si="2"/>
        <v>5.7287434138660913</v>
      </c>
      <c r="AA155" s="376">
        <v>5.76</v>
      </c>
      <c r="AB155" s="362">
        <v>3.2</v>
      </c>
      <c r="AC155" s="362">
        <v>3.46</v>
      </c>
      <c r="AD155" s="362">
        <v>0.51</v>
      </c>
      <c r="AE155" s="380"/>
      <c r="AF155" s="362">
        <v>3</v>
      </c>
      <c r="AG155" s="362">
        <v>5.39</v>
      </c>
      <c r="AH155" s="362">
        <v>2.21</v>
      </c>
      <c r="AI155" s="362">
        <v>5.17</v>
      </c>
      <c r="AJ155" s="362">
        <v>5.41</v>
      </c>
      <c r="AK155" s="362">
        <v>4.9000000000000004</v>
      </c>
      <c r="AL155" s="362">
        <v>5.09</v>
      </c>
      <c r="AM155" s="362">
        <v>7.46</v>
      </c>
      <c r="AN155" s="362">
        <v>4.7300000000000004</v>
      </c>
      <c r="AO155" s="362">
        <v>7.1</v>
      </c>
      <c r="AP155" s="362">
        <v>17.440000000000001</v>
      </c>
      <c r="AQ155" s="362">
        <v>4.93</v>
      </c>
      <c r="AR155" s="362">
        <v>7.09</v>
      </c>
      <c r="AS155" s="362">
        <v>8.2899999999999991</v>
      </c>
      <c r="AT155" s="362">
        <v>33.229999999999997</v>
      </c>
      <c r="AU155" s="380"/>
      <c r="AV155" s="362"/>
      <c r="AW155" s="362"/>
      <c r="AX155" s="381"/>
      <c r="AY155" s="401"/>
    </row>
    <row r="156" spans="1:51">
      <c r="A156" s="398">
        <v>40634</v>
      </c>
      <c r="B156" s="376">
        <f>'[3]Warenkorb transponiert'!C43</f>
        <v>1.6981072221663154</v>
      </c>
      <c r="C156" s="362">
        <f>'[3]Warenkorb transponiert'!D43</f>
        <v>20.120744173287406</v>
      </c>
      <c r="D156" s="362">
        <f>'[3]Warenkorb transponiert'!E43</f>
        <v>15.031568928413046</v>
      </c>
      <c r="E156" s="362">
        <f>'[3]Warenkorb transponiert'!F43</f>
        <v>21.235603107580047</v>
      </c>
      <c r="F156" s="362">
        <f>'[3]Warenkorb transponiert'!G43</f>
        <v>18.306230415931875</v>
      </c>
      <c r="G156" s="362">
        <f>'[3]Warenkorb transponiert'!H43</f>
        <v>12.753903365925137</v>
      </c>
      <c r="H156" s="362">
        <f>'[3]Warenkorb transponiert'!I43</f>
        <v>4.9416830339260667</v>
      </c>
      <c r="I156" s="362">
        <f>'[3]Warenkorb transponiert'!J43</f>
        <v>3.6239644710556087</v>
      </c>
      <c r="J156" s="380">
        <f t="shared" si="5"/>
        <v>36.462011828642851</v>
      </c>
      <c r="K156" s="362"/>
      <c r="L156" s="362"/>
      <c r="M156" s="362"/>
      <c r="N156" s="362"/>
      <c r="O156" s="362"/>
      <c r="P156" s="362"/>
      <c r="Q156" s="362"/>
      <c r="R156" s="362"/>
      <c r="S156" s="362"/>
      <c r="T156" s="362"/>
      <c r="U156" s="380"/>
      <c r="V156" s="376">
        <f>'[2]Haltung gewichtet'!D131</f>
        <v>0.8076051442397586</v>
      </c>
      <c r="W156" s="380">
        <f t="shared" si="3"/>
        <v>22.612944038713241</v>
      </c>
      <c r="X156" s="362" t="str">
        <f>[1]Kochtypberechnung_Bio!T125</f>
        <v/>
      </c>
      <c r="Y156" s="362">
        <f>[1]Kochtypberechnung_Bio!V125</f>
        <v>2.8948574256582589</v>
      </c>
      <c r="Z156" s="380">
        <f t="shared" si="2"/>
        <v>1.8816573266778682</v>
      </c>
      <c r="AA156" s="376">
        <v>5.8</v>
      </c>
      <c r="AB156" s="362">
        <v>3.2</v>
      </c>
      <c r="AC156" s="362">
        <v>3.43</v>
      </c>
      <c r="AD156" s="362">
        <v>0.46</v>
      </c>
      <c r="AE156" s="380"/>
      <c r="AF156" s="362">
        <v>2.81</v>
      </c>
      <c r="AG156" s="362">
        <v>5.39</v>
      </c>
      <c r="AH156" s="362">
        <v>2.3199999999999998</v>
      </c>
      <c r="AI156" s="362">
        <v>5.25</v>
      </c>
      <c r="AJ156" s="362">
        <v>6.02</v>
      </c>
      <c r="AK156" s="362">
        <v>4.97</v>
      </c>
      <c r="AL156" s="362">
        <v>5.1100000000000003</v>
      </c>
      <c r="AM156" s="362">
        <v>7.55</v>
      </c>
      <c r="AN156" s="362">
        <v>5.38</v>
      </c>
      <c r="AO156" s="362">
        <v>7.82</v>
      </c>
      <c r="AP156" s="362">
        <v>16.55</v>
      </c>
      <c r="AQ156" s="362">
        <v>4.99</v>
      </c>
      <c r="AR156" s="362">
        <v>7.11</v>
      </c>
      <c r="AS156" s="362">
        <v>7.63</v>
      </c>
      <c r="AT156" s="362">
        <v>31.14</v>
      </c>
      <c r="AU156" s="380"/>
      <c r="AV156" s="362"/>
      <c r="AW156" s="362"/>
      <c r="AX156" s="381"/>
      <c r="AY156" s="401"/>
    </row>
    <row r="157" spans="1:51">
      <c r="A157" s="398">
        <v>40664</v>
      </c>
      <c r="B157" s="376">
        <f>'[3]Warenkorb transponiert'!C44</f>
        <v>1.7044243217141801</v>
      </c>
      <c r="C157" s="362">
        <f>'[3]Warenkorb transponiert'!D44</f>
        <v>20.922208861344927</v>
      </c>
      <c r="D157" s="362">
        <f>'[3]Warenkorb transponiert'!E44</f>
        <v>15.189139996966478</v>
      </c>
      <c r="E157" s="362">
        <f>'[3]Warenkorb transponiert'!F44</f>
        <v>21.077791138655073</v>
      </c>
      <c r="F157" s="362">
        <f>'[3]Warenkorb transponiert'!G44</f>
        <v>18.104280560885218</v>
      </c>
      <c r="G157" s="362">
        <f>'[3]Warenkorb transponiert'!H44</f>
        <v>12.726175315716864</v>
      </c>
      <c r="H157" s="362">
        <f>'[3]Warenkorb transponiert'!I44</f>
        <v>4.8639360630761681</v>
      </c>
      <c r="I157" s="362">
        <f>'[3]Warenkorb transponiert'!J44</f>
        <v>3.6819680315380836</v>
      </c>
      <c r="J157" s="380">
        <f t="shared" si="5"/>
        <v>36.632785605518528</v>
      </c>
      <c r="K157" s="362"/>
      <c r="L157" s="362"/>
      <c r="M157" s="362"/>
      <c r="N157" s="362"/>
      <c r="O157" s="362"/>
      <c r="P157" s="362"/>
      <c r="Q157" s="362"/>
      <c r="R157" s="362"/>
      <c r="S157" s="362"/>
      <c r="T157" s="362"/>
      <c r="U157" s="380"/>
      <c r="V157" s="376">
        <f>'[2]Haltung gewichtet'!D132</f>
        <v>0.79887773311071775</v>
      </c>
      <c r="W157" s="380">
        <f t="shared" si="3"/>
        <v>22.368576527100096</v>
      </c>
      <c r="X157" s="362" t="str">
        <f>[1]Kochtypberechnung_Bio!T126</f>
        <v/>
      </c>
      <c r="Y157" s="362">
        <f>[1]Kochtypberechnung_Bio!V126</f>
        <v>2.9353667535609604</v>
      </c>
      <c r="Z157" s="380">
        <f t="shared" si="2"/>
        <v>1.9079883898146244</v>
      </c>
      <c r="AA157" s="376"/>
      <c r="AB157" s="362">
        <v>3.18</v>
      </c>
      <c r="AC157" s="362">
        <v>3.73</v>
      </c>
      <c r="AD157" s="362">
        <v>0.49</v>
      </c>
      <c r="AE157" s="380"/>
      <c r="AF157" s="362">
        <v>3.14</v>
      </c>
      <c r="AG157" s="362">
        <v>5.55</v>
      </c>
      <c r="AH157" s="362">
        <v>2.9</v>
      </c>
      <c r="AI157" s="362">
        <v>5.16</v>
      </c>
      <c r="AJ157" s="362">
        <v>8.3699999999999992</v>
      </c>
      <c r="AK157" s="362">
        <v>4.29</v>
      </c>
      <c r="AL157" s="362">
        <v>5.1100000000000003</v>
      </c>
      <c r="AM157" s="362">
        <v>7.6</v>
      </c>
      <c r="AN157" s="362">
        <v>4.88</v>
      </c>
      <c r="AO157" s="362">
        <v>7.14</v>
      </c>
      <c r="AP157" s="362">
        <v>16.78</v>
      </c>
      <c r="AQ157" s="362">
        <v>5.54</v>
      </c>
      <c r="AR157" s="362">
        <v>7.11</v>
      </c>
      <c r="AS157" s="362">
        <v>6.94</v>
      </c>
      <c r="AT157" s="362">
        <v>32.83</v>
      </c>
      <c r="AU157" s="380"/>
      <c r="AV157" s="362"/>
      <c r="AW157" s="362"/>
      <c r="AX157" s="381"/>
      <c r="AY157" s="401"/>
    </row>
    <row r="158" spans="1:51">
      <c r="A158" s="398">
        <v>40695</v>
      </c>
      <c r="B158" s="376">
        <f>'[3]Warenkorb transponiert'!C45</f>
        <v>1.7280198781770078</v>
      </c>
      <c r="C158" s="362">
        <f>'[3]Warenkorb transponiert'!D45</f>
        <v>20.086104430672464</v>
      </c>
      <c r="D158" s="362">
        <f>'[3]Warenkorb transponiert'!E45</f>
        <v>14.896304160978818</v>
      </c>
      <c r="E158" s="362">
        <f>'[3]Warenkorb transponiert'!F45</f>
        <v>20.427776107668116</v>
      </c>
      <c r="F158" s="362">
        <f>'[3]Warenkorb transponiert'!G45</f>
        <v>18.493264909191264</v>
      </c>
      <c r="G158" s="362">
        <f>'[3]Warenkorb transponiert'!H45</f>
        <v>12.215509922529982</v>
      </c>
      <c r="H158" s="362">
        <f>'[3]Warenkorb transponiert'!I45</f>
        <v>4.8639360630761681</v>
      </c>
      <c r="I158" s="362">
        <f>'[3]Warenkorb transponiert'!J45</f>
        <v>3.6819680315380836</v>
      </c>
      <c r="J158" s="380">
        <f t="shared" si="5"/>
        <v>36.322477576138468</v>
      </c>
      <c r="K158" s="362"/>
      <c r="L158" s="362"/>
      <c r="M158" s="362"/>
      <c r="N158" s="362"/>
      <c r="O158" s="362"/>
      <c r="P158" s="362"/>
      <c r="Q158" s="362"/>
      <c r="R158" s="362"/>
      <c r="S158" s="362"/>
      <c r="T158" s="362"/>
      <c r="U158" s="380"/>
      <c r="V158" s="376">
        <f>'[2]Haltung gewichtet'!D133</f>
        <v>0.80344403509978812</v>
      </c>
      <c r="W158" s="380">
        <f t="shared" si="3"/>
        <v>22.496432982794069</v>
      </c>
      <c r="X158" s="362">
        <f>[1]Kochtypberechnung_Bio!T127</f>
        <v>0</v>
      </c>
      <c r="Y158" s="362">
        <f>[1]Kochtypberechnung_Bio!V127</f>
        <v>3.5567143780519226</v>
      </c>
      <c r="Z158" s="380">
        <f t="shared" si="2"/>
        <v>2.3118643457337495</v>
      </c>
      <c r="AA158" s="376">
        <v>5.8</v>
      </c>
      <c r="AB158" s="362">
        <v>3.2</v>
      </c>
      <c r="AC158" s="362">
        <v>3.89</v>
      </c>
      <c r="AD158" s="362">
        <v>0.42</v>
      </c>
      <c r="AE158" s="380"/>
      <c r="AF158" s="362">
        <v>4.16</v>
      </c>
      <c r="AG158" s="362">
        <v>7.94</v>
      </c>
      <c r="AH158" s="362">
        <v>2.66</v>
      </c>
      <c r="AI158" s="362">
        <v>8.5299999999999994</v>
      </c>
      <c r="AJ158" s="362">
        <v>7.58</v>
      </c>
      <c r="AK158" s="362">
        <v>5.56</v>
      </c>
      <c r="AL158" s="362">
        <v>8.3000000000000007</v>
      </c>
      <c r="AM158" s="362">
        <v>6.67</v>
      </c>
      <c r="AN158" s="362">
        <v>9.2100000000000009</v>
      </c>
      <c r="AO158" s="362">
        <v>8.4</v>
      </c>
      <c r="AP158" s="362">
        <v>16.11</v>
      </c>
      <c r="AQ158" s="362">
        <v>4.99</v>
      </c>
      <c r="AR158" s="362">
        <v>7.31</v>
      </c>
      <c r="AS158" s="362">
        <v>8.42</v>
      </c>
      <c r="AT158" s="362">
        <v>40.64</v>
      </c>
      <c r="AU158" s="380"/>
      <c r="AV158" s="362"/>
      <c r="AW158" s="362"/>
      <c r="AX158" s="381"/>
      <c r="AY158" s="401"/>
    </row>
    <row r="159" spans="1:51">
      <c r="A159" s="398">
        <v>40725</v>
      </c>
      <c r="B159" s="376">
        <f>'[3]Warenkorb transponiert'!C46</f>
        <v>1.7280198781770078</v>
      </c>
      <c r="C159" s="362">
        <f>'[3]Warenkorb transponiert'!D46</f>
        <v>20.561089399685507</v>
      </c>
      <c r="D159" s="362">
        <f>'[3]Warenkorb transponiert'!E46</f>
        <v>14.666666666666668</v>
      </c>
      <c r="E159" s="362">
        <f>'[3]Warenkorb transponiert'!F46</f>
        <v>20.066656646008695</v>
      </c>
      <c r="F159" s="362">
        <f>'[3]Warenkorb transponiert'!G46</f>
        <v>18.493264909191264</v>
      </c>
      <c r="G159" s="362">
        <f>'[3]Warenkorb transponiert'!H46</f>
        <v>12.215509922529982</v>
      </c>
      <c r="H159" s="362">
        <f>'[3]Warenkorb transponiert'!I46</f>
        <v>4.8639360630761681</v>
      </c>
      <c r="I159" s="362">
        <f>'[3]Warenkorb transponiert'!J46</f>
        <v>3.6819680315380836</v>
      </c>
      <c r="J159" s="380">
        <f t="shared" si="5"/>
        <v>36.315082776886612</v>
      </c>
      <c r="K159" s="362"/>
      <c r="L159" s="362"/>
      <c r="M159" s="362"/>
      <c r="N159" s="362"/>
      <c r="O159" s="362"/>
      <c r="P159" s="362"/>
      <c r="Q159" s="362"/>
      <c r="R159" s="362"/>
      <c r="S159" s="362"/>
      <c r="T159" s="362"/>
      <c r="U159" s="380"/>
      <c r="V159" s="376">
        <f>'[2]Haltung gewichtet'!D134</f>
        <v>0.80187601413439757</v>
      </c>
      <c r="W159" s="380">
        <f t="shared" si="3"/>
        <v>22.452528395763132</v>
      </c>
      <c r="X159" s="362" t="str">
        <f>[1]Kochtypberechnung_Bio!T128</f>
        <v/>
      </c>
      <c r="Y159" s="362">
        <f>[1]Kochtypberechnung_Bio!V128</f>
        <v>3.564404039303247</v>
      </c>
      <c r="Z159" s="380">
        <f t="shared" si="2"/>
        <v>2.3168626255471105</v>
      </c>
      <c r="AA159" s="376">
        <v>4.8499999999999996</v>
      </c>
      <c r="AB159" s="362">
        <v>3.04</v>
      </c>
      <c r="AC159" s="362">
        <v>4.1900000000000004</v>
      </c>
      <c r="AD159" s="362">
        <v>0.48</v>
      </c>
      <c r="AE159" s="380"/>
      <c r="AF159" s="362">
        <v>4.22</v>
      </c>
      <c r="AG159" s="362">
        <v>7.15</v>
      </c>
      <c r="AH159" s="362">
        <v>2.02</v>
      </c>
      <c r="AI159" s="362">
        <v>5.76</v>
      </c>
      <c r="AJ159" s="362">
        <v>5.12</v>
      </c>
      <c r="AK159" s="362">
        <v>6.03</v>
      </c>
      <c r="AL159" s="362">
        <v>6.65</v>
      </c>
      <c r="AM159" s="362">
        <v>6.55</v>
      </c>
      <c r="AN159" s="362">
        <v>7.88</v>
      </c>
      <c r="AO159" s="362">
        <v>7.69</v>
      </c>
      <c r="AP159" s="362">
        <v>16.84</v>
      </c>
      <c r="AQ159" s="362">
        <v>4.99</v>
      </c>
      <c r="AR159" s="362">
        <v>8.5500000000000007</v>
      </c>
      <c r="AS159" s="362">
        <v>7.73</v>
      </c>
      <c r="AT159" s="362">
        <v>41.08</v>
      </c>
      <c r="AU159" s="380"/>
      <c r="AV159" s="362"/>
      <c r="AW159" s="362"/>
      <c r="AX159" s="381"/>
      <c r="AY159" s="401"/>
    </row>
    <row r="160" spans="1:51">
      <c r="A160" s="398">
        <v>40756</v>
      </c>
      <c r="B160" s="376">
        <f>'[3]Warenkorb transponiert'!C47</f>
        <v>1.7280198781770078</v>
      </c>
      <c r="C160" s="362">
        <f>'[3]Warenkorb transponiert'!D47</f>
        <v>20.922208861344927</v>
      </c>
      <c r="D160" s="362">
        <f>'[3]Warenkorb transponiert'!E47</f>
        <v>14.666666666666668</v>
      </c>
      <c r="E160" s="362">
        <f>'[3]Warenkorb transponiert'!F47</f>
        <v>20.5</v>
      </c>
      <c r="F160" s="362">
        <f>'[3]Warenkorb transponiert'!G47</f>
        <v>18.737034128840644</v>
      </c>
      <c r="G160" s="362">
        <f>'[3]Warenkorb transponiert'!H47</f>
        <v>12.215509922529982</v>
      </c>
      <c r="H160" s="362">
        <f>'[3]Warenkorb transponiert'!I47</f>
        <v>4.8639360630761681</v>
      </c>
      <c r="I160" s="362">
        <f>'[3]Warenkorb transponiert'!J47</f>
        <v>3.5076506824357083</v>
      </c>
      <c r="J160" s="380">
        <f t="shared" si="5"/>
        <v>36.418111714292799</v>
      </c>
      <c r="K160" s="362"/>
      <c r="L160" s="362"/>
      <c r="M160" s="362"/>
      <c r="N160" s="362"/>
      <c r="O160" s="362"/>
      <c r="P160" s="362"/>
      <c r="Q160" s="362"/>
      <c r="R160" s="362"/>
      <c r="S160" s="362"/>
      <c r="T160" s="362"/>
      <c r="U160" s="380"/>
      <c r="V160" s="376">
        <f>'[2]Haltung gewichtet'!D135</f>
        <v>0.80133939586331793</v>
      </c>
      <c r="W160" s="380">
        <f t="shared" si="3"/>
        <v>22.437503084172903</v>
      </c>
      <c r="X160" s="362" t="str">
        <f>[1]Kochtypberechnung_Bio!T129</f>
        <v/>
      </c>
      <c r="Y160" s="362">
        <f>[1]Kochtypberechnung_Bio!V129</f>
        <v>3.3542846900272139</v>
      </c>
      <c r="Z160" s="380">
        <f t="shared" si="2"/>
        <v>2.180285048517689</v>
      </c>
      <c r="AA160" s="376">
        <v>4.95</v>
      </c>
      <c r="AB160" s="362">
        <v>3.18</v>
      </c>
      <c r="AC160" s="362">
        <v>3.99</v>
      </c>
      <c r="AD160" s="362">
        <v>0.5</v>
      </c>
      <c r="AE160" s="380"/>
      <c r="AF160" s="362">
        <v>3.99</v>
      </c>
      <c r="AG160" s="362">
        <v>6.63</v>
      </c>
      <c r="AH160" s="362">
        <v>2.36</v>
      </c>
      <c r="AI160" s="362">
        <v>6.27</v>
      </c>
      <c r="AJ160" s="362">
        <v>6.18</v>
      </c>
      <c r="AK160" s="362">
        <v>5.63</v>
      </c>
      <c r="AL160" s="362">
        <v>7.16</v>
      </c>
      <c r="AM160" s="362">
        <v>6.04</v>
      </c>
      <c r="AN160" s="362">
        <v>7.32</v>
      </c>
      <c r="AO160" s="362">
        <v>6.92</v>
      </c>
      <c r="AP160" s="362">
        <v>16.84</v>
      </c>
      <c r="AQ160" s="362">
        <v>4.99</v>
      </c>
      <c r="AR160" s="362">
        <v>8.41</v>
      </c>
      <c r="AS160" s="362">
        <v>7.36</v>
      </c>
      <c r="AT160" s="362">
        <v>44.25</v>
      </c>
      <c r="AU160" s="380"/>
      <c r="AV160" s="362"/>
      <c r="AW160" s="362"/>
      <c r="AX160" s="381"/>
      <c r="AY160" s="401"/>
    </row>
    <row r="161" spans="1:51">
      <c r="A161" s="398">
        <v>40787</v>
      </c>
      <c r="B161" s="376">
        <f>'[3]Warenkorb transponiert'!C48</f>
        <v>1.747823210829887</v>
      </c>
      <c r="C161" s="362">
        <f>'[3]Warenkorb transponiert'!D48</f>
        <v>20.922208861344927</v>
      </c>
      <c r="D161" s="362">
        <f>'[3]Warenkorb transponiert'!E48</f>
        <v>14.862594165529098</v>
      </c>
      <c r="E161" s="362">
        <f>'[3]Warenkorb transponiert'!F48</f>
        <v>20.5</v>
      </c>
      <c r="F161" s="362">
        <f>'[3]Warenkorb transponiert'!G48</f>
        <v>18.639526440980891</v>
      </c>
      <c r="G161" s="362">
        <f>'[3]Warenkorb transponiert'!H48</f>
        <v>12.334998142841984</v>
      </c>
      <c r="H161" s="362">
        <f>'[3]Warenkorb transponiert'!I48</f>
        <v>4.8639360630761681</v>
      </c>
      <c r="I161" s="362">
        <f>'[3]Warenkorb transponiert'!J48</f>
        <v>3.333333333333333</v>
      </c>
      <c r="J161" s="380">
        <f t="shared" si="5"/>
        <v>36.611597931158663</v>
      </c>
      <c r="K161" s="362">
        <f>[4]PreisBio!G12</f>
        <v>70.416666666666671</v>
      </c>
      <c r="L161" s="362">
        <f>[4]PreisBio!H12</f>
        <v>49.636363636363633</v>
      </c>
      <c r="M161" s="362">
        <f>[4]PreisBio!K12</f>
        <v>44</v>
      </c>
      <c r="N161" s="362">
        <f>[4]PreisBio!J12</f>
        <v>25.5</v>
      </c>
      <c r="O161" s="362">
        <f>[4]PreisBio!L12</f>
        <v>38.222222222222221</v>
      </c>
      <c r="P161" s="362">
        <f>[4]PreisBio!I12</f>
        <v>4.9224999999999977</v>
      </c>
      <c r="Q161" s="362">
        <f>[4]PreisBio!M12</f>
        <v>1.799999999999998</v>
      </c>
      <c r="R161" s="362">
        <f>[4]PreisBio!B12</f>
        <v>2.3210000000000002</v>
      </c>
      <c r="S161" s="362">
        <f>[4]PreisBio!E12</f>
        <v>18.75</v>
      </c>
      <c r="T161" s="362">
        <f>[4]PreisBio!F12</f>
        <v>55.5</v>
      </c>
      <c r="U161" s="380" t="e">
        <f>SUMPRODUCT($K$19:$T$19,[5]Detailhandel!Q12:AB12)</f>
        <v>#VALUE!</v>
      </c>
      <c r="V161" s="376">
        <f>'[2]Haltung gewichtet'!D136</f>
        <v>0.77721306228798259</v>
      </c>
      <c r="W161" s="380">
        <f t="shared" ref="W161:W192" si="6">SUMPRODUCT($V$19:$V$19,V161:V161)</f>
        <v>21.761965744063513</v>
      </c>
      <c r="X161" s="362">
        <f>[1]Kochtypberechnung_Bio!T130</f>
        <v>0</v>
      </c>
      <c r="Y161" s="362">
        <f>[1]Kochtypberechnung_Bio!V130</f>
        <v>3.007563395815005</v>
      </c>
      <c r="Z161" s="380">
        <f t="shared" si="2"/>
        <v>1.9549162072797532</v>
      </c>
      <c r="AA161" s="376">
        <v>5.75</v>
      </c>
      <c r="AB161" s="362">
        <v>2.93</v>
      </c>
      <c r="AC161" s="362">
        <v>4.28</v>
      </c>
      <c r="AD161" s="362">
        <v>0.47</v>
      </c>
      <c r="AE161" s="380"/>
      <c r="AF161" s="362">
        <v>3.19</v>
      </c>
      <c r="AG161" s="362">
        <v>6.67</v>
      </c>
      <c r="AH161" s="362">
        <v>3.03</v>
      </c>
      <c r="AI161" s="362">
        <v>5.0199999999999996</v>
      </c>
      <c r="AJ161" s="362">
        <v>8.94</v>
      </c>
      <c r="AK161" s="362">
        <v>4.91</v>
      </c>
      <c r="AL161" s="362">
        <v>7.51</v>
      </c>
      <c r="AM161" s="362">
        <v>5.84</v>
      </c>
      <c r="AN161" s="362">
        <v>8.06</v>
      </c>
      <c r="AO161" s="362">
        <v>5.54</v>
      </c>
      <c r="AP161" s="362">
        <v>16.84</v>
      </c>
      <c r="AQ161" s="362">
        <v>4.97</v>
      </c>
      <c r="AR161" s="362">
        <v>7.39</v>
      </c>
      <c r="AS161" s="362">
        <v>7.61</v>
      </c>
      <c r="AT161" s="362">
        <v>37.1</v>
      </c>
      <c r="AU161" s="380"/>
      <c r="AV161" s="362"/>
      <c r="AW161" s="362"/>
      <c r="AX161" s="381"/>
      <c r="AY161" s="401"/>
    </row>
    <row r="162" spans="1:51">
      <c r="A162" s="398">
        <v>40817</v>
      </c>
      <c r="B162" s="376">
        <f>'[3]Warenkorb transponiert'!C49</f>
        <v>1.7549597996979442</v>
      </c>
      <c r="C162" s="362">
        <f>'[3]Warenkorb transponiert'!D49</f>
        <v>20.086104430672464</v>
      </c>
      <c r="D162" s="362">
        <f>'[3]Warenkorb transponiert'!E49</f>
        <v>15</v>
      </c>
      <c r="E162" s="362">
        <f>'[3]Warenkorb transponiert'!F49</f>
        <v>20.5</v>
      </c>
      <c r="F162" s="362">
        <f>'[3]Warenkorb transponiert'!G49</f>
        <v>18.932049504560151</v>
      </c>
      <c r="G162" s="362">
        <f>'[3]Warenkorb transponiert'!H49</f>
        <v>13.055714740528494</v>
      </c>
      <c r="H162" s="362">
        <f>'[3]Warenkorb transponiert'!I49</f>
        <v>4.7863407415696155</v>
      </c>
      <c r="I162" s="362">
        <f>'[3]Warenkorb transponiert'!J49</f>
        <v>3.333333333333333</v>
      </c>
      <c r="J162" s="380">
        <f t="shared" si="5"/>
        <v>36.85230927972772</v>
      </c>
      <c r="K162" s="362">
        <f>[4]PreisBio!G13</f>
        <v>70.416666666666671</v>
      </c>
      <c r="L162" s="362">
        <f>[4]PreisBio!H13</f>
        <v>49.636363636363633</v>
      </c>
      <c r="M162" s="362">
        <f>[4]PreisBio!K13</f>
        <v>44</v>
      </c>
      <c r="N162" s="362">
        <f>[4]PreisBio!J13</f>
        <v>25.5</v>
      </c>
      <c r="O162" s="362">
        <f>[4]PreisBio!L13</f>
        <v>38.222222222222221</v>
      </c>
      <c r="P162" s="362">
        <f>[4]PreisBio!I13</f>
        <v>4.9874999999999989</v>
      </c>
      <c r="Q162" s="362">
        <f>[4]PreisBio!M13</f>
        <v>1.7999999999999983</v>
      </c>
      <c r="R162" s="362">
        <f>[4]PreisBio!B13</f>
        <v>2.3200000000000003</v>
      </c>
      <c r="S162" s="362">
        <f>[4]PreisBio!E13</f>
        <v>18.75</v>
      </c>
      <c r="T162" s="362">
        <f>[4]PreisBio!F13</f>
        <v>55.5</v>
      </c>
      <c r="U162" s="380">
        <f t="shared" ref="U162:U193" si="7">SUMPRODUCT($K$19:$T$19,K162:T162)</f>
        <v>57.556036363636373</v>
      </c>
      <c r="V162" s="376">
        <f>'[2]Haltung gewichtet'!D137</f>
        <v>0.80689899898977979</v>
      </c>
      <c r="W162" s="380">
        <f t="shared" si="6"/>
        <v>22.593171971713833</v>
      </c>
      <c r="X162" s="362" t="str">
        <f>[1]Kochtypberechnung_Bio!T131</f>
        <v/>
      </c>
      <c r="Y162" s="362">
        <f>[1]Kochtypberechnung_Bio!V131</f>
        <v>2.7369722582627363</v>
      </c>
      <c r="Z162" s="380">
        <f t="shared" si="2"/>
        <v>1.7790319678707787</v>
      </c>
      <c r="AA162" s="376">
        <v>5.85</v>
      </c>
      <c r="AB162" s="362">
        <v>3.07</v>
      </c>
      <c r="AC162" s="362">
        <v>5.72</v>
      </c>
      <c r="AD162" s="362">
        <v>0.54</v>
      </c>
      <c r="AE162" s="380"/>
      <c r="AF162" s="362">
        <v>3.01</v>
      </c>
      <c r="AG162" s="362">
        <v>6.07</v>
      </c>
      <c r="AH162" s="362">
        <v>2.62</v>
      </c>
      <c r="AI162" s="362">
        <v>5.49</v>
      </c>
      <c r="AJ162" s="362">
        <v>6.58</v>
      </c>
      <c r="AK162" s="362">
        <v>4.34</v>
      </c>
      <c r="AL162" s="362">
        <v>7.9</v>
      </c>
      <c r="AM162" s="362">
        <v>5.83</v>
      </c>
      <c r="AN162" s="362">
        <v>8.1</v>
      </c>
      <c r="AO162" s="362">
        <v>5.08</v>
      </c>
      <c r="AP162" s="362">
        <v>16.04</v>
      </c>
      <c r="AQ162" s="362">
        <v>4.9000000000000004</v>
      </c>
      <c r="AR162" s="362">
        <v>6.72</v>
      </c>
      <c r="AS162" s="362">
        <v>6.87</v>
      </c>
      <c r="AT162" s="362">
        <v>36.450000000000003</v>
      </c>
      <c r="AU162" s="380"/>
      <c r="AV162" s="362"/>
      <c r="AW162" s="362"/>
      <c r="AX162" s="381"/>
      <c r="AY162" s="401"/>
    </row>
    <row r="163" spans="1:51">
      <c r="A163" s="398">
        <v>40848</v>
      </c>
      <c r="B163" s="376">
        <f>'[3]Warenkorb transponiert'!C50</f>
        <v>1.7778787433824625</v>
      </c>
      <c r="C163" s="362">
        <f>'[3]Warenkorb transponiert'!D50</f>
        <v>20.922208861344927</v>
      </c>
      <c r="D163" s="362">
        <f>'[3]Warenkorb transponiert'!E50</f>
        <v>15</v>
      </c>
      <c r="E163" s="362">
        <f>'[3]Warenkorb transponiert'!F50</f>
        <v>20.5</v>
      </c>
      <c r="F163" s="362">
        <f>'[3]Warenkorb transponiert'!G50</f>
        <v>18.883295660630271</v>
      </c>
      <c r="G163" s="362">
        <f>'[3]Warenkorb transponiert'!H50</f>
        <v>13.055714740528494</v>
      </c>
      <c r="H163" s="362">
        <f>'[3]Warenkorb transponiert'!I50</f>
        <v>4.8639360630761681</v>
      </c>
      <c r="I163" s="362">
        <f>'[3]Warenkorb transponiert'!J50</f>
        <v>3.333333333333333</v>
      </c>
      <c r="J163" s="380">
        <f t="shared" si="5"/>
        <v>37.250067819470061</v>
      </c>
      <c r="K163" s="362">
        <f>[4]PreisBio!G14</f>
        <v>70.416666666666671</v>
      </c>
      <c r="L163" s="362">
        <f>[4]PreisBio!H14</f>
        <v>49.636363636363633</v>
      </c>
      <c r="M163" s="362">
        <f>[4]PreisBio!K14</f>
        <v>43.454545454545453</v>
      </c>
      <c r="N163" s="362">
        <f>[4]PreisBio!J14</f>
        <v>25.227272727272727</v>
      </c>
      <c r="O163" s="362">
        <f>[4]PreisBio!L14</f>
        <v>38.222222222222221</v>
      </c>
      <c r="P163" s="362">
        <f>[4]PreisBio!I14</f>
        <v>4.3884615384615406</v>
      </c>
      <c r="Q163" s="362">
        <f>[4]PreisBio!M14</f>
        <v>1.7999999999999983</v>
      </c>
      <c r="R163" s="362">
        <f>[4]PreisBio!B14</f>
        <v>2.3200000000000003</v>
      </c>
      <c r="S163" s="362">
        <f>[4]PreisBio!E14</f>
        <v>18.75</v>
      </c>
      <c r="T163" s="362">
        <f>[4]PreisBio!F14</f>
        <v>55.5</v>
      </c>
      <c r="U163" s="380">
        <f t="shared" si="7"/>
        <v>57.358113286713291</v>
      </c>
      <c r="V163" s="376">
        <f>'[2]Haltung gewichtet'!D138</f>
        <v>0.77100486204692853</v>
      </c>
      <c r="W163" s="380">
        <f t="shared" si="6"/>
        <v>21.588136137313999</v>
      </c>
      <c r="X163" s="362" t="str">
        <f>[1]Kochtypberechnung_Bio!T132</f>
        <v/>
      </c>
      <c r="Y163" s="362">
        <f>[1]Kochtypberechnung_Bio!V132</f>
        <v>2.5647727420029636</v>
      </c>
      <c r="Z163" s="380">
        <f t="shared" ref="Z163:Z226" si="8">SUMPRODUCT($X$19:$Y$19,X163:Y163)</f>
        <v>1.6671022823019264</v>
      </c>
      <c r="AA163" s="376">
        <v>5.77</v>
      </c>
      <c r="AB163" s="362">
        <v>2.91</v>
      </c>
      <c r="AC163" s="362">
        <v>6.45</v>
      </c>
      <c r="AD163" s="362">
        <v>0.48</v>
      </c>
      <c r="AE163" s="380"/>
      <c r="AF163" s="362">
        <v>2.85</v>
      </c>
      <c r="AG163" s="362">
        <v>5.67</v>
      </c>
      <c r="AH163" s="362">
        <v>2.15</v>
      </c>
      <c r="AI163" s="362">
        <v>4.6900000000000004</v>
      </c>
      <c r="AJ163" s="362">
        <v>5.14</v>
      </c>
      <c r="AK163" s="362">
        <v>4.4400000000000004</v>
      </c>
      <c r="AL163" s="362">
        <v>8.41</v>
      </c>
      <c r="AM163" s="362">
        <v>5.66</v>
      </c>
      <c r="AN163" s="362">
        <v>8.6</v>
      </c>
      <c r="AO163" s="362">
        <v>5.33</v>
      </c>
      <c r="AP163" s="362">
        <v>16.54</v>
      </c>
      <c r="AQ163" s="362">
        <v>4.8499999999999996</v>
      </c>
      <c r="AR163" s="362">
        <v>6.64</v>
      </c>
      <c r="AS163" s="362">
        <v>6.14</v>
      </c>
      <c r="AT163" s="362">
        <v>33.83</v>
      </c>
      <c r="AU163" s="380"/>
      <c r="AV163" s="362"/>
      <c r="AW163" s="362"/>
      <c r="AX163" s="381"/>
      <c r="AY163" s="401"/>
    </row>
    <row r="164" spans="1:51">
      <c r="A164" s="398">
        <v>40878</v>
      </c>
      <c r="B164" s="376">
        <f>'[3]Warenkorb transponiert'!C51</f>
        <v>1.7778787433824625</v>
      </c>
      <c r="C164" s="362">
        <f>'[3]Warenkorb transponiert'!D51</f>
        <v>20.561089399685507</v>
      </c>
      <c r="D164" s="362">
        <f>'[3]Warenkorb transponiert'!E51</f>
        <v>15</v>
      </c>
      <c r="E164" s="362">
        <f>'[3]Warenkorb transponiert'!F51</f>
        <v>20.066656646008695</v>
      </c>
      <c r="F164" s="362">
        <f>'[3]Warenkorb transponiert'!G51</f>
        <v>18.737034128840644</v>
      </c>
      <c r="G164" s="362">
        <f>'[3]Warenkorb transponiert'!H51</f>
        <v>13.055714740528494</v>
      </c>
      <c r="H164" s="362">
        <f>'[3]Warenkorb transponiert'!I51</f>
        <v>4.8639360630761681</v>
      </c>
      <c r="I164" s="362">
        <f>'[3]Warenkorb transponiert'!J51</f>
        <v>3.333333333333333</v>
      </c>
      <c r="J164" s="380">
        <f t="shared" si="5"/>
        <v>37.096753655542621</v>
      </c>
      <c r="K164" s="362">
        <f>[4]PreisBio!G15</f>
        <v>70.416666666666671</v>
      </c>
      <c r="L164" s="362">
        <f>[4]PreisBio!H15</f>
        <v>49.636363636363633</v>
      </c>
      <c r="M164" s="362">
        <f>[4]PreisBio!K15</f>
        <v>42.909090909090907</v>
      </c>
      <c r="N164" s="362">
        <f>[4]PreisBio!J15</f>
        <v>24.954545454545453</v>
      </c>
      <c r="O164" s="362">
        <f>[4]PreisBio!L15</f>
        <v>38.222222222222221</v>
      </c>
      <c r="P164" s="362">
        <f>[4]PreisBio!I15</f>
        <v>4.3884615384615397</v>
      </c>
      <c r="Q164" s="362">
        <f>[4]PreisBio!M15</f>
        <v>1.799999999999998</v>
      </c>
      <c r="R164" s="362">
        <f>[4]PreisBio!B15</f>
        <v>2.3199999999999994</v>
      </c>
      <c r="S164" s="362">
        <f>[4]PreisBio!E15</f>
        <v>18.75</v>
      </c>
      <c r="T164" s="362">
        <f>[4]PreisBio!F15</f>
        <v>55.5</v>
      </c>
      <c r="U164" s="380">
        <f t="shared" si="7"/>
        <v>57.208113286713299</v>
      </c>
      <c r="V164" s="376">
        <f>'[2]Haltung gewichtet'!D139</f>
        <v>0.80465024486884684</v>
      </c>
      <c r="W164" s="380">
        <f t="shared" si="6"/>
        <v>22.530206856327712</v>
      </c>
      <c r="X164" s="362">
        <f>[1]Kochtypberechnung_Bio!T133</f>
        <v>0</v>
      </c>
      <c r="Y164" s="362">
        <f>[1]Kochtypberechnung_Bio!V133</f>
        <v>3.0397863097090885</v>
      </c>
      <c r="Z164" s="380">
        <f t="shared" si="8"/>
        <v>1.9758611013109075</v>
      </c>
      <c r="AA164" s="376">
        <v>5.83</v>
      </c>
      <c r="AB164" s="362">
        <v>3.2</v>
      </c>
      <c r="AC164" s="362">
        <v>3.84</v>
      </c>
      <c r="AD164" s="362">
        <v>0.54</v>
      </c>
      <c r="AE164" s="380"/>
      <c r="AF164" s="362">
        <v>2.79</v>
      </c>
      <c r="AG164" s="362">
        <v>5.13</v>
      </c>
      <c r="AH164" s="362">
        <v>1.86</v>
      </c>
      <c r="AI164" s="362">
        <v>4.62</v>
      </c>
      <c r="AJ164" s="362">
        <v>7.92</v>
      </c>
      <c r="AK164" s="362">
        <v>4.45</v>
      </c>
      <c r="AL164" s="362">
        <v>6.9</v>
      </c>
      <c r="AM164" s="362">
        <v>6.26</v>
      </c>
      <c r="AN164" s="362">
        <v>6.5</v>
      </c>
      <c r="AO164" s="362">
        <v>6.21</v>
      </c>
      <c r="AP164" s="362">
        <v>16.670000000000002</v>
      </c>
      <c r="AQ164" s="362">
        <v>4.9000000000000004</v>
      </c>
      <c r="AR164" s="362">
        <v>6.57</v>
      </c>
      <c r="AS164" s="362">
        <v>5.66</v>
      </c>
      <c r="AT164" s="362">
        <v>34.39</v>
      </c>
      <c r="AU164" s="380"/>
      <c r="AV164" s="362"/>
      <c r="AW164" s="362"/>
      <c r="AX164" s="381"/>
      <c r="AY164" s="401"/>
    </row>
    <row r="165" spans="1:51">
      <c r="A165" s="398">
        <v>40909</v>
      </c>
      <c r="B165" s="376">
        <f>'[3]Warenkorb transponiert'!C52</f>
        <v>1.7778787433824625</v>
      </c>
      <c r="C165" s="362">
        <f>'[3]Warenkorb transponiert'!D52</f>
        <v>20.086104430672464</v>
      </c>
      <c r="D165" s="362">
        <f>'[3]Warenkorb transponiert'!E52</f>
        <v>15</v>
      </c>
      <c r="E165" s="362">
        <f>'[3]Warenkorb transponiert'!F52</f>
        <v>19.849984969013043</v>
      </c>
      <c r="F165" s="362">
        <f>'[3]Warenkorb transponiert'!G52</f>
        <v>18.737034128840644</v>
      </c>
      <c r="G165" s="362">
        <f>'[3]Warenkorb transponiert'!H52</f>
        <v>13.055714740528494</v>
      </c>
      <c r="H165" s="362">
        <f>'[3]Warenkorb transponiert'!I52</f>
        <v>4.8639360630761681</v>
      </c>
      <c r="I165" s="362">
        <f>'[3]Warenkorb transponiert'!J52</f>
        <v>3.333333333333333</v>
      </c>
      <c r="J165" s="380">
        <f t="shared" si="5"/>
        <v>36.969255910190668</v>
      </c>
      <c r="K165" s="362">
        <f>[4]PreisBio!G16</f>
        <v>70.375</v>
      </c>
      <c r="L165" s="362">
        <f>[4]PreisBio!H16</f>
        <v>49.636363636363633</v>
      </c>
      <c r="M165" s="362">
        <f>[4]PreisBio!K16</f>
        <v>43.727272727272727</v>
      </c>
      <c r="N165" s="362">
        <f>[4]PreisBio!J16</f>
        <v>25.363636363636363</v>
      </c>
      <c r="O165" s="362">
        <f>[4]PreisBio!L16</f>
        <v>38.222222222222221</v>
      </c>
      <c r="P165" s="362">
        <f>[4]PreisBio!I16</f>
        <v>4.3538461538461544</v>
      </c>
      <c r="Q165" s="362">
        <f>[4]PreisBio!M16</f>
        <v>1.7916666666666652</v>
      </c>
      <c r="R165" s="362">
        <f>[4]PreisBio!B16</f>
        <v>2.3058333333333336</v>
      </c>
      <c r="S165" s="362">
        <f>[4]PreisBio!E16</f>
        <v>18.75</v>
      </c>
      <c r="T165" s="362">
        <f>[4]PreisBio!F16</f>
        <v>55.5</v>
      </c>
      <c r="U165" s="380">
        <f t="shared" si="7"/>
        <v>57.416102389277398</v>
      </c>
      <c r="V165" s="376">
        <f>'[2]Haltung gewichtet'!D140</f>
        <v>0.80386950591539708</v>
      </c>
      <c r="W165" s="380">
        <f t="shared" si="6"/>
        <v>22.508346165631117</v>
      </c>
      <c r="X165" s="362">
        <f>[1]Kochtypberechnung_Bio!T134</f>
        <v>0</v>
      </c>
      <c r="Y165" s="362">
        <f>[1]Kochtypberechnung_Bio!V134</f>
        <v>2.7805104366582629</v>
      </c>
      <c r="Z165" s="380">
        <f t="shared" si="8"/>
        <v>1.8073317838278709</v>
      </c>
      <c r="AA165" s="376">
        <v>5.86</v>
      </c>
      <c r="AB165" s="362">
        <v>3.2</v>
      </c>
      <c r="AC165" s="362">
        <v>3.73</v>
      </c>
      <c r="AD165" s="362">
        <v>0.43</v>
      </c>
      <c r="AE165" s="380"/>
      <c r="AF165" s="362">
        <v>2.86</v>
      </c>
      <c r="AG165" s="362">
        <v>4.78</v>
      </c>
      <c r="AH165" s="362">
        <v>1.9</v>
      </c>
      <c r="AI165" s="362">
        <v>4.83</v>
      </c>
      <c r="AJ165" s="362">
        <v>6.4</v>
      </c>
      <c r="AK165" s="362">
        <v>4.43</v>
      </c>
      <c r="AL165" s="362">
        <v>6.98</v>
      </c>
      <c r="AM165" s="362">
        <v>6.24</v>
      </c>
      <c r="AN165" s="362">
        <v>6.53</v>
      </c>
      <c r="AO165" s="362">
        <v>7.34</v>
      </c>
      <c r="AP165" s="362">
        <v>16.41</v>
      </c>
      <c r="AQ165" s="362">
        <v>4.46</v>
      </c>
      <c r="AR165" s="362">
        <v>6.6</v>
      </c>
      <c r="AS165" s="362">
        <v>5.66</v>
      </c>
      <c r="AT165" s="362">
        <v>38.97</v>
      </c>
      <c r="AU165" s="380"/>
      <c r="AV165" s="362"/>
      <c r="AW165" s="362"/>
      <c r="AX165" s="381"/>
      <c r="AY165" s="401"/>
    </row>
    <row r="166" spans="1:51">
      <c r="A166" s="398">
        <v>40940</v>
      </c>
      <c r="B166" s="376">
        <f>'[3]Warenkorb transponiert'!C53</f>
        <v>1.7778787433824625</v>
      </c>
      <c r="C166" s="362">
        <f>'[3]Warenkorb transponiert'!D53</f>
        <v>20.922208861344927</v>
      </c>
      <c r="D166" s="362">
        <f>'[3]Warenkorb transponiert'!E53</f>
        <v>15</v>
      </c>
      <c r="E166" s="362">
        <f>'[3]Warenkorb transponiert'!F53</f>
        <v>19.633313292017391</v>
      </c>
      <c r="F166" s="362">
        <f>'[3]Warenkorb transponiert'!G53</f>
        <v>18.590772597051014</v>
      </c>
      <c r="G166" s="362">
        <f>'[3]Warenkorb transponiert'!H53</f>
        <v>13.055714740528494</v>
      </c>
      <c r="H166" s="362">
        <f>'[3]Warenkorb transponiert'!I53</f>
        <v>4.7863407415696155</v>
      </c>
      <c r="I166" s="362">
        <f>'[3]Warenkorb transponiert'!J53</f>
        <v>3.333333333333333</v>
      </c>
      <c r="J166" s="380">
        <f t="shared" si="5"/>
        <v>37.049089615525673</v>
      </c>
      <c r="K166" s="362">
        <f>[4]PreisBio!G17</f>
        <v>70.333333333333329</v>
      </c>
      <c r="L166" s="362">
        <f>[4]PreisBio!H17</f>
        <v>49.636363636363633</v>
      </c>
      <c r="M166" s="362">
        <f>[4]PreisBio!K17</f>
        <v>44</v>
      </c>
      <c r="N166" s="362">
        <f>[4]PreisBio!J17</f>
        <v>25.5</v>
      </c>
      <c r="O166" s="362">
        <f>[4]PreisBio!L17</f>
        <v>38.222222222222221</v>
      </c>
      <c r="P166" s="362">
        <f>[4]PreisBio!I17</f>
        <v>4.9234374999999995</v>
      </c>
      <c r="Q166" s="362">
        <f>[4]PreisBio!M17</f>
        <v>1.7999999999999983</v>
      </c>
      <c r="R166" s="362">
        <f>[4]PreisBio!B17</f>
        <v>2.3200000000000003</v>
      </c>
      <c r="S166" s="362">
        <f>[4]PreisBio!E17</f>
        <v>18.75</v>
      </c>
      <c r="T166" s="362">
        <f>[4]PreisBio!F17</f>
        <v>55.5</v>
      </c>
      <c r="U166" s="380">
        <f t="shared" si="7"/>
        <v>57.540911363636368</v>
      </c>
      <c r="V166" s="376">
        <f>'[2]Haltung gewichtet'!D141</f>
        <v>0.80078523383618549</v>
      </c>
      <c r="W166" s="380">
        <f t="shared" si="6"/>
        <v>22.421986547413194</v>
      </c>
      <c r="X166" s="362" t="str">
        <f>[1]Kochtypberechnung_Bio!T135</f>
        <v/>
      </c>
      <c r="Y166" s="362">
        <f>[1]Kochtypberechnung_Bio!V135</f>
        <v>3.0200245820944756</v>
      </c>
      <c r="Z166" s="380">
        <f t="shared" si="8"/>
        <v>1.9630159783614092</v>
      </c>
      <c r="AA166" s="376">
        <v>5.88</v>
      </c>
      <c r="AB166" s="362">
        <v>3.2</v>
      </c>
      <c r="AC166" s="362">
        <v>3.37</v>
      </c>
      <c r="AD166" s="362">
        <v>0.51</v>
      </c>
      <c r="AE166" s="380"/>
      <c r="AF166" s="362">
        <v>3.05</v>
      </c>
      <c r="AG166" s="362">
        <v>4.91</v>
      </c>
      <c r="AH166" s="362">
        <v>2.27</v>
      </c>
      <c r="AI166" s="362">
        <v>6.38</v>
      </c>
      <c r="AJ166" s="362">
        <v>7.23</v>
      </c>
      <c r="AK166" s="362">
        <v>4.4400000000000004</v>
      </c>
      <c r="AL166" s="362">
        <v>6.41</v>
      </c>
      <c r="AM166" s="362">
        <v>6.64</v>
      </c>
      <c r="AN166" s="362">
        <v>6.2</v>
      </c>
      <c r="AO166" s="362">
        <v>7.53</v>
      </c>
      <c r="AP166" s="362">
        <v>16.46</v>
      </c>
      <c r="AQ166" s="362">
        <v>4.9000000000000004</v>
      </c>
      <c r="AR166" s="362">
        <v>6.71</v>
      </c>
      <c r="AS166" s="362">
        <v>7.34</v>
      </c>
      <c r="AT166" s="362">
        <v>47.9</v>
      </c>
      <c r="AU166" s="380"/>
      <c r="AV166" s="362"/>
      <c r="AW166" s="362"/>
      <c r="AX166" s="381"/>
      <c r="AY166" s="401"/>
    </row>
    <row r="167" spans="1:51">
      <c r="A167" s="398">
        <v>40969</v>
      </c>
      <c r="B167" s="376">
        <f>'[3]Warenkorb transponiert'!C54</f>
        <v>1.7778787433824625</v>
      </c>
      <c r="C167" s="362">
        <f>'[3]Warenkorb transponiert'!D54</f>
        <v>20.922208861344927</v>
      </c>
      <c r="D167" s="362">
        <f>'[3]Warenkorb transponiert'!E54</f>
        <v>15</v>
      </c>
      <c r="E167" s="362">
        <f>'[3]Warenkorb transponiert'!F54</f>
        <v>19.633313292017391</v>
      </c>
      <c r="F167" s="362">
        <f>'[3]Warenkorb transponiert'!G54</f>
        <v>18.737034128840644</v>
      </c>
      <c r="G167" s="362">
        <f>'[3]Warenkorb transponiert'!H54</f>
        <v>13.055714740528494</v>
      </c>
      <c r="H167" s="362">
        <f>'[3]Warenkorb transponiert'!I54</f>
        <v>4.7863407415696155</v>
      </c>
      <c r="I167" s="362">
        <f>'[3]Warenkorb transponiert'!J54</f>
        <v>3.333333333333333</v>
      </c>
      <c r="J167" s="380">
        <f t="shared" si="5"/>
        <v>37.065178384022538</v>
      </c>
      <c r="K167" s="362">
        <f>[4]PreisBio!G18</f>
        <v>70.333333333333329</v>
      </c>
      <c r="L167" s="362">
        <f>[4]PreisBio!H18</f>
        <v>49.636363636363633</v>
      </c>
      <c r="M167" s="362">
        <f>[4]PreisBio!K18</f>
        <v>44</v>
      </c>
      <c r="N167" s="362">
        <f>[4]PreisBio!J18</f>
        <v>25.5</v>
      </c>
      <c r="O167" s="362">
        <f>[4]PreisBio!L18</f>
        <v>38.222222222222221</v>
      </c>
      <c r="P167" s="362">
        <f>[4]PreisBio!I18</f>
        <v>4.9937499999999968</v>
      </c>
      <c r="Q167" s="362">
        <f>[4]PreisBio!M18</f>
        <v>1.799999999999998</v>
      </c>
      <c r="R167" s="362">
        <f>[4]PreisBio!B18</f>
        <v>2.308666666666666</v>
      </c>
      <c r="S167" s="362">
        <f>[4]PreisBio!E18</f>
        <v>18.59</v>
      </c>
      <c r="T167" s="362">
        <f>[4]PreisBio!F18</f>
        <v>54.78</v>
      </c>
      <c r="U167" s="380">
        <f t="shared" si="7"/>
        <v>57.310809696969692</v>
      </c>
      <c r="V167" s="376">
        <f>'[2]Haltung gewichtet'!D142</f>
        <v>0.79649204245010941</v>
      </c>
      <c r="W167" s="380">
        <f t="shared" si="6"/>
        <v>22.301777188603062</v>
      </c>
      <c r="X167" s="362">
        <f>[1]Kochtypberechnung_Bio!T136</f>
        <v>0</v>
      </c>
      <c r="Y167" s="362">
        <f>[1]Kochtypberechnung_Bio!V136</f>
        <v>2.9467737761539419</v>
      </c>
      <c r="Z167" s="380">
        <f t="shared" si="8"/>
        <v>1.9154029545000624</v>
      </c>
      <c r="AA167" s="376">
        <v>5.84</v>
      </c>
      <c r="AB167" s="362">
        <v>3.2</v>
      </c>
      <c r="AC167" s="362">
        <v>3.22</v>
      </c>
      <c r="AD167" s="362">
        <v>0.48</v>
      </c>
      <c r="AE167" s="380"/>
      <c r="AF167" s="362">
        <v>3.26</v>
      </c>
      <c r="AG167" s="362">
        <v>5.6</v>
      </c>
      <c r="AH167" s="362">
        <v>2.5</v>
      </c>
      <c r="AI167" s="362">
        <v>6.06</v>
      </c>
      <c r="AJ167" s="362">
        <v>5.54</v>
      </c>
      <c r="AK167" s="362">
        <v>4.49</v>
      </c>
      <c r="AL167" s="362">
        <v>6.45</v>
      </c>
      <c r="AM167" s="362">
        <v>6.64</v>
      </c>
      <c r="AN167" s="362">
        <v>6.51</v>
      </c>
      <c r="AO167" s="362">
        <v>7.52</v>
      </c>
      <c r="AP167" s="362">
        <v>16.32</v>
      </c>
      <c r="AQ167" s="362">
        <v>4.7300000000000004</v>
      </c>
      <c r="AR167" s="362">
        <v>6.65</v>
      </c>
      <c r="AS167" s="362">
        <v>7.2</v>
      </c>
      <c r="AT167" s="362">
        <v>41.54</v>
      </c>
      <c r="AU167" s="380"/>
      <c r="AV167" s="362"/>
      <c r="AW167" s="362"/>
      <c r="AX167" s="381"/>
      <c r="AY167" s="401"/>
    </row>
    <row r="168" spans="1:51">
      <c r="A168" s="398">
        <v>41000</v>
      </c>
      <c r="B168" s="376">
        <f>'[3]Warenkorb transponiert'!C55</f>
        <v>1.7606895356190737</v>
      </c>
      <c r="C168" s="362">
        <f>'[3]Warenkorb transponiert'!D55</f>
        <v>20.633313292017391</v>
      </c>
      <c r="D168" s="362">
        <f>'[3]Warenkorb transponiert'!E55</f>
        <v>15</v>
      </c>
      <c r="E168" s="362">
        <f>'[3]Warenkorb transponiert'!F55</f>
        <v>19</v>
      </c>
      <c r="F168" s="362">
        <f>'[3]Warenkorb transponiert'!G55</f>
        <v>18.542018753121138</v>
      </c>
      <c r="G168" s="362">
        <f>'[3]Warenkorb transponiert'!H55</f>
        <v>13.055714740528494</v>
      </c>
      <c r="H168" s="362">
        <f>'[3]Warenkorb transponiert'!I55</f>
        <v>4.7863407415696155</v>
      </c>
      <c r="I168" s="362">
        <f>'[3]Warenkorb transponiert'!J55</f>
        <v>3.2557380118267809</v>
      </c>
      <c r="J168" s="380">
        <f t="shared" si="5"/>
        <v>36.715965035732843</v>
      </c>
      <c r="K168" s="362">
        <f>[4]PreisBio!G19</f>
        <v>70.333333333333329</v>
      </c>
      <c r="L168" s="362">
        <f>[4]PreisBio!H19</f>
        <v>49.43181818181818</v>
      </c>
      <c r="M168" s="362">
        <f>[4]PreisBio!K19</f>
        <v>44</v>
      </c>
      <c r="N168" s="362">
        <f>[4]PreisBio!J19</f>
        <v>25.5</v>
      </c>
      <c r="O168" s="362">
        <f>[4]PreisBio!L19</f>
        <v>38.222222222222221</v>
      </c>
      <c r="P168" s="362">
        <f>[4]PreisBio!I19</f>
        <v>4.9937499999999995</v>
      </c>
      <c r="Q168" s="362">
        <f>[4]PreisBio!M19</f>
        <v>1.7697916666666653</v>
      </c>
      <c r="R168" s="362">
        <f>[4]PreisBio!B19</f>
        <v>2.3058333333333336</v>
      </c>
      <c r="S168" s="362">
        <f>[4]PreisBio!E19</f>
        <v>18.649999999999999</v>
      </c>
      <c r="T168" s="362">
        <f>[4]PreisBio!F19</f>
        <v>55.2</v>
      </c>
      <c r="U168" s="380">
        <f t="shared" si="7"/>
        <v>57.390058901515154</v>
      </c>
      <c r="V168" s="376">
        <f>'[2]Haltung gewichtet'!D143</f>
        <v>0.79743590613334359</v>
      </c>
      <c r="W168" s="380">
        <f t="shared" si="6"/>
        <v>22.32820537173362</v>
      </c>
      <c r="X168" s="362">
        <f>[1]Kochtypberechnung_Bio!T137</f>
        <v>0</v>
      </c>
      <c r="Y168" s="362">
        <f>[1]Kochtypberechnung_Bio!V137</f>
        <v>3.0928397633615687</v>
      </c>
      <c r="Z168" s="380">
        <f t="shared" si="8"/>
        <v>2.0103458461850199</v>
      </c>
      <c r="AA168" s="376">
        <v>5.85</v>
      </c>
      <c r="AB168" s="362">
        <v>3.2</v>
      </c>
      <c r="AC168" s="362">
        <v>3.31</v>
      </c>
      <c r="AD168" s="362">
        <v>0.61</v>
      </c>
      <c r="AE168" s="380"/>
      <c r="AF168" s="362">
        <v>3.34</v>
      </c>
      <c r="AG168" s="362">
        <v>4.53</v>
      </c>
      <c r="AH168" s="362">
        <v>2.5</v>
      </c>
      <c r="AI168" s="362">
        <v>5.84</v>
      </c>
      <c r="AJ168" s="362">
        <v>4.6500000000000004</v>
      </c>
      <c r="AK168" s="362">
        <v>4.59</v>
      </c>
      <c r="AL168" s="362">
        <v>6.44</v>
      </c>
      <c r="AM168" s="362">
        <v>6.62</v>
      </c>
      <c r="AN168" s="362">
        <v>6.55</v>
      </c>
      <c r="AO168" s="362">
        <v>8.02</v>
      </c>
      <c r="AP168" s="362">
        <v>16.18</v>
      </c>
      <c r="AQ168" s="362">
        <v>4.9000000000000004</v>
      </c>
      <c r="AR168" s="362">
        <v>6.83</v>
      </c>
      <c r="AS168" s="362">
        <v>7.09</v>
      </c>
      <c r="AT168" s="362">
        <v>28.49</v>
      </c>
      <c r="AU168" s="380"/>
      <c r="AV168" s="362"/>
      <c r="AW168" s="362"/>
      <c r="AX168" s="381"/>
      <c r="AY168" s="401"/>
    </row>
    <row r="169" spans="1:51">
      <c r="A169" s="398">
        <v>41030</v>
      </c>
      <c r="B169" s="376">
        <f>'[3]Warenkorb transponiert'!C56</f>
        <v>1.7778787433824625</v>
      </c>
      <c r="C169" s="362">
        <f>'[3]Warenkorb transponiert'!D56</f>
        <v>20.633313292017391</v>
      </c>
      <c r="D169" s="362">
        <f>'[3]Warenkorb transponiert'!E56</f>
        <v>15</v>
      </c>
      <c r="E169" s="362">
        <f>'[3]Warenkorb transponiert'!F56</f>
        <v>19</v>
      </c>
      <c r="F169" s="362">
        <f>'[3]Warenkorb transponiert'!G56</f>
        <v>18.590772597051014</v>
      </c>
      <c r="G169" s="362">
        <f>'[3]Warenkorb transponiert'!H56</f>
        <v>13.055714740528494</v>
      </c>
      <c r="H169" s="362">
        <f>'[3]Warenkorb transponiert'!I56</f>
        <v>4.8639360630761681</v>
      </c>
      <c r="I169" s="362">
        <f>'[3]Warenkorb transponiert'!J56</f>
        <v>3.333333333333333</v>
      </c>
      <c r="J169" s="380">
        <f t="shared" si="5"/>
        <v>36.935111168610838</v>
      </c>
      <c r="K169" s="362">
        <f>[4]PreisBio!G20</f>
        <v>70.333333333333329</v>
      </c>
      <c r="L169" s="362">
        <f>[4]PreisBio!H20</f>
        <v>49.545454545454547</v>
      </c>
      <c r="M169" s="362">
        <f>[4]PreisBio!K20</f>
        <v>44</v>
      </c>
      <c r="N169" s="362">
        <f>[4]PreisBio!J20</f>
        <v>25.5</v>
      </c>
      <c r="O169" s="362">
        <f>[4]PreisBio!L20</f>
        <v>38.222222222222221</v>
      </c>
      <c r="P169" s="362">
        <f>[4]PreisBio!I20</f>
        <v>4.9937499999999995</v>
      </c>
      <c r="Q169" s="362">
        <f>[4]PreisBio!M20</f>
        <v>1.7999999999999983</v>
      </c>
      <c r="R169" s="362">
        <f>[4]PreisBio!B20</f>
        <v>2.3200000000000003</v>
      </c>
      <c r="S169" s="362">
        <f>[4]PreisBio!E20</f>
        <v>18.75</v>
      </c>
      <c r="T169" s="362">
        <f>[4]PreisBio!F20</f>
        <v>55.5</v>
      </c>
      <c r="U169" s="380">
        <f t="shared" si="7"/>
        <v>57.537445454545463</v>
      </c>
      <c r="V169" s="376">
        <f>'[2]Haltung gewichtet'!D144</f>
        <v>0.79485076190719772</v>
      </c>
      <c r="W169" s="380">
        <f t="shared" si="6"/>
        <v>22.255821333401535</v>
      </c>
      <c r="X169" s="362" t="str">
        <f>[1]Kochtypberechnung_Bio!T138</f>
        <v/>
      </c>
      <c r="Y169" s="362">
        <f>[1]Kochtypberechnung_Bio!V138</f>
        <v>3.0037147595757681</v>
      </c>
      <c r="Z169" s="380">
        <f t="shared" si="8"/>
        <v>1.9524145937242494</v>
      </c>
      <c r="AA169" s="376">
        <v>5.85</v>
      </c>
      <c r="AB169" s="362">
        <v>3.2</v>
      </c>
      <c r="AC169" s="362">
        <v>3.5</v>
      </c>
      <c r="AD169" s="362">
        <v>0.43</v>
      </c>
      <c r="AE169" s="380"/>
      <c r="AF169" s="362">
        <v>3.29</v>
      </c>
      <c r="AG169" s="362">
        <v>5.18</v>
      </c>
      <c r="AH169" s="362">
        <v>3.09</v>
      </c>
      <c r="AI169" s="362">
        <v>5.29</v>
      </c>
      <c r="AJ169" s="362">
        <v>9.08</v>
      </c>
      <c r="AK169" s="362">
        <v>4.55</v>
      </c>
      <c r="AL169" s="362">
        <v>6.44</v>
      </c>
      <c r="AM169" s="362">
        <v>6.64</v>
      </c>
      <c r="AN169" s="362">
        <v>6.82</v>
      </c>
      <c r="AO169" s="362">
        <v>7.39</v>
      </c>
      <c r="AP169" s="362">
        <v>16.18</v>
      </c>
      <c r="AQ169" s="362">
        <v>4.9000000000000004</v>
      </c>
      <c r="AR169" s="362">
        <v>6.68</v>
      </c>
      <c r="AS169" s="362">
        <v>6.76</v>
      </c>
      <c r="AT169" s="362">
        <v>30.03</v>
      </c>
      <c r="AU169" s="380"/>
      <c r="AV169" s="362"/>
      <c r="AW169" s="362"/>
      <c r="AX169" s="381"/>
      <c r="AY169" s="401"/>
    </row>
    <row r="170" spans="1:51">
      <c r="A170" s="398">
        <v>41061</v>
      </c>
      <c r="B170" s="376">
        <f>'[3]Warenkorb transponiert'!C57</f>
        <v>1.7778787433824625</v>
      </c>
      <c r="C170" s="362">
        <f>'[3]Warenkorb transponiert'!D57</f>
        <v>20.633313292017391</v>
      </c>
      <c r="D170" s="362">
        <f>'[3]Warenkorb transponiert'!E57</f>
        <v>15</v>
      </c>
      <c r="E170" s="362">
        <f>'[3]Warenkorb transponiert'!F57</f>
        <v>19.216671676995652</v>
      </c>
      <c r="F170" s="362">
        <f>'[3]Warenkorb transponiert'!G57</f>
        <v>18.590772597051014</v>
      </c>
      <c r="G170" s="362">
        <f>'[3]Warenkorb transponiert'!H57</f>
        <v>13.055714740528494</v>
      </c>
      <c r="H170" s="362">
        <f>'[3]Warenkorb transponiert'!I57</f>
        <v>4.8639360630761681</v>
      </c>
      <c r="I170" s="362">
        <f>'[3]Warenkorb transponiert'!J57</f>
        <v>3.333333333333333</v>
      </c>
      <c r="J170" s="380">
        <f t="shared" si="5"/>
        <v>36.967611920160181</v>
      </c>
      <c r="K170" s="362">
        <f>[4]PreisBio!G21</f>
        <v>70.349999999999994</v>
      </c>
      <c r="L170" s="362">
        <f>[4]PreisBio!H21</f>
        <v>49.618181818181817</v>
      </c>
      <c r="M170" s="362">
        <f>[4]PreisBio!K21</f>
        <v>44.872727272727275</v>
      </c>
      <c r="N170" s="362">
        <f>[4]PreisBio!J21</f>
        <v>26.154545454545456</v>
      </c>
      <c r="O170" s="362">
        <f>[4]PreisBio!L21</f>
        <v>38.222222222222221</v>
      </c>
      <c r="P170" s="362">
        <f>[4]PreisBio!I21</f>
        <v>4.37307692307692</v>
      </c>
      <c r="Q170" s="362">
        <f>[4]PreisBio!M21</f>
        <v>1.791666666666665</v>
      </c>
      <c r="R170" s="362">
        <f>[4]PreisBio!B21</f>
        <v>2.3199999999999994</v>
      </c>
      <c r="S170" s="362">
        <f>[4]PreisBio!E21</f>
        <v>18.75</v>
      </c>
      <c r="T170" s="362">
        <f>[4]PreisBio!F21</f>
        <v>55.5</v>
      </c>
      <c r="U170" s="380">
        <f t="shared" si="7"/>
        <v>57.780299184149186</v>
      </c>
      <c r="V170" s="376">
        <f>'[2]Haltung gewichtet'!D145</f>
        <v>0.79868080361303206</v>
      </c>
      <c r="W170" s="380">
        <f t="shared" si="6"/>
        <v>22.363062501164897</v>
      </c>
      <c r="X170" s="362">
        <f>[1]Kochtypberechnung_Bio!T139</f>
        <v>0</v>
      </c>
      <c r="Y170" s="362">
        <f>[1]Kochtypberechnung_Bio!V139</f>
        <v>3.3955805331594568</v>
      </c>
      <c r="Z170" s="380">
        <f t="shared" si="8"/>
        <v>2.207127346553647</v>
      </c>
      <c r="AA170" s="376">
        <v>5.9</v>
      </c>
      <c r="AB170" s="362">
        <v>3.07</v>
      </c>
      <c r="AC170" s="362">
        <v>3.4</v>
      </c>
      <c r="AD170" s="362">
        <v>0.43</v>
      </c>
      <c r="AE170" s="380"/>
      <c r="AF170" s="362">
        <v>2.67</v>
      </c>
      <c r="AG170" s="362">
        <v>6.63</v>
      </c>
      <c r="AH170" s="362">
        <v>2.88</v>
      </c>
      <c r="AI170" s="362">
        <v>7.42</v>
      </c>
      <c r="AJ170" s="362">
        <v>5.0199999999999996</v>
      </c>
      <c r="AK170" s="362">
        <v>4.6399999999999997</v>
      </c>
      <c r="AL170" s="362">
        <v>7.77</v>
      </c>
      <c r="AM170" s="362">
        <v>8.1</v>
      </c>
      <c r="AN170" s="362">
        <v>8.4499999999999993</v>
      </c>
      <c r="AO170" s="362">
        <v>7.39</v>
      </c>
      <c r="AP170" s="362">
        <v>15.54</v>
      </c>
      <c r="AQ170" s="362">
        <v>4.93</v>
      </c>
      <c r="AR170" s="362">
        <v>6.83</v>
      </c>
      <c r="AS170" s="362">
        <v>7.24</v>
      </c>
      <c r="AT170" s="362">
        <v>31.38</v>
      </c>
      <c r="AU170" s="380"/>
      <c r="AV170" s="362"/>
      <c r="AW170" s="362"/>
      <c r="AX170" s="381"/>
      <c r="AY170" s="401"/>
    </row>
    <row r="171" spans="1:51">
      <c r="A171" s="398">
        <v>41091</v>
      </c>
      <c r="B171" s="376">
        <f>'[3]Warenkorb transponiert'!C58</f>
        <v>1.7778787433824625</v>
      </c>
      <c r="C171" s="362">
        <f>'[3]Warenkorb transponiert'!D58</f>
        <v>20.922208861344927</v>
      </c>
      <c r="D171" s="362">
        <f>'[3]Warenkorb transponiert'!E58</f>
        <v>15</v>
      </c>
      <c r="E171" s="362">
        <f>'[3]Warenkorb transponiert'!F58</f>
        <v>19.216671676995652</v>
      </c>
      <c r="F171" s="362">
        <f>'[3]Warenkorb transponiert'!G58</f>
        <v>18.785787972770517</v>
      </c>
      <c r="G171" s="362">
        <f>'[3]Warenkorb transponiert'!H58</f>
        <v>13.055714740528494</v>
      </c>
      <c r="H171" s="362">
        <f>'[3]Warenkorb transponiert'!I58</f>
        <v>4.8639360630761681</v>
      </c>
      <c r="I171" s="362">
        <f>'[3]Warenkorb transponiert'!J58</f>
        <v>3.333333333333333</v>
      </c>
      <c r="J171" s="380">
        <f t="shared" si="5"/>
        <v>37.046842725354836</v>
      </c>
      <c r="K171" s="362">
        <f>[4]PreisBio!G22</f>
        <v>70.854166666666671</v>
      </c>
      <c r="L171" s="362">
        <f>[4]PreisBio!H22</f>
        <v>50.31818181818182</v>
      </c>
      <c r="M171" s="362">
        <f>[4]PreisBio!K22</f>
        <v>44.81818181818182</v>
      </c>
      <c r="N171" s="362">
        <f>[4]PreisBio!J22</f>
        <v>26.113636363636363</v>
      </c>
      <c r="O171" s="362">
        <f>[4]PreisBio!L22</f>
        <v>38.222222222222221</v>
      </c>
      <c r="P171" s="362">
        <f>[4]PreisBio!I22</f>
        <v>4.9937499999999995</v>
      </c>
      <c r="Q171" s="362">
        <f>[4]PreisBio!M22</f>
        <v>1.7999999999999983</v>
      </c>
      <c r="R171" s="362">
        <f>[4]PreisBio!B22</f>
        <v>2.3200000000000003</v>
      </c>
      <c r="S171" s="362">
        <f>[4]PreisBio!E22</f>
        <v>18.681818181818183</v>
      </c>
      <c r="T171" s="362">
        <f>[4]PreisBio!F22</f>
        <v>55.5</v>
      </c>
      <c r="U171" s="380">
        <f t="shared" si="7"/>
        <v>57.896081818181834</v>
      </c>
      <c r="V171" s="376">
        <f>'[2]Haltung gewichtet'!D146</f>
        <v>0.80699922606774277</v>
      </c>
      <c r="W171" s="380">
        <f t="shared" si="6"/>
        <v>22.595978329896798</v>
      </c>
      <c r="X171" s="362">
        <f>[1]Kochtypberechnung_Bio!T140</f>
        <v>0</v>
      </c>
      <c r="Y171" s="362">
        <f>[1]Kochtypberechnung_Bio!V140</f>
        <v>3.2894804723621855</v>
      </c>
      <c r="Z171" s="380">
        <f t="shared" si="8"/>
        <v>2.1381623070354205</v>
      </c>
      <c r="AA171" s="376">
        <v>5.9</v>
      </c>
      <c r="AB171" s="362">
        <v>3.15</v>
      </c>
      <c r="AC171" s="362">
        <v>3.98</v>
      </c>
      <c r="AD171" s="362">
        <v>0.45</v>
      </c>
      <c r="AE171" s="380"/>
      <c r="AF171" s="362">
        <v>4.49</v>
      </c>
      <c r="AG171" s="362">
        <v>6.91</v>
      </c>
      <c r="AH171" s="362">
        <v>2.2200000000000002</v>
      </c>
      <c r="AI171" s="362">
        <v>6.79</v>
      </c>
      <c r="AJ171" s="362">
        <v>5.82</v>
      </c>
      <c r="AK171" s="362">
        <v>5</v>
      </c>
      <c r="AL171" s="362">
        <v>7.14</v>
      </c>
      <c r="AM171" s="362">
        <v>6.68</v>
      </c>
      <c r="AN171" s="362">
        <v>7.74</v>
      </c>
      <c r="AO171" s="362">
        <v>8.51</v>
      </c>
      <c r="AP171" s="362">
        <v>15.83</v>
      </c>
      <c r="AQ171" s="362">
        <v>4.9000000000000004</v>
      </c>
      <c r="AR171" s="362">
        <v>7.68</v>
      </c>
      <c r="AS171" s="362">
        <v>7.83</v>
      </c>
      <c r="AT171" s="362">
        <v>34.840000000000003</v>
      </c>
      <c r="AU171" s="380"/>
      <c r="AV171" s="362"/>
      <c r="AW171" s="362"/>
      <c r="AX171" s="381"/>
      <c r="AY171" s="401"/>
    </row>
    <row r="172" spans="1:51">
      <c r="A172" s="398">
        <v>41122</v>
      </c>
      <c r="B172" s="376">
        <f>'[3]Warenkorb transponiert'!C59</f>
        <v>1.7635544035796387</v>
      </c>
      <c r="C172" s="362">
        <f>'[3]Warenkorb transponiert'!D59</f>
        <v>20.447223892331884</v>
      </c>
      <c r="D172" s="362">
        <f>'[3]Warenkorb transponiert'!E59</f>
        <v>15</v>
      </c>
      <c r="E172" s="362">
        <f>'[3]Warenkorb transponiert'!F59</f>
        <v>19</v>
      </c>
      <c r="F172" s="362">
        <f>'[3]Warenkorb transponiert'!G59</f>
        <v>18.566395675086078</v>
      </c>
      <c r="G172" s="362">
        <f>'[3]Warenkorb transponiert'!H59</f>
        <v>13.055714740528494</v>
      </c>
      <c r="H172" s="362">
        <f>'[3]Warenkorb transponiert'!I59</f>
        <v>4.8639360630761681</v>
      </c>
      <c r="I172" s="362">
        <f>'[3]Warenkorb transponiert'!J59</f>
        <v>3.333333333333333</v>
      </c>
      <c r="J172" s="380">
        <f t="shared" si="5"/>
        <v>36.772022504953306</v>
      </c>
      <c r="K172" s="362">
        <f>[4]PreisBio!G23</f>
        <v>71.599999999999994</v>
      </c>
      <c r="L172" s="362">
        <f>[4]PreisBio!H23</f>
        <v>51.5</v>
      </c>
      <c r="M172" s="362">
        <f>[4]PreisBio!K23</f>
        <v>45.090909090909093</v>
      </c>
      <c r="N172" s="362">
        <f>[4]PreisBio!J23</f>
        <v>26.318181818181817</v>
      </c>
      <c r="O172" s="362">
        <f>[4]PreisBio!L23</f>
        <v>38.222222222222221</v>
      </c>
      <c r="P172" s="362">
        <f>[4]PreisBio!I23</f>
        <v>5.0012499999999971</v>
      </c>
      <c r="Q172" s="362">
        <f>[4]PreisBio!M23</f>
        <v>1.7938461538461521</v>
      </c>
      <c r="R172" s="362">
        <f>[4]PreisBio!B23</f>
        <v>2.2875384615384604</v>
      </c>
      <c r="S172" s="362">
        <f>[4]PreisBio!E23</f>
        <v>18.681818181818183</v>
      </c>
      <c r="T172" s="362">
        <f>[4]PreisBio!F23</f>
        <v>55.5</v>
      </c>
      <c r="U172" s="380">
        <f t="shared" si="7"/>
        <v>58.176517202797214</v>
      </c>
      <c r="V172" s="376">
        <f>'[2]Haltung gewichtet'!D147</f>
        <v>0.79631661163513145</v>
      </c>
      <c r="W172" s="380">
        <f t="shared" si="6"/>
        <v>22.296865125783683</v>
      </c>
      <c r="X172" s="362">
        <f>[1]Kochtypberechnung_Bio!T141</f>
        <v>0</v>
      </c>
      <c r="Y172" s="362">
        <f>[1]Kochtypberechnung_Bio!V141</f>
        <v>3.0400726341463544</v>
      </c>
      <c r="Z172" s="380">
        <f t="shared" si="8"/>
        <v>1.9760472121951305</v>
      </c>
      <c r="AA172" s="376"/>
      <c r="AB172" s="362">
        <v>3.2</v>
      </c>
      <c r="AC172" s="362">
        <v>4.21</v>
      </c>
      <c r="AD172" s="362">
        <v>0.53</v>
      </c>
      <c r="AE172" s="380"/>
      <c r="AF172" s="362">
        <v>4.09</v>
      </c>
      <c r="AG172" s="362">
        <v>6.81</v>
      </c>
      <c r="AH172" s="362">
        <v>2.68</v>
      </c>
      <c r="AI172" s="362">
        <v>5.38</v>
      </c>
      <c r="AJ172" s="362">
        <v>6.56</v>
      </c>
      <c r="AK172" s="362">
        <v>5.8</v>
      </c>
      <c r="AL172" s="362">
        <v>6.85</v>
      </c>
      <c r="AM172" s="362">
        <v>5.74</v>
      </c>
      <c r="AN172" s="362">
        <v>7.7</v>
      </c>
      <c r="AO172" s="362">
        <v>6.96</v>
      </c>
      <c r="AP172" s="362">
        <v>15</v>
      </c>
      <c r="AQ172" s="362">
        <v>4.9000000000000004</v>
      </c>
      <c r="AR172" s="362">
        <v>7.65</v>
      </c>
      <c r="AS172" s="362">
        <v>6.71</v>
      </c>
      <c r="AT172" s="362">
        <v>36.75</v>
      </c>
      <c r="AU172" s="380"/>
      <c r="AV172" s="362"/>
      <c r="AW172" s="362"/>
      <c r="AX172" s="381"/>
      <c r="AY172" s="401"/>
    </row>
    <row r="173" spans="1:51">
      <c r="A173" s="398">
        <v>41153</v>
      </c>
      <c r="B173" s="376">
        <f>'[3]Warenkorb transponiert'!C60</f>
        <v>1.7778787433824625</v>
      </c>
      <c r="C173" s="362">
        <f>'[3]Warenkorb transponiert'!D60</f>
        <v>19.622178799371014</v>
      </c>
      <c r="D173" s="362">
        <f>'[3]Warenkorb transponiert'!E60</f>
        <v>15</v>
      </c>
      <c r="E173" s="362">
        <f>'[3]Warenkorb transponiert'!F60</f>
        <v>19</v>
      </c>
      <c r="F173" s="362">
        <f>'[3]Warenkorb transponiert'!G60</f>
        <v>18.493264909191264</v>
      </c>
      <c r="G173" s="362">
        <f>'[3]Warenkorb transponiert'!H60</f>
        <v>13.055714740528494</v>
      </c>
      <c r="H173" s="362">
        <f>'[3]Warenkorb transponiert'!I60</f>
        <v>4.7863407415696155</v>
      </c>
      <c r="I173" s="362">
        <f>'[3]Warenkorb transponiert'!J60</f>
        <v>3.333333333333333</v>
      </c>
      <c r="J173" s="380">
        <f t="shared" si="5"/>
        <v>36.683360763663714</v>
      </c>
      <c r="K173" s="362">
        <f>[4]PreisBio!G24</f>
        <v>72.791666666666671</v>
      </c>
      <c r="L173" s="362">
        <f>[4]PreisBio!H24</f>
        <v>52.613636363636367</v>
      </c>
      <c r="M173" s="362">
        <f>[4]PreisBio!K24</f>
        <v>45.090909090909093</v>
      </c>
      <c r="N173" s="362">
        <f>[4]PreisBio!J24</f>
        <v>26.318181818181817</v>
      </c>
      <c r="O173" s="362">
        <f>[4]PreisBio!L24</f>
        <v>38.222222222222221</v>
      </c>
      <c r="P173" s="362">
        <f>[4]PreisBio!I24</f>
        <v>5.2037499999999994</v>
      </c>
      <c r="Q173" s="362">
        <f>[4]PreisBio!M24</f>
        <v>1.7930769230769212</v>
      </c>
      <c r="R173" s="362">
        <f>[4]PreisBio!B24</f>
        <v>2.2420833333333334</v>
      </c>
      <c r="S173" s="362">
        <f>[4]PreisBio!E24</f>
        <v>18.681818181818183</v>
      </c>
      <c r="T173" s="362">
        <f>[4]PreisBio!F24</f>
        <v>55.65</v>
      </c>
      <c r="U173" s="380">
        <f t="shared" si="7"/>
        <v>58.449478467365964</v>
      </c>
      <c r="V173" s="376">
        <f>'[2]Haltung gewichtet'!D148</f>
        <v>0.79851570432274588</v>
      </c>
      <c r="W173" s="380">
        <f t="shared" si="6"/>
        <v>22.358439721036884</v>
      </c>
      <c r="X173" s="362" t="str">
        <f>[1]Kochtypberechnung_Bio!T142</f>
        <v/>
      </c>
      <c r="Y173" s="362">
        <f>[1]Kochtypberechnung_Bio!V142</f>
        <v>2.9869326756954733</v>
      </c>
      <c r="Z173" s="380">
        <f t="shared" si="8"/>
        <v>1.9415062392020577</v>
      </c>
      <c r="AA173" s="376">
        <v>7.5</v>
      </c>
      <c r="AB173" s="362">
        <v>3.03</v>
      </c>
      <c r="AC173" s="362">
        <v>4.68</v>
      </c>
      <c r="AD173" s="362">
        <v>0.5</v>
      </c>
      <c r="AE173" s="380"/>
      <c r="AF173" s="362">
        <v>3.37</v>
      </c>
      <c r="AG173" s="362">
        <v>7.11</v>
      </c>
      <c r="AH173" s="362">
        <v>2.89</v>
      </c>
      <c r="AI173" s="362">
        <v>5.43</v>
      </c>
      <c r="AJ173" s="362">
        <v>6.44</v>
      </c>
      <c r="AK173" s="362">
        <v>5.72</v>
      </c>
      <c r="AL173" s="362">
        <v>6.7</v>
      </c>
      <c r="AM173" s="362">
        <v>5.46</v>
      </c>
      <c r="AN173" s="362">
        <v>6.8</v>
      </c>
      <c r="AO173" s="362">
        <v>6.88</v>
      </c>
      <c r="AP173" s="362">
        <v>14.96</v>
      </c>
      <c r="AQ173" s="362">
        <v>4.71</v>
      </c>
      <c r="AR173" s="362">
        <v>7.42</v>
      </c>
      <c r="AS173" s="362">
        <v>6.46</v>
      </c>
      <c r="AT173" s="362">
        <v>40.5</v>
      </c>
      <c r="AU173" s="380"/>
      <c r="AV173" s="362"/>
      <c r="AW173" s="362"/>
      <c r="AX173" s="381"/>
      <c r="AY173" s="401"/>
    </row>
    <row r="174" spans="1:51">
      <c r="A174" s="398">
        <v>41183</v>
      </c>
      <c r="B174" s="376">
        <f>'[3]Warenkorb transponiert'!C61</f>
        <v>1.7635544035796387</v>
      </c>
      <c r="C174" s="362">
        <f>'[3]Warenkorb transponiert'!D61</f>
        <v>20.272193830357971</v>
      </c>
      <c r="D174" s="362">
        <f>'[3]Warenkorb transponiert'!E61</f>
        <v>15</v>
      </c>
      <c r="E174" s="362">
        <f>'[3]Warenkorb transponiert'!F61</f>
        <v>19</v>
      </c>
      <c r="F174" s="362">
        <f>'[3]Warenkorb transponiert'!G61</f>
        <v>18.737034128840644</v>
      </c>
      <c r="G174" s="362">
        <f>'[3]Warenkorb transponiert'!H61</f>
        <v>13.055714740528494</v>
      </c>
      <c r="H174" s="362">
        <f>'[3]Warenkorb transponiert'!I61</f>
        <v>4.8639360630761681</v>
      </c>
      <c r="I174" s="362">
        <f>'[3]Warenkorb transponiert'!J61</f>
        <v>3.333333333333333</v>
      </c>
      <c r="J174" s="380">
        <f t="shared" si="5"/>
        <v>36.755786722471527</v>
      </c>
      <c r="K174" s="362">
        <f>[4]PreisBio!G25</f>
        <v>73.291666666666671</v>
      </c>
      <c r="L174" s="362">
        <f>[4]PreisBio!H25</f>
        <v>52.68181818181818</v>
      </c>
      <c r="M174" s="362">
        <f>[4]PreisBio!K25</f>
        <v>45.090909090909093</v>
      </c>
      <c r="N174" s="362">
        <f>[4]PreisBio!J25</f>
        <v>26.318181818181817</v>
      </c>
      <c r="O174" s="362">
        <f>[4]PreisBio!L25</f>
        <v>38.222222222222221</v>
      </c>
      <c r="P174" s="362">
        <f>[4]PreisBio!I25</f>
        <v>5.2037499999999994</v>
      </c>
      <c r="Q174" s="362">
        <f>[4]PreisBio!M25</f>
        <v>1.7999999999999983</v>
      </c>
      <c r="R174" s="362">
        <f>[4]PreisBio!B25</f>
        <v>2.2600000000000002</v>
      </c>
      <c r="S174" s="362">
        <f>[4]PreisBio!E25</f>
        <v>18.681818181818183</v>
      </c>
      <c r="T174" s="362">
        <f>[4]PreisBio!F25</f>
        <v>56.1</v>
      </c>
      <c r="U174" s="380">
        <f t="shared" si="7"/>
        <v>58.598863636363639</v>
      </c>
      <c r="V174" s="376">
        <f>'[2]Haltung gewichtet'!D149</f>
        <v>0.79738003679948566</v>
      </c>
      <c r="W174" s="380">
        <f t="shared" si="6"/>
        <v>22.326641030385598</v>
      </c>
      <c r="X174" s="362">
        <f>[1]Kochtypberechnung_Bio!T143</f>
        <v>0</v>
      </c>
      <c r="Y174" s="362">
        <f>[1]Kochtypberechnung_Bio!V143</f>
        <v>2.7165456731370399</v>
      </c>
      <c r="Z174" s="380">
        <f t="shared" si="8"/>
        <v>1.7657546875390759</v>
      </c>
      <c r="AA174" s="376">
        <v>6.03</v>
      </c>
      <c r="AB174" s="362">
        <v>2.66</v>
      </c>
      <c r="AC174" s="362">
        <v>4.9000000000000004</v>
      </c>
      <c r="AD174" s="362">
        <v>0.7</v>
      </c>
      <c r="AE174" s="380"/>
      <c r="AF174" s="362">
        <v>2.94</v>
      </c>
      <c r="AG174" s="362">
        <v>7.21</v>
      </c>
      <c r="AH174" s="362">
        <v>3</v>
      </c>
      <c r="AI174" s="362">
        <v>6.71</v>
      </c>
      <c r="AJ174" s="362">
        <v>10.4</v>
      </c>
      <c r="AK174" s="362">
        <v>5.54</v>
      </c>
      <c r="AL174" s="362">
        <v>6.79</v>
      </c>
      <c r="AM174" s="362">
        <v>6.14</v>
      </c>
      <c r="AN174" s="362">
        <v>7.18</v>
      </c>
      <c r="AO174" s="362">
        <v>6.61</v>
      </c>
      <c r="AP174" s="362">
        <v>14.87</v>
      </c>
      <c r="AQ174" s="362">
        <v>4.54</v>
      </c>
      <c r="AR174" s="362">
        <v>7.23</v>
      </c>
      <c r="AS174" s="362">
        <v>6.86</v>
      </c>
      <c r="AT174" s="362">
        <v>37.78</v>
      </c>
      <c r="AU174" s="380"/>
      <c r="AV174" s="362"/>
      <c r="AW174" s="362"/>
      <c r="AX174" s="381"/>
      <c r="AY174" s="401"/>
    </row>
    <row r="175" spans="1:51">
      <c r="A175" s="398">
        <v>41214</v>
      </c>
      <c r="B175" s="376">
        <f>'[3]Warenkorb transponiert'!C62</f>
        <v>1.7778787433824625</v>
      </c>
      <c r="C175" s="362">
        <f>'[3]Warenkorb transponiert'!D62</f>
        <v>20.561089399685507</v>
      </c>
      <c r="D175" s="362">
        <f>'[3]Warenkorb transponiert'!E62</f>
        <v>15</v>
      </c>
      <c r="E175" s="362">
        <f>'[3]Warenkorb transponiert'!F62</f>
        <v>19</v>
      </c>
      <c r="F175" s="362">
        <f>'[3]Warenkorb transponiert'!G62</f>
        <v>18.737034128840644</v>
      </c>
      <c r="G175" s="362">
        <f>'[3]Warenkorb transponiert'!H62</f>
        <v>13.055714740528494</v>
      </c>
      <c r="H175" s="362">
        <f>'[3]Warenkorb transponiert'!I62</f>
        <v>4.7863407415696155</v>
      </c>
      <c r="I175" s="362">
        <f>'[3]Warenkorb transponiert'!J62</f>
        <v>3.2816031189956316</v>
      </c>
      <c r="J175" s="380">
        <f t="shared" si="5"/>
        <v>36.879851922869847</v>
      </c>
      <c r="K175" s="362">
        <f>[4]PreisBio!G26</f>
        <v>73.516666666666666</v>
      </c>
      <c r="L175" s="362">
        <f>[4]PreisBio!H26</f>
        <v>52.736363636363635</v>
      </c>
      <c r="M175" s="362">
        <f>[4]PreisBio!K26</f>
        <v>45.090909090909093</v>
      </c>
      <c r="N175" s="362">
        <f>[4]PreisBio!J26</f>
        <v>26.318181818181817</v>
      </c>
      <c r="O175" s="362">
        <f>[4]PreisBio!L26</f>
        <v>38.222222222222221</v>
      </c>
      <c r="P175" s="362">
        <f>[4]PreisBio!I26</f>
        <v>5.2037499999999977</v>
      </c>
      <c r="Q175" s="362">
        <f>[4]PreisBio!M26</f>
        <v>1.799999999999998</v>
      </c>
      <c r="R175" s="362">
        <f>[4]PreisBio!B26</f>
        <v>2.2445454545454551</v>
      </c>
      <c r="S175" s="362">
        <f>[4]PreisBio!E26</f>
        <v>18.681818181818183</v>
      </c>
      <c r="T175" s="362">
        <f>[4]PreisBio!F26</f>
        <v>56.1</v>
      </c>
      <c r="U175" s="380">
        <f t="shared" si="7"/>
        <v>58.624054545454548</v>
      </c>
      <c r="V175" s="376">
        <f>'[2]Haltung gewichtet'!D150</f>
        <v>0.80180112402634218</v>
      </c>
      <c r="W175" s="380">
        <f t="shared" si="6"/>
        <v>22.450431472737581</v>
      </c>
      <c r="X175" s="362" t="str">
        <f>[1]Kochtypberechnung_Bio!T144</f>
        <v/>
      </c>
      <c r="Y175" s="362">
        <f>[1]Kochtypberechnung_Bio!V144</f>
        <v>3.1406396550823734</v>
      </c>
      <c r="Z175" s="380">
        <f t="shared" si="8"/>
        <v>2.0414157758035429</v>
      </c>
      <c r="AA175" s="376">
        <v>5.88</v>
      </c>
      <c r="AB175" s="362">
        <v>2.73</v>
      </c>
      <c r="AC175" s="362">
        <v>3.76</v>
      </c>
      <c r="AD175" s="362">
        <v>0.52</v>
      </c>
      <c r="AE175" s="380"/>
      <c r="AF175" s="362">
        <v>3.57</v>
      </c>
      <c r="AG175" s="362">
        <v>5.41</v>
      </c>
      <c r="AH175" s="362">
        <v>1.95</v>
      </c>
      <c r="AI175" s="362">
        <v>5.36</v>
      </c>
      <c r="AJ175" s="362">
        <v>9.1300000000000008</v>
      </c>
      <c r="AK175" s="362">
        <v>5.49</v>
      </c>
      <c r="AL175" s="362">
        <v>7.56</v>
      </c>
      <c r="AM175" s="362">
        <v>6.64</v>
      </c>
      <c r="AN175" s="362">
        <v>6.99</v>
      </c>
      <c r="AO175" s="362">
        <v>6.84</v>
      </c>
      <c r="AP175" s="362">
        <v>14.73</v>
      </c>
      <c r="AQ175" s="362">
        <v>4.3099999999999996</v>
      </c>
      <c r="AR175" s="362">
        <v>7.17</v>
      </c>
      <c r="AS175" s="362">
        <v>6.19</v>
      </c>
      <c r="AT175" s="362">
        <v>37.270000000000003</v>
      </c>
      <c r="AU175" s="380"/>
      <c r="AV175" s="362"/>
      <c r="AW175" s="362"/>
      <c r="AX175" s="381"/>
      <c r="AY175" s="401"/>
    </row>
    <row r="176" spans="1:51">
      <c r="A176" s="398">
        <v>41244</v>
      </c>
      <c r="B176" s="376">
        <f>'[3]Warenkorb transponiert'!C63</f>
        <v>1.7778787433824625</v>
      </c>
      <c r="C176" s="362">
        <f>'[3]Warenkorb transponiert'!D63</f>
        <v>20.5</v>
      </c>
      <c r="D176" s="362">
        <f>'[3]Warenkorb transponiert'!E63</f>
        <v>15</v>
      </c>
      <c r="E176" s="362">
        <f>'[3]Warenkorb transponiert'!F63</f>
        <v>19</v>
      </c>
      <c r="F176" s="362">
        <f>'[3]Warenkorb transponiert'!G63</f>
        <v>18.737034128840644</v>
      </c>
      <c r="G176" s="362">
        <f>'[3]Warenkorb transponiert'!H63</f>
        <v>13.055714740528494</v>
      </c>
      <c r="H176" s="362">
        <f>'[3]Warenkorb transponiert'!I63</f>
        <v>4.8639360630761681</v>
      </c>
      <c r="I176" s="362">
        <f>'[3]Warenkorb transponiert'!J63</f>
        <v>3.333333333333333</v>
      </c>
      <c r="J176" s="380">
        <f t="shared" si="5"/>
        <v>36.924537278704221</v>
      </c>
      <c r="K176" s="362">
        <f>[4]PreisBio!G27</f>
        <v>73.708333333333329</v>
      </c>
      <c r="L176" s="362">
        <f>[4]PreisBio!H27</f>
        <v>52.81818181818182</v>
      </c>
      <c r="M176" s="362">
        <f>[4]PreisBio!K27</f>
        <v>44.56818181818182</v>
      </c>
      <c r="N176" s="362">
        <f>[4]PreisBio!J27</f>
        <v>26.318181818181817</v>
      </c>
      <c r="O176" s="362">
        <f>[4]PreisBio!L27</f>
        <v>38.722222222222221</v>
      </c>
      <c r="P176" s="362">
        <f>[4]PreisBio!I27</f>
        <v>5.2037499999999994</v>
      </c>
      <c r="Q176" s="362">
        <f>[4]PreisBio!M27</f>
        <v>1.7999999999999983</v>
      </c>
      <c r="R176" s="362">
        <f>[4]PreisBio!B27</f>
        <v>2.2445454545454546</v>
      </c>
      <c r="S176" s="362">
        <f>[4]PreisBio!E27</f>
        <v>18.227272727272727</v>
      </c>
      <c r="T176" s="362">
        <f>[4]PreisBio!F27</f>
        <v>55.7</v>
      </c>
      <c r="U176" s="380">
        <f t="shared" si="7"/>
        <v>58.265100000000004</v>
      </c>
      <c r="V176" s="376">
        <f>'[2]Haltung gewichtet'!D151</f>
        <v>0.80065859504820891</v>
      </c>
      <c r="W176" s="380">
        <f t="shared" si="6"/>
        <v>22.418440661349848</v>
      </c>
      <c r="X176" s="362" t="str">
        <f>[1]Kochtypberechnung_Bio!T145</f>
        <v/>
      </c>
      <c r="Y176" s="362">
        <f>[1]Kochtypberechnung_Bio!V145</f>
        <v>2.7603209449906498</v>
      </c>
      <c r="Z176" s="380">
        <f t="shared" si="8"/>
        <v>1.7942086142439224</v>
      </c>
      <c r="AA176" s="376">
        <v>5.98</v>
      </c>
      <c r="AB176" s="362">
        <v>2.54</v>
      </c>
      <c r="AC176" s="362">
        <v>3.8</v>
      </c>
      <c r="AD176" s="362">
        <v>0.52</v>
      </c>
      <c r="AE176" s="380"/>
      <c r="AF176" s="362">
        <v>3</v>
      </c>
      <c r="AG176" s="362">
        <v>5.09</v>
      </c>
      <c r="AH176" s="362">
        <v>1.93</v>
      </c>
      <c r="AI176" s="362">
        <v>5.97</v>
      </c>
      <c r="AJ176" s="362">
        <v>9.94</v>
      </c>
      <c r="AK176" s="362">
        <v>5.54</v>
      </c>
      <c r="AL176" s="362">
        <v>6.26</v>
      </c>
      <c r="AM176" s="362">
        <v>6.09</v>
      </c>
      <c r="AN176" s="362">
        <v>6.6</v>
      </c>
      <c r="AO176" s="362">
        <v>7.03</v>
      </c>
      <c r="AP176" s="362">
        <v>15.11</v>
      </c>
      <c r="AQ176" s="362">
        <v>4.9000000000000004</v>
      </c>
      <c r="AR176" s="362">
        <v>7.3</v>
      </c>
      <c r="AS176" s="362">
        <v>6.27</v>
      </c>
      <c r="AT176" s="362">
        <v>39.61</v>
      </c>
      <c r="AU176" s="380"/>
      <c r="AV176" s="362"/>
      <c r="AW176" s="362"/>
      <c r="AX176" s="381"/>
      <c r="AY176" s="401"/>
    </row>
    <row r="177" spans="1:51">
      <c r="A177" s="398">
        <v>41275</v>
      </c>
      <c r="B177" s="376">
        <f>'[3]Warenkorb transponiert'!C64</f>
        <v>1.7778787433824625</v>
      </c>
      <c r="C177" s="362">
        <f>'[3]Warenkorb transponiert'!D64</f>
        <v>20.086104430672464</v>
      </c>
      <c r="D177" s="362">
        <f>'[3]Warenkorb transponiert'!E64</f>
        <v>15</v>
      </c>
      <c r="E177" s="362">
        <f>'[3]Warenkorb transponiert'!F64</f>
        <v>19</v>
      </c>
      <c r="F177" s="362">
        <f>'[3]Warenkorb transponiert'!G64</f>
        <v>18.590772597051014</v>
      </c>
      <c r="G177" s="362">
        <f>'[3]Warenkorb transponiert'!H64</f>
        <v>13.055714740528494</v>
      </c>
      <c r="H177" s="362">
        <f>'[3]Warenkorb transponiert'!I64</f>
        <v>4.8639360630761681</v>
      </c>
      <c r="I177" s="362">
        <f>'[3]Warenkorb transponiert'!J64</f>
        <v>3.1590159842309573</v>
      </c>
      <c r="J177" s="380">
        <f t="shared" si="5"/>
        <v>36.764658324156024</v>
      </c>
      <c r="K177" s="362">
        <f>[4]PreisBio!G28</f>
        <v>73.666666666666671</v>
      </c>
      <c r="L177" s="362">
        <f>[4]PreisBio!H28</f>
        <v>52.772727272727273</v>
      </c>
      <c r="M177" s="362">
        <f>[4]PreisBio!K28</f>
        <v>43.954545454545453</v>
      </c>
      <c r="N177" s="362">
        <f>[4]PreisBio!J28</f>
        <v>26.113636363636363</v>
      </c>
      <c r="O177" s="362">
        <f>[4]PreisBio!L28</f>
        <v>38.722222222222221</v>
      </c>
      <c r="P177" s="362">
        <f>[4]PreisBio!I28</f>
        <v>5.2037499999999994</v>
      </c>
      <c r="Q177" s="362">
        <f>[4]PreisBio!M28</f>
        <v>1.7999999999999983</v>
      </c>
      <c r="R177" s="362">
        <f>[4]PreisBio!B28</f>
        <v>2.2445454545454546</v>
      </c>
      <c r="S177" s="362">
        <f>[4]PreisBio!E28</f>
        <v>18.899999999999999</v>
      </c>
      <c r="T177" s="362">
        <f>[4]PreisBio!F28</f>
        <v>57.2</v>
      </c>
      <c r="U177" s="380">
        <f t="shared" si="7"/>
        <v>58.832645454545457</v>
      </c>
      <c r="V177" s="376">
        <f>'[2]Haltung gewichtet'!D152</f>
        <v>0.82142779126023702</v>
      </c>
      <c r="W177" s="380">
        <f t="shared" si="6"/>
        <v>22.999978155286637</v>
      </c>
      <c r="X177" s="362" t="str">
        <f>[1]Kochtypberechnung_Bio!T146</f>
        <v/>
      </c>
      <c r="Y177" s="362">
        <f>[1]Kochtypberechnung_Bio!V146</f>
        <v>2.9184620376378998</v>
      </c>
      <c r="Z177" s="380">
        <f t="shared" si="8"/>
        <v>1.897000324464635</v>
      </c>
      <c r="AA177" s="376">
        <v>6.04</v>
      </c>
      <c r="AB177" s="362">
        <v>2.8</v>
      </c>
      <c r="AC177" s="362">
        <v>3.63</v>
      </c>
      <c r="AD177" s="362">
        <v>0.52</v>
      </c>
      <c r="AE177" s="380"/>
      <c r="AF177" s="362">
        <v>3.55</v>
      </c>
      <c r="AG177" s="362">
        <v>5.38</v>
      </c>
      <c r="AH177" s="362">
        <v>1.72</v>
      </c>
      <c r="AI177" s="362">
        <v>5.88</v>
      </c>
      <c r="AJ177" s="362">
        <v>7.46</v>
      </c>
      <c r="AK177" s="362">
        <v>5.53</v>
      </c>
      <c r="AL177" s="362">
        <v>6.4</v>
      </c>
      <c r="AM177" s="362">
        <v>6.13</v>
      </c>
      <c r="AN177" s="362">
        <v>6.87</v>
      </c>
      <c r="AO177" s="362">
        <v>7.8</v>
      </c>
      <c r="AP177" s="362">
        <v>14.92</v>
      </c>
      <c r="AQ177" s="362">
        <v>4.46</v>
      </c>
      <c r="AR177" s="362">
        <v>7.32</v>
      </c>
      <c r="AS177" s="362">
        <v>7.66</v>
      </c>
      <c r="AT177" s="362">
        <v>42.11</v>
      </c>
      <c r="AU177" s="380"/>
      <c r="AV177" s="362"/>
      <c r="AW177" s="362"/>
      <c r="AX177" s="381"/>
      <c r="AY177" s="401"/>
    </row>
    <row r="178" spans="1:51">
      <c r="A178" s="398">
        <v>41306</v>
      </c>
      <c r="B178" s="376">
        <f>'[3]Warenkorb transponiert'!C65</f>
        <v>1.7778787433824625</v>
      </c>
      <c r="C178" s="362">
        <f>'[3]Warenkorb transponiert'!D65</f>
        <v>19.724984969013043</v>
      </c>
      <c r="D178" s="362">
        <f>'[3]Warenkorb transponiert'!E65</f>
        <v>15</v>
      </c>
      <c r="E178" s="362">
        <f>'[3]Warenkorb transponiert'!F65</f>
        <v>19</v>
      </c>
      <c r="F178" s="362">
        <f>'[3]Warenkorb transponiert'!G65</f>
        <v>18.737034128840644</v>
      </c>
      <c r="G178" s="362">
        <f>'[3]Warenkorb transponiert'!H65</f>
        <v>13.055714740528494</v>
      </c>
      <c r="H178" s="362">
        <f>'[3]Warenkorb transponiert'!I65</f>
        <v>4.0890713451601144</v>
      </c>
      <c r="I178" s="362">
        <f>'[3]Warenkorb transponiert'!J65</f>
        <v>3.2816031189956316</v>
      </c>
      <c r="J178" s="380">
        <f t="shared" si="5"/>
        <v>36.363996338530612</v>
      </c>
      <c r="K178" s="362">
        <f>[4]PreisBio!G29</f>
        <v>73.666666666666671</v>
      </c>
      <c r="L178" s="362">
        <f>[4]PreisBio!H29</f>
        <v>52.772727272727273</v>
      </c>
      <c r="M178" s="362">
        <f>[4]PreisBio!K29</f>
        <v>43.136363636363633</v>
      </c>
      <c r="N178" s="362">
        <f>[4]PreisBio!J29</f>
        <v>25.15909090909091</v>
      </c>
      <c r="O178" s="362">
        <f>[4]PreisBio!L29</f>
        <v>38.722222222222221</v>
      </c>
      <c r="P178" s="362">
        <f>[4]PreisBio!I29</f>
        <v>5.1693749999999996</v>
      </c>
      <c r="Q178" s="362">
        <f>[4]PreisBio!M29</f>
        <v>1.7923076923076908</v>
      </c>
      <c r="R178" s="362">
        <f>[4]PreisBio!B29</f>
        <v>2.2445454545454546</v>
      </c>
      <c r="S178" s="362">
        <f>[4]PreisBio!E29</f>
        <v>18.899999999999999</v>
      </c>
      <c r="T178" s="362">
        <f>[4]PreisBio!F29</f>
        <v>56.225000000000001</v>
      </c>
      <c r="U178" s="380">
        <f t="shared" si="7"/>
        <v>58.331965384615387</v>
      </c>
      <c r="V178" s="376">
        <f>'[2]Haltung gewichtet'!D153</f>
        <v>0.81043486165238821</v>
      </c>
      <c r="W178" s="380">
        <f t="shared" si="6"/>
        <v>22.692176126266869</v>
      </c>
      <c r="X178" s="362">
        <f>[1]Kochtypberechnung_Bio!T147</f>
        <v>0</v>
      </c>
      <c r="Y178" s="362">
        <f>[1]Kochtypberechnung_Bio!V147</f>
        <v>2.8008841967998501</v>
      </c>
      <c r="Z178" s="380">
        <f t="shared" si="8"/>
        <v>1.8205747279199027</v>
      </c>
      <c r="AA178" s="376">
        <v>6.07</v>
      </c>
      <c r="AB178" s="362">
        <v>3.28</v>
      </c>
      <c r="AC178" s="362">
        <v>3.37</v>
      </c>
      <c r="AD178" s="362">
        <v>0.47</v>
      </c>
      <c r="AE178" s="380"/>
      <c r="AF178" s="362">
        <v>3.61</v>
      </c>
      <c r="AG178" s="362">
        <v>5.54</v>
      </c>
      <c r="AH178" s="362">
        <v>2.5499999999999998</v>
      </c>
      <c r="AI178" s="362">
        <v>6.1</v>
      </c>
      <c r="AJ178" s="362">
        <v>6.4</v>
      </c>
      <c r="AK178" s="362">
        <v>5.49</v>
      </c>
      <c r="AL178" s="362">
        <v>6.25</v>
      </c>
      <c r="AM178" s="362">
        <v>5.96</v>
      </c>
      <c r="AN178" s="362">
        <v>6.34</v>
      </c>
      <c r="AO178" s="362">
        <v>6.68</v>
      </c>
      <c r="AP178" s="362">
        <v>15.42</v>
      </c>
      <c r="AQ178" s="362">
        <v>4.9000000000000004</v>
      </c>
      <c r="AR178" s="362">
        <v>7.43</v>
      </c>
      <c r="AS178" s="362">
        <v>7.87</v>
      </c>
      <c r="AT178" s="362">
        <v>42.04</v>
      </c>
      <c r="AU178" s="380"/>
      <c r="AV178" s="362"/>
      <c r="AW178" s="362"/>
      <c r="AX178" s="381"/>
      <c r="AY178" s="401"/>
    </row>
    <row r="179" spans="1:51">
      <c r="A179" s="398">
        <v>41334</v>
      </c>
      <c r="B179" s="376">
        <f>'[3]Warenkorb transponiert'!C66</f>
        <v>1.7778787433824625</v>
      </c>
      <c r="C179" s="362">
        <f>'[3]Warenkorb transponiert'!D66</f>
        <v>20.561089399685507</v>
      </c>
      <c r="D179" s="362">
        <f>'[3]Warenkorb transponiert'!E66</f>
        <v>15</v>
      </c>
      <c r="E179" s="362">
        <f>'[3]Warenkorb transponiert'!F66</f>
        <v>19</v>
      </c>
      <c r="F179" s="362">
        <f>'[3]Warenkorb transponiert'!G66</f>
        <v>18.737034128840644</v>
      </c>
      <c r="G179" s="362">
        <f>'[3]Warenkorb transponiert'!H66</f>
        <v>13.055714740528494</v>
      </c>
      <c r="H179" s="362">
        <f>'[3]Warenkorb transponiert'!I66</f>
        <v>3.7308732939107276</v>
      </c>
      <c r="I179" s="362">
        <f>'[3]Warenkorb transponiert'!J66</f>
        <v>2.984698635128582</v>
      </c>
      <c r="J179" s="380">
        <f t="shared" si="5"/>
        <v>36.248201629686939</v>
      </c>
      <c r="K179" s="362">
        <f>[4]PreisBio!G30</f>
        <v>73.75</v>
      </c>
      <c r="L179" s="362">
        <f>[4]PreisBio!H30</f>
        <v>52.781818181818181</v>
      </c>
      <c r="M179" s="362">
        <f>[4]PreisBio!K30</f>
        <v>44.009090909090908</v>
      </c>
      <c r="N179" s="362">
        <f>[4]PreisBio!J30</f>
        <v>24.40909090909091</v>
      </c>
      <c r="O179" s="362">
        <f>[4]PreisBio!L30</f>
        <v>38.875</v>
      </c>
      <c r="P179" s="362">
        <f>[4]PreisBio!I30</f>
        <v>5.2409999999999979</v>
      </c>
      <c r="Q179" s="362">
        <f>[4]PreisBio!M30</f>
        <v>1.7538461538461527</v>
      </c>
      <c r="R179" s="362">
        <f>[4]PreisBio!B30</f>
        <v>2.2445454545454551</v>
      </c>
      <c r="S179" s="362">
        <f>[4]PreisBio!E30</f>
        <v>18.579999999999998</v>
      </c>
      <c r="T179" s="362">
        <f>[4]PreisBio!F30</f>
        <v>56.24</v>
      </c>
      <c r="U179" s="380">
        <f t="shared" si="7"/>
        <v>58.127045034965036</v>
      </c>
      <c r="V179" s="376">
        <f>'[2]Haltung gewichtet'!D154</f>
        <v>0.81186959469545861</v>
      </c>
      <c r="W179" s="380">
        <f t="shared" si="6"/>
        <v>22.73234865147284</v>
      </c>
      <c r="X179" s="362">
        <f>[1]Kochtypberechnung_Bio!T148</f>
        <v>0</v>
      </c>
      <c r="Y179" s="362">
        <f>[1]Kochtypberechnung_Bio!V148</f>
        <v>2.8582998357700902</v>
      </c>
      <c r="Z179" s="380">
        <f t="shared" si="8"/>
        <v>1.8578948932505586</v>
      </c>
      <c r="AA179" s="376">
        <v>6.13</v>
      </c>
      <c r="AB179" s="362">
        <v>2.94</v>
      </c>
      <c r="AC179" s="362">
        <v>2.78</v>
      </c>
      <c r="AD179" s="362">
        <v>0.61</v>
      </c>
      <c r="AE179" s="380"/>
      <c r="AF179" s="362">
        <v>3.5</v>
      </c>
      <c r="AG179" s="362">
        <v>5.03</v>
      </c>
      <c r="AH179" s="362">
        <v>2.23</v>
      </c>
      <c r="AI179" s="362">
        <v>5.1100000000000003</v>
      </c>
      <c r="AJ179" s="362">
        <v>7.7</v>
      </c>
      <c r="AK179" s="362">
        <v>5.41</v>
      </c>
      <c r="AL179" s="362">
        <v>5.93</v>
      </c>
      <c r="AM179" s="362">
        <v>5.6</v>
      </c>
      <c r="AN179" s="362">
        <v>6.4</v>
      </c>
      <c r="AO179" s="362">
        <v>7.01</v>
      </c>
      <c r="AP179" s="362">
        <v>14.67</v>
      </c>
      <c r="AQ179" s="362">
        <v>4.67</v>
      </c>
      <c r="AR179" s="362">
        <v>7.43</v>
      </c>
      <c r="AS179" s="362">
        <v>6.98</v>
      </c>
      <c r="AT179" s="362">
        <v>43.31</v>
      </c>
      <c r="AU179" s="380"/>
      <c r="AV179" s="362"/>
      <c r="AW179" s="362"/>
      <c r="AX179" s="381"/>
      <c r="AY179" s="401"/>
    </row>
    <row r="180" spans="1:51">
      <c r="A180" s="398">
        <v>41365</v>
      </c>
      <c r="B180" s="376">
        <f>'[3]Warenkorb transponiert'!C67</f>
        <v>1.7606895356190737</v>
      </c>
      <c r="C180" s="362">
        <f>'[3]Warenkorb transponiert'!D67</f>
        <v>20.086104430672464</v>
      </c>
      <c r="D180" s="362">
        <f>'[3]Warenkorb transponiert'!E67</f>
        <v>15</v>
      </c>
      <c r="E180" s="362">
        <f>'[3]Warenkorb transponiert'!F67</f>
        <v>19</v>
      </c>
      <c r="F180" s="362">
        <f>'[3]Warenkorb transponiert'!G67</f>
        <v>18.542018753121138</v>
      </c>
      <c r="G180" s="362">
        <f>'[3]Warenkorb transponiert'!H67</f>
        <v>13.055714740528494</v>
      </c>
      <c r="H180" s="362">
        <f>'[3]Warenkorb transponiert'!I67</f>
        <v>4.0890713451601144</v>
      </c>
      <c r="I180" s="362">
        <f>'[3]Warenkorb transponiert'!J67</f>
        <v>3.2557380118267809</v>
      </c>
      <c r="J180" s="380">
        <f t="shared" si="5"/>
        <v>36.257888565259101</v>
      </c>
      <c r="K180" s="362">
        <f>[4]PreisBio!G31</f>
        <v>73.75</v>
      </c>
      <c r="L180" s="362">
        <f>[4]PreisBio!H31</f>
        <v>52.909090909090907</v>
      </c>
      <c r="M180" s="362">
        <f>[4]PreisBio!K31</f>
        <v>43.704545454545453</v>
      </c>
      <c r="N180" s="362">
        <f>[4]PreisBio!J31</f>
        <v>24.443181818181817</v>
      </c>
      <c r="O180" s="362">
        <f>[4]PreisBio!L31</f>
        <v>38.875</v>
      </c>
      <c r="P180" s="362">
        <f>[4]PreisBio!I31</f>
        <v>5.2650000000000006</v>
      </c>
      <c r="Q180" s="362">
        <f>[4]PreisBio!M31</f>
        <v>1.6557692307692298</v>
      </c>
      <c r="R180" s="362">
        <f>[4]PreisBio!B31</f>
        <v>2.2447727272727276</v>
      </c>
      <c r="S180" s="362">
        <f>[4]PreisBio!E31</f>
        <v>18.899999999999999</v>
      </c>
      <c r="T180" s="362">
        <f>[4]PreisBio!F31</f>
        <v>57.2</v>
      </c>
      <c r="U180" s="380">
        <f t="shared" si="7"/>
        <v>58.450781643356642</v>
      </c>
      <c r="V180" s="376">
        <f>'[2]Haltung gewichtet'!D155</f>
        <v>0.80282553521382194</v>
      </c>
      <c r="W180" s="380">
        <f t="shared" si="6"/>
        <v>22.479114985987014</v>
      </c>
      <c r="X180" s="362">
        <f>[1]Kochtypberechnung_Bio!T149</f>
        <v>0</v>
      </c>
      <c r="Y180" s="362">
        <f>[1]Kochtypberechnung_Bio!V149</f>
        <v>2.9413733987175701</v>
      </c>
      <c r="Z180" s="380">
        <f t="shared" si="8"/>
        <v>1.9118927091664206</v>
      </c>
      <c r="AA180" s="376">
        <v>6.1</v>
      </c>
      <c r="AB180" s="362">
        <v>2.82</v>
      </c>
      <c r="AC180" s="362">
        <v>2.82</v>
      </c>
      <c r="AD180" s="362">
        <v>0.56999999999999995</v>
      </c>
      <c r="AE180" s="380"/>
      <c r="AF180" s="362">
        <v>3.85</v>
      </c>
      <c r="AG180" s="362">
        <v>4.8099999999999996</v>
      </c>
      <c r="AH180" s="362">
        <v>2.23</v>
      </c>
      <c r="AI180" s="362">
        <v>4.92</v>
      </c>
      <c r="AJ180" s="362">
        <v>6.39</v>
      </c>
      <c r="AK180" s="362">
        <v>5.49</v>
      </c>
      <c r="AL180" s="362">
        <v>5.91</v>
      </c>
      <c r="AM180" s="362">
        <v>5.4</v>
      </c>
      <c r="AN180" s="362">
        <v>6.27</v>
      </c>
      <c r="AO180" s="362">
        <v>8.42</v>
      </c>
      <c r="AP180" s="362">
        <v>14.53</v>
      </c>
      <c r="AQ180" s="362">
        <v>4.9000000000000004</v>
      </c>
      <c r="AR180" s="362">
        <v>7.45</v>
      </c>
      <c r="AS180" s="362">
        <v>6.95</v>
      </c>
      <c r="AT180" s="362">
        <v>47.65</v>
      </c>
      <c r="AU180" s="380"/>
      <c r="AV180" s="362"/>
      <c r="AW180" s="362"/>
      <c r="AX180" s="381"/>
      <c r="AY180" s="401"/>
    </row>
    <row r="181" spans="1:51">
      <c r="A181" s="398">
        <v>41395</v>
      </c>
      <c r="B181" s="376">
        <f>'[3]Warenkorb transponiert'!C68</f>
        <v>1.7778787433824625</v>
      </c>
      <c r="C181" s="362">
        <f>'[3]Warenkorb transponiert'!D68</f>
        <v>20.488865507353623</v>
      </c>
      <c r="D181" s="362">
        <f>'[3]Warenkorb transponiert'!E68</f>
        <v>15</v>
      </c>
      <c r="E181" s="362">
        <f>'[3]Warenkorb transponiert'!F68</f>
        <v>19</v>
      </c>
      <c r="F181" s="362">
        <f>'[3]Warenkorb transponiert'!G68</f>
        <v>18.590772597051014</v>
      </c>
      <c r="G181" s="362">
        <f>'[3]Warenkorb transponiert'!H68</f>
        <v>13.055714740528494</v>
      </c>
      <c r="H181" s="362">
        <f>'[3]Warenkorb transponiert'!I68</f>
        <v>4.166666666666667</v>
      </c>
      <c r="I181" s="362">
        <f>'[3]Warenkorb transponiert'!J68</f>
        <v>3.333333333333333</v>
      </c>
      <c r="J181" s="380">
        <f t="shared" si="5"/>
        <v>36.557586913473337</v>
      </c>
      <c r="K181" s="362">
        <f>[4]PreisBio!G32</f>
        <v>73.833333333333329</v>
      </c>
      <c r="L181" s="362">
        <f>[4]PreisBio!H32</f>
        <v>53</v>
      </c>
      <c r="M181" s="362">
        <f>[4]PreisBio!K32</f>
        <v>43.81818181818182</v>
      </c>
      <c r="N181" s="362">
        <f>[4]PreisBio!J32</f>
        <v>25.036363636363635</v>
      </c>
      <c r="O181" s="362">
        <f>[4]PreisBio!L32</f>
        <v>39.071428571428569</v>
      </c>
      <c r="P181" s="362">
        <f>[4]PreisBio!I32</f>
        <v>5.2650000000000023</v>
      </c>
      <c r="Q181" s="362">
        <f>[4]PreisBio!M32</f>
        <v>1.6923076923076914</v>
      </c>
      <c r="R181" s="362">
        <f>[4]PreisBio!B32</f>
        <v>2.2885454545454555</v>
      </c>
      <c r="S181" s="362">
        <f>[4]PreisBio!E32</f>
        <v>18.899999999999999</v>
      </c>
      <c r="T181" s="362">
        <f>[4]PreisBio!F32</f>
        <v>57.2</v>
      </c>
      <c r="U181" s="380">
        <f t="shared" si="7"/>
        <v>58.681016163836162</v>
      </c>
      <c r="V181" s="376">
        <f>'[2]Haltung gewichtet'!D156</f>
        <v>0.81402525633104617</v>
      </c>
      <c r="W181" s="380">
        <f t="shared" si="6"/>
        <v>22.792707177269293</v>
      </c>
      <c r="X181" s="362" t="str">
        <f>[1]Kochtypberechnung_Bio!T150</f>
        <v/>
      </c>
      <c r="Y181" s="362">
        <f>[1]Kochtypberechnung_Bio!V150</f>
        <v>2.8668524770958368</v>
      </c>
      <c r="Z181" s="380">
        <f t="shared" si="8"/>
        <v>1.8634541101122939</v>
      </c>
      <c r="AA181" s="376"/>
      <c r="AB181" s="362">
        <v>3.29</v>
      </c>
      <c r="AC181" s="362">
        <v>2.8</v>
      </c>
      <c r="AD181" s="362">
        <v>0.52</v>
      </c>
      <c r="AE181" s="380"/>
      <c r="AF181" s="362">
        <v>3.25</v>
      </c>
      <c r="AG181" s="362">
        <v>4.83</v>
      </c>
      <c r="AH181" s="362">
        <v>2.89</v>
      </c>
      <c r="AI181" s="362">
        <v>4.2</v>
      </c>
      <c r="AJ181" s="362">
        <v>11.4</v>
      </c>
      <c r="AK181" s="362">
        <v>5.47</v>
      </c>
      <c r="AL181" s="362">
        <v>5.69</v>
      </c>
      <c r="AM181" s="362">
        <v>5.5</v>
      </c>
      <c r="AN181" s="362">
        <v>6.27</v>
      </c>
      <c r="AO181" s="362">
        <v>8.49</v>
      </c>
      <c r="AP181" s="362">
        <v>14.53</v>
      </c>
      <c r="AQ181" s="362">
        <v>4.93</v>
      </c>
      <c r="AR181" s="362">
        <v>7.46</v>
      </c>
      <c r="AS181" s="362">
        <v>6.5</v>
      </c>
      <c r="AT181" s="362">
        <v>37.6</v>
      </c>
      <c r="AU181" s="380"/>
      <c r="AV181" s="362"/>
      <c r="AW181" s="362"/>
      <c r="AX181" s="381"/>
      <c r="AY181" s="401"/>
    </row>
    <row r="182" spans="1:51">
      <c r="A182" s="398">
        <v>41426</v>
      </c>
      <c r="B182" s="376">
        <f>'[3]Warenkorb transponiert'!C69</f>
        <v>1.7773142042042829</v>
      </c>
      <c r="C182" s="362">
        <f>'[3]Warenkorb transponiert'!D69</f>
        <v>20.922208861344927</v>
      </c>
      <c r="D182" s="362">
        <f>'[3]Warenkorb transponiert'!E69</f>
        <v>15.065309166287477</v>
      </c>
      <c r="E182" s="362">
        <f>'[3]Warenkorb transponiert'!F69</f>
        <v>18.577791138655076</v>
      </c>
      <c r="F182" s="362">
        <f>'[3]Warenkorb transponiert'!G69</f>
        <v>18.737034128840644</v>
      </c>
      <c r="G182" s="362">
        <f>'[3]Warenkorb transponiert'!H69</f>
        <v>13.055714740528494</v>
      </c>
      <c r="H182" s="362">
        <f>'[3]Warenkorb transponiert'!I69</f>
        <v>4.166666666666667</v>
      </c>
      <c r="I182" s="362">
        <f>'[3]Warenkorb transponiert'!J69</f>
        <v>3.333333333333333</v>
      </c>
      <c r="J182" s="380">
        <f t="shared" si="5"/>
        <v>36.605872911554741</v>
      </c>
      <c r="K182" s="362">
        <f>[4]PreisBio!G33</f>
        <v>73.9375</v>
      </c>
      <c r="L182" s="362">
        <f>[4]PreisBio!H33</f>
        <v>53.05</v>
      </c>
      <c r="M182" s="362">
        <f>[4]PreisBio!K33</f>
        <v>44.227272727272727</v>
      </c>
      <c r="N182" s="362">
        <f>[4]PreisBio!J33</f>
        <v>25.181818181818183</v>
      </c>
      <c r="O182" s="362">
        <f>[4]PreisBio!L33</f>
        <v>39.071428571428569</v>
      </c>
      <c r="P182" s="362">
        <f>[4]PreisBio!I33</f>
        <v>5.2650000000000015</v>
      </c>
      <c r="Q182" s="362">
        <f>[4]PreisBio!M33</f>
        <v>1.6923076923076914</v>
      </c>
      <c r="R182" s="362">
        <f>[4]PreisBio!B33</f>
        <v>2.2890909090909113</v>
      </c>
      <c r="S182" s="362">
        <f>[4]PreisBio!E33</f>
        <v>18.899999999999999</v>
      </c>
      <c r="T182" s="362">
        <f>[4]PreisBio!F33</f>
        <v>57.2</v>
      </c>
      <c r="U182" s="380">
        <f t="shared" si="7"/>
        <v>58.798863436563437</v>
      </c>
      <c r="V182" s="376">
        <f>'[2]Haltung gewichtet'!D157</f>
        <v>0.81139738901180669</v>
      </c>
      <c r="W182" s="380">
        <f t="shared" si="6"/>
        <v>22.719126892330586</v>
      </c>
      <c r="X182" s="362">
        <f>[1]Kochtypberechnung_Bio!T151</f>
        <v>0</v>
      </c>
      <c r="Y182" s="362">
        <f>[1]Kochtypberechnung_Bio!V151</f>
        <v>2.8888419038611652</v>
      </c>
      <c r="Z182" s="380">
        <f t="shared" si="8"/>
        <v>1.8777472375097575</v>
      </c>
      <c r="AA182" s="376">
        <v>8.9</v>
      </c>
      <c r="AB182" s="362">
        <v>3.14</v>
      </c>
      <c r="AC182" s="362">
        <v>3.53</v>
      </c>
      <c r="AD182" s="362">
        <v>0.47</v>
      </c>
      <c r="AE182" s="380"/>
      <c r="AF182" s="362">
        <v>2.98</v>
      </c>
      <c r="AG182" s="362">
        <v>5.29</v>
      </c>
      <c r="AH182" s="362">
        <v>3.19</v>
      </c>
      <c r="AI182" s="362">
        <v>5.44</v>
      </c>
      <c r="AJ182" s="362">
        <v>8.75</v>
      </c>
      <c r="AK182" s="362">
        <v>5.43</v>
      </c>
      <c r="AL182" s="362">
        <v>9.1999999999999993</v>
      </c>
      <c r="AM182" s="362">
        <v>8.99</v>
      </c>
      <c r="AN182" s="362">
        <v>9.11</v>
      </c>
      <c r="AO182" s="362">
        <v>8.49</v>
      </c>
      <c r="AP182" s="362">
        <v>14.43</v>
      </c>
      <c r="AQ182" s="362">
        <v>4.9000000000000004</v>
      </c>
      <c r="AR182" s="362">
        <v>7.52</v>
      </c>
      <c r="AS182" s="362">
        <v>6.78</v>
      </c>
      <c r="AT182" s="362">
        <v>37.270000000000003</v>
      </c>
      <c r="AU182" s="380"/>
      <c r="AV182" s="362"/>
      <c r="AW182" s="362"/>
      <c r="AX182" s="381"/>
      <c r="AY182" s="401"/>
    </row>
    <row r="183" spans="1:51">
      <c r="A183" s="398">
        <v>41456</v>
      </c>
      <c r="B183" s="376">
        <f>'[3]Warenkorb transponiert'!C70</f>
        <v>1.7773142042042829</v>
      </c>
      <c r="C183" s="362">
        <f>'[3]Warenkorb transponiert'!D70</f>
        <v>20.922208861344927</v>
      </c>
      <c r="D183" s="362">
        <f>'[3]Warenkorb transponiert'!E70</f>
        <v>15</v>
      </c>
      <c r="E183" s="362">
        <f>'[3]Warenkorb transponiert'!F70</f>
        <v>18.577791138655076</v>
      </c>
      <c r="F183" s="362">
        <f>'[3]Warenkorb transponiert'!G70</f>
        <v>18.542018753121138</v>
      </c>
      <c r="G183" s="362">
        <f>'[3]Warenkorb transponiert'!H70</f>
        <v>13.055714740528494</v>
      </c>
      <c r="H183" s="362">
        <f>'[3]Warenkorb transponiert'!I70</f>
        <v>4.166666666666667</v>
      </c>
      <c r="I183" s="362">
        <f>'[3]Warenkorb transponiert'!J70</f>
        <v>3.333333333333333</v>
      </c>
      <c r="J183" s="380">
        <f t="shared" si="5"/>
        <v>36.570706295305222</v>
      </c>
      <c r="K183" s="362">
        <f>[4]PreisBio!G34</f>
        <v>75.416666666666671</v>
      </c>
      <c r="L183" s="362">
        <f>[4]PreisBio!H34</f>
        <v>53.295454545454547</v>
      </c>
      <c r="M183" s="362">
        <f>[4]PreisBio!K34</f>
        <v>44.18181818181818</v>
      </c>
      <c r="N183" s="362">
        <f>[4]PreisBio!J34</f>
        <v>25.772727272727273</v>
      </c>
      <c r="O183" s="362">
        <f>[4]PreisBio!L34</f>
        <v>39.071428571428569</v>
      </c>
      <c r="P183" s="362">
        <f>[4]PreisBio!I34</f>
        <v>5.2650000000000006</v>
      </c>
      <c r="Q183" s="362">
        <f>[4]PreisBio!M34</f>
        <v>1.6923076923076914</v>
      </c>
      <c r="R183" s="362">
        <f>[4]PreisBio!B34</f>
        <v>2.2540909090909111</v>
      </c>
      <c r="S183" s="362">
        <f>[4]PreisBio!E34</f>
        <v>18.899999999999999</v>
      </c>
      <c r="T183" s="362">
        <f>[4]PreisBio!F34</f>
        <v>57.2</v>
      </c>
      <c r="U183" s="380">
        <f t="shared" si="7"/>
        <v>59.100822527472523</v>
      </c>
      <c r="V183" s="376">
        <f>'[2]Haltung gewichtet'!D158</f>
        <v>0.79938340632101157</v>
      </c>
      <c r="W183" s="380">
        <f t="shared" si="6"/>
        <v>22.382735376988325</v>
      </c>
      <c r="X183" s="362">
        <f>[1]Kochtypberechnung_Bio!T152</f>
        <v>0</v>
      </c>
      <c r="Y183" s="362">
        <f>[1]Kochtypberechnung_Bio!V152</f>
        <v>2.8990225932248577</v>
      </c>
      <c r="Z183" s="380">
        <f t="shared" si="8"/>
        <v>1.8843646855961576</v>
      </c>
      <c r="AA183" s="376">
        <v>6.62</v>
      </c>
      <c r="AB183" s="362">
        <v>3.05</v>
      </c>
      <c r="AC183" s="362">
        <v>4.3899999999999997</v>
      </c>
      <c r="AD183" s="362">
        <v>0.51</v>
      </c>
      <c r="AE183" s="380"/>
      <c r="AF183" s="362">
        <v>4.95</v>
      </c>
      <c r="AG183" s="362">
        <v>8.3000000000000007</v>
      </c>
      <c r="AH183" s="362">
        <v>2.54</v>
      </c>
      <c r="AI183" s="362">
        <v>8.4700000000000006</v>
      </c>
      <c r="AJ183" s="362">
        <v>9.34</v>
      </c>
      <c r="AK183" s="362">
        <v>5.59</v>
      </c>
      <c r="AL183" s="362">
        <v>7.05</v>
      </c>
      <c r="AM183" s="362">
        <v>7.78</v>
      </c>
      <c r="AN183" s="362">
        <v>7.7</v>
      </c>
      <c r="AO183" s="362">
        <v>11.59</v>
      </c>
      <c r="AP183" s="362">
        <v>14.76</v>
      </c>
      <c r="AQ183" s="362">
        <v>4.9000000000000004</v>
      </c>
      <c r="AR183" s="362">
        <v>7.52</v>
      </c>
      <c r="AS183" s="362">
        <v>8.26</v>
      </c>
      <c r="AT183" s="362">
        <v>36.1</v>
      </c>
      <c r="AU183" s="380"/>
      <c r="AV183" s="362"/>
      <c r="AW183" s="362"/>
      <c r="AX183" s="381"/>
      <c r="AY183" s="401"/>
    </row>
    <row r="184" spans="1:51">
      <c r="A184" s="398">
        <v>41487</v>
      </c>
      <c r="B184" s="376">
        <f>'[3]Warenkorb transponiert'!C71</f>
        <v>1.7361910776750671</v>
      </c>
      <c r="C184" s="362">
        <f>'[3]Warenkorb transponiert'!D71</f>
        <v>20.447223892331884</v>
      </c>
      <c r="D184" s="362">
        <f>'[3]Warenkorb transponiert'!E71</f>
        <v>15</v>
      </c>
      <c r="E184" s="362">
        <f>'[3]Warenkorb transponiert'!F71</f>
        <v>19</v>
      </c>
      <c r="F184" s="362">
        <f>'[3]Warenkorb transponiert'!G71</f>
        <v>18.590772597051014</v>
      </c>
      <c r="G184" s="362">
        <f>'[3]Warenkorb transponiert'!H71</f>
        <v>13.055714740528494</v>
      </c>
      <c r="H184" s="362">
        <f>'[3]Warenkorb transponiert'!I71</f>
        <v>4.166666666666667</v>
      </c>
      <c r="I184" s="362">
        <f>'[3]Warenkorb transponiert'!J71</f>
        <v>3.333333333333333</v>
      </c>
      <c r="J184" s="380">
        <f t="shared" si="5"/>
        <v>36.190744665385388</v>
      </c>
      <c r="K184" s="362">
        <f>[4]PreisBio!G35</f>
        <v>76.63333333333334</v>
      </c>
      <c r="L184" s="362">
        <f>[4]PreisBio!H35</f>
        <v>54.072727272727271</v>
      </c>
      <c r="M184" s="362">
        <f>[4]PreisBio!K35</f>
        <v>43.936363636363637</v>
      </c>
      <c r="N184" s="362">
        <f>[4]PreisBio!J35</f>
        <v>25.772727272727273</v>
      </c>
      <c r="O184" s="362">
        <f>[4]PreisBio!L35</f>
        <v>39.071428571428569</v>
      </c>
      <c r="P184" s="362">
        <f>[4]PreisBio!I35</f>
        <v>5.2650000000000023</v>
      </c>
      <c r="Q184" s="362">
        <f>[4]PreisBio!M35</f>
        <v>1.6923076923076914</v>
      </c>
      <c r="R184" s="362">
        <f>[4]PreisBio!B35</f>
        <v>2.2890909090909122</v>
      </c>
      <c r="S184" s="362">
        <f>[4]PreisBio!E35</f>
        <v>18.899999999999999</v>
      </c>
      <c r="T184" s="362">
        <f>[4]PreisBio!F35</f>
        <v>57.2</v>
      </c>
      <c r="U184" s="380">
        <f t="shared" si="7"/>
        <v>59.299272527472532</v>
      </c>
      <c r="V184" s="376">
        <f>'[2]Haltung gewichtet'!D159</f>
        <v>0.81290433007550644</v>
      </c>
      <c r="W184" s="380">
        <f t="shared" si="6"/>
        <v>22.761321242114182</v>
      </c>
      <c r="X184" s="362">
        <f>[1]Kochtypberechnung_Bio!T153</f>
        <v>0</v>
      </c>
      <c r="Y184" s="362">
        <f>[1]Kochtypberechnung_Bio!V153</f>
        <v>4.0080358906968812</v>
      </c>
      <c r="Z184" s="380">
        <f t="shared" si="8"/>
        <v>2.6052233289529729</v>
      </c>
      <c r="AA184" s="376">
        <v>6.5</v>
      </c>
      <c r="AB184" s="362">
        <v>3.06</v>
      </c>
      <c r="AC184" s="362">
        <v>4.55</v>
      </c>
      <c r="AD184" s="362">
        <v>0.63</v>
      </c>
      <c r="AE184" s="380"/>
      <c r="AF184" s="362">
        <v>4.62</v>
      </c>
      <c r="AG184" s="362">
        <v>6.85</v>
      </c>
      <c r="AH184" s="362">
        <v>2.73</v>
      </c>
      <c r="AI184" s="362">
        <v>5.58</v>
      </c>
      <c r="AJ184" s="362">
        <v>8.41</v>
      </c>
      <c r="AK184" s="362">
        <v>6.31</v>
      </c>
      <c r="AL184" s="362">
        <v>6.77</v>
      </c>
      <c r="AM184" s="362">
        <v>6.96</v>
      </c>
      <c r="AN184" s="362">
        <v>7.06</v>
      </c>
      <c r="AO184" s="362">
        <v>8.2899999999999991</v>
      </c>
      <c r="AP184" s="362">
        <v>14.76</v>
      </c>
      <c r="AQ184" s="362">
        <v>4.9000000000000004</v>
      </c>
      <c r="AR184" s="362">
        <v>9.75</v>
      </c>
      <c r="AS184" s="362">
        <v>6.63</v>
      </c>
      <c r="AT184" s="362"/>
      <c r="AU184" s="380">
        <f t="shared" ref="AU184:AU215" si="9">SUMPRODUCT($AF$19:$AT$19,AF184:AT184)</f>
        <v>41.375799999999991</v>
      </c>
      <c r="AV184" s="362"/>
      <c r="AW184" s="362"/>
      <c r="AX184" s="381"/>
      <c r="AY184" s="401"/>
    </row>
    <row r="185" spans="1:51">
      <c r="A185" s="398">
        <v>41518</v>
      </c>
      <c r="B185" s="376">
        <f>'[3]Warenkorb transponiert'!C72</f>
        <v>1.7775964737933727</v>
      </c>
      <c r="C185" s="362">
        <f>'[3]Warenkorb transponiert'!D72</f>
        <v>20.922208861344927</v>
      </c>
      <c r="D185" s="362">
        <f>'[3]Warenkorb transponiert'!E72</f>
        <v>14.837782496587289</v>
      </c>
      <c r="E185" s="362">
        <f>'[3]Warenkorb transponiert'!F72</f>
        <v>19</v>
      </c>
      <c r="F185" s="362">
        <f>'[3]Warenkorb transponiert'!G72</f>
        <v>18.590772597051014</v>
      </c>
      <c r="G185" s="362">
        <f>'[3]Warenkorb transponiert'!H72</f>
        <v>13.055714740528494</v>
      </c>
      <c r="H185" s="362">
        <f>'[3]Warenkorb transponiert'!I72</f>
        <v>4.166666666666667</v>
      </c>
      <c r="I185" s="362">
        <f>'[3]Warenkorb transponiert'!J72</f>
        <v>3.333333333333333</v>
      </c>
      <c r="J185" s="380">
        <f t="shared" si="5"/>
        <v>36.607762390088752</v>
      </c>
      <c r="K185" s="362">
        <f>[4]PreisBio!G36</f>
        <v>77.375</v>
      </c>
      <c r="L185" s="362">
        <f>[4]PreisBio!H36</f>
        <v>54.636363636363633</v>
      </c>
      <c r="M185" s="362">
        <f>[4]PreisBio!K36</f>
        <v>44.215909090909093</v>
      </c>
      <c r="N185" s="362">
        <f>[4]PreisBio!J36</f>
        <v>25.875</v>
      </c>
      <c r="O185" s="362">
        <f>[4]PreisBio!L36</f>
        <v>39.071428571428569</v>
      </c>
      <c r="P185" s="362">
        <f>[4]PreisBio!I36</f>
        <v>5.2306250000000007</v>
      </c>
      <c r="Q185" s="362">
        <f>[4]PreisBio!M36</f>
        <v>1.6923076923076914</v>
      </c>
      <c r="R185" s="362">
        <f>[4]PreisBio!B36</f>
        <v>2.2890909090909113</v>
      </c>
      <c r="S185" s="362">
        <f>[4]PreisBio!E36</f>
        <v>18.7</v>
      </c>
      <c r="T185" s="362">
        <f>[4]PreisBio!F36</f>
        <v>56.6</v>
      </c>
      <c r="U185" s="380">
        <f t="shared" si="7"/>
        <v>59.270886163836167</v>
      </c>
      <c r="V185" s="376">
        <f>'[2]Haltung gewichtet'!D160</f>
        <v>0.80799513778275478</v>
      </c>
      <c r="W185" s="380">
        <f t="shared" si="6"/>
        <v>22.623863857917133</v>
      </c>
      <c r="X185" s="362">
        <f>[1]Kochtypberechnung_Bio!T154</f>
        <v>0</v>
      </c>
      <c r="Y185" s="362">
        <f>[1]Kochtypberechnung_Bio!V154</f>
        <v>3.265300129260968</v>
      </c>
      <c r="Z185" s="380">
        <f t="shared" si="8"/>
        <v>2.1224450840196294</v>
      </c>
      <c r="AA185" s="376"/>
      <c r="AB185" s="362">
        <v>2.86</v>
      </c>
      <c r="AC185" s="362">
        <v>4.68</v>
      </c>
      <c r="AD185" s="362">
        <v>0.57999999999999996</v>
      </c>
      <c r="AE185" s="380"/>
      <c r="AF185" s="362">
        <v>4.1175075445016667</v>
      </c>
      <c r="AG185" s="362">
        <v>6.888468900452307</v>
      </c>
      <c r="AH185" s="362">
        <v>3.5319139894729266</v>
      </c>
      <c r="AI185" s="362">
        <v>5.6750384600686408</v>
      </c>
      <c r="AJ185" s="362">
        <v>6.8348984474756769</v>
      </c>
      <c r="AK185" s="362">
        <v>6.0357184786213836</v>
      </c>
      <c r="AL185" s="362">
        <v>8.0900052664912767</v>
      </c>
      <c r="AM185" s="362">
        <v>7.7449223224457393</v>
      </c>
      <c r="AN185" s="362">
        <v>8.4968772355613229</v>
      </c>
      <c r="AO185" s="362">
        <v>7.4461660123296562</v>
      </c>
      <c r="AP185" s="362">
        <v>13.271153238546601</v>
      </c>
      <c r="AQ185" s="362">
        <v>4.9000000000000004</v>
      </c>
      <c r="AR185" s="362">
        <v>9.1594898244459628</v>
      </c>
      <c r="AS185" s="362">
        <v>7.1424543161006566</v>
      </c>
      <c r="AT185" s="362">
        <v>44.770079695300126</v>
      </c>
      <c r="AU185" s="380">
        <f t="shared" si="9"/>
        <v>43.632936202756113</v>
      </c>
      <c r="AV185" s="362"/>
      <c r="AW185" s="362"/>
      <c r="AX185" s="381"/>
      <c r="AY185" s="401"/>
    </row>
    <row r="186" spans="1:51">
      <c r="A186" s="398">
        <v>41548</v>
      </c>
      <c r="B186" s="376">
        <f>'[3]Warenkorb transponiert'!C73</f>
        <v>1.7775964737933727</v>
      </c>
      <c r="C186" s="362">
        <f>'[3]Warenkorb transponiert'!D73</f>
        <v>20.922208861344927</v>
      </c>
      <c r="D186" s="362">
        <f>'[3]Warenkorb transponiert'!E73</f>
        <v>14.639516659082865</v>
      </c>
      <c r="E186" s="362">
        <f>'[3]Warenkorb transponiert'!F73</f>
        <v>19</v>
      </c>
      <c r="F186" s="362">
        <f>'[3]Warenkorb transponiert'!G73</f>
        <v>18.590772597051014</v>
      </c>
      <c r="G186" s="362">
        <f>'[3]Warenkorb transponiert'!H73</f>
        <v>13.055714740528494</v>
      </c>
      <c r="H186" s="362">
        <f>'[3]Warenkorb transponiert'!I73</f>
        <v>4.166666666666667</v>
      </c>
      <c r="I186" s="362">
        <f>'[3]Warenkorb transponiert'!J73</f>
        <v>3.333333333333333</v>
      </c>
      <c r="J186" s="380">
        <f t="shared" si="5"/>
        <v>36.566126564212823</v>
      </c>
      <c r="K186" s="362">
        <f>[4]PreisBio!G37</f>
        <v>77.375</v>
      </c>
      <c r="L186" s="362">
        <f>[4]PreisBio!H37</f>
        <v>54.636363636363633</v>
      </c>
      <c r="M186" s="362">
        <f>[4]PreisBio!K37</f>
        <v>44.636363636363633</v>
      </c>
      <c r="N186" s="362">
        <f>[4]PreisBio!J37</f>
        <v>25.90909090909091</v>
      </c>
      <c r="O186" s="362">
        <f>[4]PreisBio!L37</f>
        <v>39.071428571428569</v>
      </c>
      <c r="P186" s="362">
        <f>[4]PreisBio!I37</f>
        <v>5.19625</v>
      </c>
      <c r="Q186" s="362">
        <f>[4]PreisBio!M37</f>
        <v>1.6923076923076914</v>
      </c>
      <c r="R186" s="362">
        <f>[4]PreisBio!B37</f>
        <v>2.2890909090909113</v>
      </c>
      <c r="S186" s="362">
        <f>[4]PreisBio!E37</f>
        <v>18.3</v>
      </c>
      <c r="T186" s="362">
        <f>[4]PreisBio!F37</f>
        <v>56</v>
      </c>
      <c r="U186" s="380">
        <f t="shared" si="7"/>
        <v>58.962772527472538</v>
      </c>
      <c r="V186" s="376">
        <f>'[2]Haltung gewichtet'!D161</f>
        <v>0.81310934678448932</v>
      </c>
      <c r="W186" s="380">
        <f t="shared" si="6"/>
        <v>22.767061709965702</v>
      </c>
      <c r="X186" s="362" t="str">
        <f>[1]Kochtypberechnung_Bio!T155</f>
        <v/>
      </c>
      <c r="Y186" s="362">
        <f>[1]Kochtypberechnung_Bio!V155</f>
        <v>2.9327726159351499</v>
      </c>
      <c r="Z186" s="380">
        <f t="shared" si="8"/>
        <v>1.9063022003578476</v>
      </c>
      <c r="AA186" s="376">
        <v>5.9088450486124238</v>
      </c>
      <c r="AB186" s="362">
        <v>2.6558752997601931</v>
      </c>
      <c r="AC186" s="362">
        <v>4.6255111474820128</v>
      </c>
      <c r="AD186" s="362">
        <v>0.60061784809591201</v>
      </c>
      <c r="AE186" s="380">
        <f t="shared" ref="AE186:AE203" si="10">SUMPRODUCT($AA$19:$AD$19,AA186:AD186)</f>
        <v>17.66892077874617</v>
      </c>
      <c r="AF186" s="362">
        <v>2.6956679266709931</v>
      </c>
      <c r="AG186" s="362">
        <v>6.8671546658014266</v>
      </c>
      <c r="AH186" s="362">
        <v>3.5308767362463036</v>
      </c>
      <c r="AI186" s="362">
        <v>8.5475845558439669</v>
      </c>
      <c r="AJ186" s="362">
        <v>8.6562608933617629</v>
      </c>
      <c r="AK186" s="362">
        <v>5.8577777568678364</v>
      </c>
      <c r="AL186" s="362">
        <v>7.8582601679372601</v>
      </c>
      <c r="AM186" s="362">
        <v>7.2591042129930026</v>
      </c>
      <c r="AN186" s="362">
        <v>8.3762497415098398</v>
      </c>
      <c r="AO186" s="362">
        <v>6.9098094568309696</v>
      </c>
      <c r="AP186" s="362">
        <v>14.885700335064667</v>
      </c>
      <c r="AQ186" s="362">
        <v>4.7033973259181368</v>
      </c>
      <c r="AR186" s="362">
        <v>8.8948755250919334</v>
      </c>
      <c r="AS186" s="362">
        <v>6.9464530986372495</v>
      </c>
      <c r="AT186" s="362">
        <v>37.409383571433203</v>
      </c>
      <c r="AU186" s="380">
        <f t="shared" si="9"/>
        <v>44.221655041531172</v>
      </c>
      <c r="AV186" s="362"/>
      <c r="AW186" s="362"/>
      <c r="AX186" s="381"/>
      <c r="AY186" s="401"/>
    </row>
    <row r="187" spans="1:51">
      <c r="A187" s="398">
        <v>41579</v>
      </c>
      <c r="B187" s="376">
        <f>'[3]Warenkorb transponiert'!C74</f>
        <v>1.7632721339905486</v>
      </c>
      <c r="C187" s="362">
        <f>'[3]Warenkorb transponiert'!D74</f>
        <v>20.086104430672464</v>
      </c>
      <c r="D187" s="362">
        <f>'[3]Warenkorb transponiert'!E74</f>
        <v>13.855806663633148</v>
      </c>
      <c r="E187" s="362">
        <f>'[3]Warenkorb transponiert'!F74</f>
        <v>19</v>
      </c>
      <c r="F187" s="362">
        <f>'[3]Warenkorb transponiert'!G74</f>
        <v>18.590772597051014</v>
      </c>
      <c r="G187" s="362">
        <f>'[3]Warenkorb transponiert'!H74</f>
        <v>13.055714740528494</v>
      </c>
      <c r="H187" s="362">
        <f>'[3]Warenkorb transponiert'!I74</f>
        <v>4.0890713451601144</v>
      </c>
      <c r="I187" s="362">
        <f>'[3]Warenkorb transponiert'!J74</f>
        <v>3.333333333333333</v>
      </c>
      <c r="J187" s="380">
        <f t="shared" si="5"/>
        <v>36.072339595976324</v>
      </c>
      <c r="K187" s="362">
        <f>[4]PreisBio!G38</f>
        <v>77.458333333333329</v>
      </c>
      <c r="L187" s="362">
        <f>[4]PreisBio!H38</f>
        <v>54.727272727272727</v>
      </c>
      <c r="M187" s="362">
        <f>[4]PreisBio!K38</f>
        <v>44.972727272727276</v>
      </c>
      <c r="N187" s="362">
        <f>[4]PreisBio!J38</f>
        <v>25.836363636363636</v>
      </c>
      <c r="O187" s="362">
        <f>[4]PreisBio!L38</f>
        <v>39.357142857142854</v>
      </c>
      <c r="P187" s="362">
        <f>[4]PreisBio!I38</f>
        <v>5.1962500000000027</v>
      </c>
      <c r="Q187" s="362">
        <f>[4]PreisBio!M38</f>
        <v>1.6923076923076914</v>
      </c>
      <c r="R187" s="362">
        <f>[4]PreisBio!B38</f>
        <v>2.2860000000000027</v>
      </c>
      <c r="S187" s="362">
        <f>[4]PreisBio!E38</f>
        <v>18.3</v>
      </c>
      <c r="T187" s="362">
        <f>[4]PreisBio!F38</f>
        <v>55.590909090909093</v>
      </c>
      <c r="U187" s="380">
        <f t="shared" si="7"/>
        <v>59.008293826173841</v>
      </c>
      <c r="V187" s="376">
        <f>'[2]Haltung gewichtet'!D162</f>
        <v>0.81410102997893175</v>
      </c>
      <c r="W187" s="380">
        <f t="shared" si="6"/>
        <v>22.794828839410087</v>
      </c>
      <c r="X187" s="362" t="str">
        <f>[1]Kochtypberechnung_Bio!T156</f>
        <v/>
      </c>
      <c r="Y187" s="362">
        <f>[1]Kochtypberechnung_Bio!V156</f>
        <v>3.0818987712908901</v>
      </c>
      <c r="Z187" s="380">
        <f t="shared" si="8"/>
        <v>2.0032342013390787</v>
      </c>
      <c r="AA187" s="376">
        <v>5.3037146973094167</v>
      </c>
      <c r="AB187" s="362">
        <v>2.8155455904334836</v>
      </c>
      <c r="AC187" s="362">
        <v>3.68010460831335</v>
      </c>
      <c r="AD187" s="362">
        <v>0.68644099360511601</v>
      </c>
      <c r="AE187" s="380">
        <f t="shared" si="10"/>
        <v>16.326026128715746</v>
      </c>
      <c r="AF187" s="362">
        <v>3.7430838348698372</v>
      </c>
      <c r="AG187" s="362">
        <v>5.2912827168505308</v>
      </c>
      <c r="AH187" s="362">
        <v>1.99128271685053</v>
      </c>
      <c r="AI187" s="362">
        <v>4.9732309098721705</v>
      </c>
      <c r="AJ187" s="362">
        <v>5.9631787685485635</v>
      </c>
      <c r="AK187" s="362">
        <v>5.7444276325007335</v>
      </c>
      <c r="AL187" s="362">
        <v>6.4359997050036206</v>
      </c>
      <c r="AM187" s="362">
        <v>6.7675026386185033</v>
      </c>
      <c r="AN187" s="362">
        <v>6.5882774862643307</v>
      </c>
      <c r="AO187" s="362">
        <v>6.9590890308077702</v>
      </c>
      <c r="AP187" s="362">
        <v>15.033370000000001</v>
      </c>
      <c r="AQ187" s="362">
        <v>4.9000000000000004</v>
      </c>
      <c r="AR187" s="362">
        <v>8.0779196128055375</v>
      </c>
      <c r="AS187" s="362">
        <v>6.1912528195976622</v>
      </c>
      <c r="AT187" s="362">
        <v>35.30873876167383</v>
      </c>
      <c r="AU187" s="380">
        <f t="shared" si="9"/>
        <v>36.371215664090926</v>
      </c>
      <c r="AV187" s="362"/>
      <c r="AW187" s="362"/>
      <c r="AX187" s="381"/>
      <c r="AY187" s="401"/>
    </row>
    <row r="188" spans="1:51">
      <c r="A188" s="398">
        <v>41609</v>
      </c>
      <c r="B188" s="376">
        <f>'[3]Warenkorb transponiert'!C75</f>
        <v>1.7775964737933727</v>
      </c>
      <c r="C188" s="362">
        <f>'[3]Warenkorb transponiert'!D75</f>
        <v>20.922208861344927</v>
      </c>
      <c r="D188" s="362">
        <f>'[3]Warenkorb transponiert'!E75</f>
        <v>13.855806663633148</v>
      </c>
      <c r="E188" s="362">
        <f>'[3]Warenkorb transponiert'!F75</f>
        <v>19</v>
      </c>
      <c r="F188" s="362">
        <f>'[3]Warenkorb transponiert'!G75</f>
        <v>18.737034128840644</v>
      </c>
      <c r="G188" s="362">
        <f>'[3]Warenkorb transponiert'!H75</f>
        <v>13.055714740528494</v>
      </c>
      <c r="H188" s="362">
        <f>'[3]Warenkorb transponiert'!I75</f>
        <v>4.166666666666667</v>
      </c>
      <c r="I188" s="362">
        <f>'[3]Warenkorb transponiert'!J75</f>
        <v>3.333333333333333</v>
      </c>
      <c r="J188" s="380">
        <f t="shared" si="5"/>
        <v>36.417636233665242</v>
      </c>
      <c r="K188" s="362">
        <f>[4]PreisBio!G39</f>
        <v>77.458333333333329</v>
      </c>
      <c r="L188" s="362">
        <f>[4]PreisBio!H39</f>
        <v>54.727272727272727</v>
      </c>
      <c r="M188" s="362">
        <f>[4]PreisBio!K39</f>
        <v>44.954545454545453</v>
      </c>
      <c r="N188" s="362">
        <f>[4]PreisBio!J39</f>
        <v>25.818181818181817</v>
      </c>
      <c r="O188" s="362">
        <f>[4]PreisBio!L39</f>
        <v>39.428571428571431</v>
      </c>
      <c r="P188" s="362">
        <f>[4]PreisBio!I39</f>
        <v>5.19625</v>
      </c>
      <c r="Q188" s="362">
        <f>[4]PreisBio!M39</f>
        <v>1.6799999999999993</v>
      </c>
      <c r="R188" s="362">
        <f>[4]PreisBio!B39</f>
        <v>2.2860000000000018</v>
      </c>
      <c r="S188" s="362">
        <f>[4]PreisBio!E39</f>
        <v>18.14</v>
      </c>
      <c r="T188" s="362">
        <f>[4]PreisBio!F39</f>
        <v>54.85</v>
      </c>
      <c r="U188" s="380">
        <f t="shared" si="7"/>
        <v>58.776681038961044</v>
      </c>
      <c r="V188" s="376">
        <f>'[2]Haltung gewichtet'!D163</f>
        <v>0.81405448540808478</v>
      </c>
      <c r="W188" s="380">
        <f t="shared" si="6"/>
        <v>22.793525591426373</v>
      </c>
      <c r="X188" s="362">
        <f>[1]Kochtypberechnung_Bio!T157</f>
        <v>0</v>
      </c>
      <c r="Y188" s="362">
        <f>[1]Kochtypberechnung_Bio!V157</f>
        <v>3.27545645061371</v>
      </c>
      <c r="Z188" s="380">
        <f t="shared" si="8"/>
        <v>2.1290466928989118</v>
      </c>
      <c r="AA188" s="376">
        <v>6.1025568210095598</v>
      </c>
      <c r="AB188" s="362">
        <v>3.2648772141390032</v>
      </c>
      <c r="AC188" s="362">
        <v>3.5937218566631763</v>
      </c>
      <c r="AD188" s="362">
        <v>0.4896096213291703</v>
      </c>
      <c r="AE188" s="380">
        <f t="shared" si="10"/>
        <v>17.4944123998939</v>
      </c>
      <c r="AF188" s="362">
        <v>3.1232491152672766</v>
      </c>
      <c r="AG188" s="362">
        <v>5.6456884382435639</v>
      </c>
      <c r="AH188" s="362">
        <v>2.0369240752757931</v>
      </c>
      <c r="AI188" s="362">
        <v>6.622892359939434</v>
      </c>
      <c r="AJ188" s="362">
        <v>5.6093194599285567</v>
      </c>
      <c r="AK188" s="362">
        <v>5.8471128974691764</v>
      </c>
      <c r="AL188" s="362">
        <v>5.7400428165693258</v>
      </c>
      <c r="AM188" s="362">
        <v>6.6192765887951532</v>
      </c>
      <c r="AN188" s="362">
        <v>6.9427658197058193</v>
      </c>
      <c r="AO188" s="362">
        <v>6.9863843413527178</v>
      </c>
      <c r="AP188" s="362">
        <v>14.959839131760836</v>
      </c>
      <c r="AQ188" s="362">
        <v>4.9000000000000004</v>
      </c>
      <c r="AR188" s="362">
        <v>7.8753764568462037</v>
      </c>
      <c r="AS188" s="362">
        <v>7.2</v>
      </c>
      <c r="AT188" s="362">
        <v>37.768538878870338</v>
      </c>
      <c r="AU188" s="380">
        <f t="shared" si="9"/>
        <v>36.374015132096403</v>
      </c>
      <c r="AV188" s="362"/>
      <c r="AW188" s="362"/>
      <c r="AX188" s="381"/>
      <c r="AY188" s="401"/>
    </row>
    <row r="189" spans="1:51">
      <c r="A189" s="398">
        <v>41640</v>
      </c>
      <c r="B189" s="376">
        <f>'[3]Warenkorb transponiert'!C76</f>
        <v>1.7761360493699805</v>
      </c>
      <c r="C189" s="362">
        <f>'[3]Warenkorb transponiert'!D76</f>
        <v>20.922208861344927</v>
      </c>
      <c r="D189" s="362">
        <f>'[3]Warenkorb transponiert'!E76</f>
        <v>14.117043328783053</v>
      </c>
      <c r="E189" s="362">
        <f>'[3]Warenkorb transponiert'!F76</f>
        <v>19</v>
      </c>
      <c r="F189" s="362">
        <f>'[3]Warenkorb transponiert'!G76</f>
        <v>18.688280284910768</v>
      </c>
      <c r="G189" s="362">
        <f>'[3]Warenkorb transponiert'!H76</f>
        <v>13.215032367611165</v>
      </c>
      <c r="H189" s="362">
        <f>'[3]Warenkorb transponiert'!I76</f>
        <v>4.166666666666667</v>
      </c>
      <c r="I189" s="362">
        <f>'[3]Warenkorb transponiert'!J76</f>
        <v>3.333333333333333</v>
      </c>
      <c r="J189" s="380">
        <f t="shared" si="5"/>
        <v>36.526266292660473</v>
      </c>
      <c r="K189" s="362">
        <f>[4]PreisBio!G40</f>
        <v>77.86363636363636</v>
      </c>
      <c r="L189" s="362">
        <f>[4]PreisBio!H40</f>
        <v>54.727272727272727</v>
      </c>
      <c r="M189" s="362">
        <f>[4]PreisBio!K40</f>
        <v>45.81818181818182</v>
      </c>
      <c r="N189" s="362">
        <f>[4]PreisBio!J40</f>
        <v>25.788135593220339</v>
      </c>
      <c r="O189" s="362">
        <f>[4]PreisBio!L40</f>
        <v>39.1875</v>
      </c>
      <c r="P189" s="362">
        <f>[4]PreisBio!I40</f>
        <v>5.1962500000000027</v>
      </c>
      <c r="Q189" s="362">
        <f>[4]PreisBio!M40</f>
        <v>1.7090909090909072</v>
      </c>
      <c r="R189" s="362">
        <f>[4]PreisBio!B40</f>
        <v>2.2428333333333357</v>
      </c>
      <c r="S189" s="362">
        <f>[4]PreisBio!E40</f>
        <v>18.625</v>
      </c>
      <c r="T189" s="362">
        <f>[4]PreisBio!F40</f>
        <v>54.911111111111111</v>
      </c>
      <c r="U189" s="380">
        <f t="shared" si="7"/>
        <v>59.270140646293441</v>
      </c>
      <c r="V189" s="376">
        <f>'[2]Haltung gewichtet'!D164</f>
        <v>0.81116572435177803</v>
      </c>
      <c r="W189" s="380">
        <f t="shared" si="6"/>
        <v>22.712640281849787</v>
      </c>
      <c r="X189" s="362" t="str">
        <f>[1]Kochtypberechnung_Bio!T158</f>
        <v/>
      </c>
      <c r="Y189" s="362">
        <f>[1]Kochtypberechnung_Bio!V158</f>
        <v>3.2703740293942198</v>
      </c>
      <c r="Z189" s="380">
        <f t="shared" si="8"/>
        <v>2.125743119106243</v>
      </c>
      <c r="AA189" s="376">
        <v>6.145147940844204</v>
      </c>
      <c r="AB189" s="362">
        <v>2.8162712154247367</v>
      </c>
      <c r="AC189" s="362">
        <v>3.4561414857416701</v>
      </c>
      <c r="AD189" s="362">
        <v>0.47415099874589667</v>
      </c>
      <c r="AE189" s="380">
        <f t="shared" si="10"/>
        <v>16.858869701303021</v>
      </c>
      <c r="AF189" s="362">
        <v>4.0186253032518602</v>
      </c>
      <c r="AG189" s="362">
        <v>5.7625819030708172</v>
      </c>
      <c r="AH189" s="362">
        <v>1.9253136360138201</v>
      </c>
      <c r="AI189" s="362">
        <v>6.3736420513891803</v>
      </c>
      <c r="AJ189" s="362">
        <v>7.2354452729266763</v>
      </c>
      <c r="AK189" s="362">
        <v>5.8854062345936908</v>
      </c>
      <c r="AL189" s="362">
        <v>5.3057979024441195</v>
      </c>
      <c r="AM189" s="362">
        <v>6.455537601838313</v>
      </c>
      <c r="AN189" s="362">
        <v>6.2875165470989289</v>
      </c>
      <c r="AO189" s="362">
        <v>7.6292067369960295</v>
      </c>
      <c r="AP189" s="362">
        <v>15.033339999999999</v>
      </c>
      <c r="AQ189" s="362">
        <v>4.9000000000000004</v>
      </c>
      <c r="AR189" s="362">
        <v>7.8873346427825366</v>
      </c>
      <c r="AS189" s="362">
        <v>7.4376074430749943</v>
      </c>
      <c r="AT189" s="362">
        <v>47.102274569238098</v>
      </c>
      <c r="AU189" s="380">
        <f t="shared" si="9"/>
        <v>39.295037057061435</v>
      </c>
      <c r="AV189" s="362">
        <f>[6]Tabelle1!C2</f>
        <v>2.8073815309842041</v>
      </c>
      <c r="AW189" s="362"/>
      <c r="AX189" s="381">
        <f t="shared" ref="AX189:AX212" si="11">SUMPRODUCT($AV$19:$AW$19,AV189:AW189)</f>
        <v>3.9303341433778853</v>
      </c>
      <c r="AY189" s="401">
        <f t="shared" ref="AY189:AY220" si="12">SUM(J189,U189,W189,Z189,AE189,AU189,AX189)</f>
        <v>180.71903124165226</v>
      </c>
    </row>
    <row r="190" spans="1:51">
      <c r="A190" s="398">
        <v>41671</v>
      </c>
      <c r="B190" s="376">
        <f>'[3]Warenkorb transponiert'!C77</f>
        <v>1.7772441508873926</v>
      </c>
      <c r="C190" s="362">
        <f>'[3]Warenkorb transponiert'!D77</f>
        <v>21.766626584034782</v>
      </c>
      <c r="D190" s="362">
        <f>'[3]Warenkorb transponiert'!E77</f>
        <v>14.261236665149905</v>
      </c>
      <c r="E190" s="362">
        <f>'[3]Warenkorb transponiert'!F77</f>
        <v>19</v>
      </c>
      <c r="F190" s="362">
        <f>'[3]Warenkorb transponiert'!G77</f>
        <v>18.95065642494809</v>
      </c>
      <c r="G190" s="362">
        <f>'[3]Warenkorb transponiert'!H77</f>
        <v>13.215032367611165</v>
      </c>
      <c r="H190" s="362">
        <f>'[3]Warenkorb transponiert'!I77</f>
        <v>4.0890713451601144</v>
      </c>
      <c r="I190" s="362">
        <f>'[3]Warenkorb transponiert'!J77</f>
        <v>3.333333333333333</v>
      </c>
      <c r="J190" s="380">
        <f t="shared" si="5"/>
        <v>36.725023825536049</v>
      </c>
      <c r="K190" s="362">
        <f>[4]PreisBio!G41</f>
        <v>77.86363636363636</v>
      </c>
      <c r="L190" s="362">
        <f>[4]PreisBio!H41</f>
        <v>54.727272727272727</v>
      </c>
      <c r="M190" s="362">
        <f>[4]PreisBio!K41</f>
        <v>45.81818181818182</v>
      </c>
      <c r="N190" s="362">
        <f>[4]PreisBio!J41</f>
        <v>25.791666666666668</v>
      </c>
      <c r="O190" s="362">
        <f>[4]PreisBio!L41</f>
        <v>39.1875</v>
      </c>
      <c r="P190" s="362">
        <f>[4]PreisBio!I41</f>
        <v>5.211875</v>
      </c>
      <c r="Q190" s="362">
        <f>[4]PreisBio!M41</f>
        <v>1.7176470588235286</v>
      </c>
      <c r="R190" s="362">
        <f>[4]PreisBio!B41</f>
        <v>2.2635416666666681</v>
      </c>
      <c r="S190" s="362">
        <f>[4]PreisBio!E41</f>
        <v>19</v>
      </c>
      <c r="T190" s="362">
        <f>[4]PreisBio!F41</f>
        <v>52.81818181818182</v>
      </c>
      <c r="U190" s="380">
        <f t="shared" si="7"/>
        <v>59.219648807932266</v>
      </c>
      <c r="V190" s="376">
        <f>'[2]Haltung gewichtet'!D165</f>
        <v>0.82092565065170053</v>
      </c>
      <c r="W190" s="380">
        <f t="shared" si="6"/>
        <v>22.985918218247615</v>
      </c>
      <c r="X190" s="362" t="str">
        <f>[1]Kochtypberechnung_Bio!T159</f>
        <v/>
      </c>
      <c r="Y190" s="362">
        <f>[1]Kochtypberechnung_Bio!V159</f>
        <v>3.2119297319721301</v>
      </c>
      <c r="Z190" s="380">
        <f t="shared" si="8"/>
        <v>2.0877543257818845</v>
      </c>
      <c r="AA190" s="376">
        <v>6.1348097908531196</v>
      </c>
      <c r="AB190" s="362">
        <v>2.8162712154247367</v>
      </c>
      <c r="AC190" s="362">
        <v>3.4399243959900669</v>
      </c>
      <c r="AD190" s="362">
        <v>0.60972123936756206</v>
      </c>
      <c r="AE190" s="380">
        <f t="shared" si="10"/>
        <v>17.167934615191996</v>
      </c>
      <c r="AF190" s="362">
        <v>3.8015422550658031</v>
      </c>
      <c r="AG190" s="362">
        <v>4.7585881739389464</v>
      </c>
      <c r="AH190" s="362">
        <v>2.2511446104031769</v>
      </c>
      <c r="AI190" s="362">
        <v>6.4803242636306662</v>
      </c>
      <c r="AJ190" s="362">
        <v>7.7676365247545434</v>
      </c>
      <c r="AK190" s="362">
        <v>5.8142264634399181</v>
      </c>
      <c r="AL190" s="362">
        <v>5.2075452480676825</v>
      </c>
      <c r="AM190" s="362">
        <v>6.4597736774685197</v>
      </c>
      <c r="AN190" s="362">
        <v>6.0941564889286068</v>
      </c>
      <c r="AO190" s="362">
        <v>6.1463161311886365</v>
      </c>
      <c r="AP190" s="362">
        <v>15.033339999999999</v>
      </c>
      <c r="AQ190" s="362">
        <v>4.9000000000000004</v>
      </c>
      <c r="AR190" s="362">
        <v>7.832976033006056</v>
      </c>
      <c r="AS190" s="362">
        <v>7.3731769020263194</v>
      </c>
      <c r="AT190" s="362">
        <v>40.418078860991237</v>
      </c>
      <c r="AU190" s="380">
        <f t="shared" si="9"/>
        <v>38.439561510261072</v>
      </c>
      <c r="AV190" s="362">
        <f>[6]Tabelle1!C3</f>
        <v>2.8073815309842041</v>
      </c>
      <c r="AW190" s="362"/>
      <c r="AX190" s="381">
        <f t="shared" si="11"/>
        <v>3.9303341433778853</v>
      </c>
      <c r="AY190" s="401">
        <f t="shared" si="12"/>
        <v>180.55617544632878</v>
      </c>
    </row>
    <row r="191" spans="1:51">
      <c r="A191" s="398">
        <v>41699</v>
      </c>
      <c r="B191" s="376">
        <f>'[3]Warenkorb transponiert'!C78</f>
        <v>1.8030279625324761</v>
      </c>
      <c r="C191" s="362">
        <f>'[3]Warenkorb transponiert'!D78</f>
        <v>21.922208861344927</v>
      </c>
      <c r="D191" s="362">
        <f>'[3]Warenkorb transponiert'!E78</f>
        <v>14.261236665149905</v>
      </c>
      <c r="E191" s="362">
        <f>'[3]Warenkorb transponiert'!F78</f>
        <v>19.144447784663768</v>
      </c>
      <c r="F191" s="362">
        <f>'[3]Warenkorb transponiert'!G78</f>
        <v>18.95065642494809</v>
      </c>
      <c r="G191" s="362">
        <f>'[3]Warenkorb transponiert'!H78</f>
        <v>13.215032367611165</v>
      </c>
      <c r="H191" s="362">
        <f>'[3]Warenkorb transponiert'!I78</f>
        <v>4.166666666666667</v>
      </c>
      <c r="I191" s="362">
        <f>'[3]Warenkorb transponiert'!J78</f>
        <v>3.333333333333333</v>
      </c>
      <c r="J191" s="380">
        <f t="shared" si="5"/>
        <v>37.038345889598645</v>
      </c>
      <c r="K191" s="362">
        <f>[4]PreisBio!G42</f>
        <v>77.86363636363636</v>
      </c>
      <c r="L191" s="362">
        <f>[4]PreisBio!H42</f>
        <v>54.454545454545453</v>
      </c>
      <c r="M191" s="362">
        <f>[4]PreisBio!K42</f>
        <v>45.81818181818182</v>
      </c>
      <c r="N191" s="362">
        <f>[4]PreisBio!J42</f>
        <v>25.791666666666668</v>
      </c>
      <c r="O191" s="362">
        <f>[4]PreisBio!L42</f>
        <v>39.1875</v>
      </c>
      <c r="P191" s="362">
        <f>[4]PreisBio!I42</f>
        <v>5.3637499999999978</v>
      </c>
      <c r="Q191" s="362">
        <f>[4]PreisBio!M42</f>
        <v>1.7923076923076913</v>
      </c>
      <c r="R191" s="362">
        <f>[4]PreisBio!B42</f>
        <v>2.3041666666666676</v>
      </c>
      <c r="S191" s="362">
        <f>[4]PreisBio!E42</f>
        <v>19</v>
      </c>
      <c r="T191" s="362">
        <f>[4]PreisBio!F42</f>
        <v>52.81818181818182</v>
      </c>
      <c r="U191" s="380">
        <f t="shared" si="7"/>
        <v>59.246764627039624</v>
      </c>
      <c r="V191" s="376">
        <f>'[2]Haltung gewichtet'!D166</f>
        <v>0.82659656638482149</v>
      </c>
      <c r="W191" s="380">
        <f t="shared" si="6"/>
        <v>23.144703858775003</v>
      </c>
      <c r="X191" s="362">
        <f>[1]Kochtypberechnung_Bio!T160</f>
        <v>0</v>
      </c>
      <c r="Y191" s="362">
        <f>[1]Kochtypberechnung_Bio!V160</f>
        <v>3.1798159307738598</v>
      </c>
      <c r="Z191" s="380">
        <f t="shared" si="8"/>
        <v>2.066880355003009</v>
      </c>
      <c r="AA191" s="376">
        <v>6.2115096967745904</v>
      </c>
      <c r="AB191" s="362">
        <v>3.2959599181376436</v>
      </c>
      <c r="AC191" s="362">
        <v>3.4502105234329536</v>
      </c>
      <c r="AD191" s="362">
        <v>0.83682900752210898</v>
      </c>
      <c r="AE191" s="380">
        <f t="shared" si="10"/>
        <v>18.435668583945024</v>
      </c>
      <c r="AF191" s="362">
        <v>3.7835814434883002</v>
      </c>
      <c r="AG191" s="362">
        <v>5.0259971230547942</v>
      </c>
      <c r="AH191" s="362">
        <v>2.2407564006684768</v>
      </c>
      <c r="AI191" s="362">
        <v>5.919719650442171</v>
      </c>
      <c r="AJ191" s="362">
        <v>6.07872508007799</v>
      </c>
      <c r="AK191" s="362">
        <v>5.9032976906204304</v>
      </c>
      <c r="AL191" s="362">
        <v>5.1343490472808293</v>
      </c>
      <c r="AM191" s="362">
        <v>5.9194737622728226</v>
      </c>
      <c r="AN191" s="362">
        <v>6.2231067482765843</v>
      </c>
      <c r="AO191" s="362">
        <v>7.1562414543760369</v>
      </c>
      <c r="AP191" s="362">
        <v>15.94144</v>
      </c>
      <c r="AQ191" s="362">
        <v>4.6397881407486539</v>
      </c>
      <c r="AR191" s="362">
        <v>7.7110121196393999</v>
      </c>
      <c r="AS191" s="362">
        <v>7.2318843129345067</v>
      </c>
      <c r="AT191" s="362">
        <v>38.057086048692298</v>
      </c>
      <c r="AU191" s="380">
        <f t="shared" si="9"/>
        <v>36.760009305136009</v>
      </c>
      <c r="AV191" s="362">
        <f>[6]Tabelle1!C4</f>
        <v>2.8073815309842041</v>
      </c>
      <c r="AW191" s="362"/>
      <c r="AX191" s="381">
        <f t="shared" si="11"/>
        <v>3.9303341433778853</v>
      </c>
      <c r="AY191" s="401">
        <f t="shared" si="12"/>
        <v>180.6227067628752</v>
      </c>
    </row>
    <row r="192" spans="1:51">
      <c r="A192" s="398">
        <v>41730</v>
      </c>
      <c r="B192" s="376">
        <f>'[3]Warenkorb transponiert'!C79</f>
        <v>1.8031690973270211</v>
      </c>
      <c r="C192" s="362">
        <f>'[3]Warenkorb transponiert'!D79</f>
        <v>21.447223892331884</v>
      </c>
      <c r="D192" s="362">
        <f>'[3]Warenkorb transponiert'!E79</f>
        <v>14.261236665149905</v>
      </c>
      <c r="E192" s="362">
        <f>'[3]Warenkorb transponiert'!F79</f>
        <v>18.794462815650729</v>
      </c>
      <c r="F192" s="362">
        <f>'[3]Warenkorb transponiert'!G79</f>
        <v>18.95065642494809</v>
      </c>
      <c r="G192" s="362">
        <f>'[3]Warenkorb transponiert'!H79</f>
        <v>13.215032367611165</v>
      </c>
      <c r="H192" s="362">
        <f>'[3]Warenkorb transponiert'!I79</f>
        <v>4.166666666666667</v>
      </c>
      <c r="I192" s="362">
        <f>'[3]Warenkorb transponiert'!J79</f>
        <v>3.2557380118267809</v>
      </c>
      <c r="J192" s="380">
        <f t="shared" si="5"/>
        <v>36.864906547149879</v>
      </c>
      <c r="K192" s="362">
        <f>[4]PreisBio!G43</f>
        <v>78.272727272727266</v>
      </c>
      <c r="L192" s="362">
        <f>[4]PreisBio!H43</f>
        <v>54.454545454545453</v>
      </c>
      <c r="M192" s="362">
        <f>[4]PreisBio!K43</f>
        <v>45.886363636363633</v>
      </c>
      <c r="N192" s="362">
        <f>[4]PreisBio!J43</f>
        <v>25.791666666666668</v>
      </c>
      <c r="O192" s="362">
        <f>[4]PreisBio!L43</f>
        <v>39.1875</v>
      </c>
      <c r="P192" s="362">
        <f>[4]PreisBio!I43</f>
        <v>5.3618749999999995</v>
      </c>
      <c r="Q192" s="362">
        <f>[4]PreisBio!M43</f>
        <v>1.7923076923076913</v>
      </c>
      <c r="R192" s="362">
        <f>[4]PreisBio!B43</f>
        <v>2.304166666666668</v>
      </c>
      <c r="S192" s="362">
        <f>[4]PreisBio!E43</f>
        <v>19</v>
      </c>
      <c r="T192" s="362">
        <f>[4]PreisBio!F43</f>
        <v>52.81818181818182</v>
      </c>
      <c r="U192" s="380">
        <f t="shared" si="7"/>
        <v>59.307296445221446</v>
      </c>
      <c r="V192" s="376">
        <f>'[2]Haltung gewichtet'!D167</f>
        <v>0.8217211451892712</v>
      </c>
      <c r="W192" s="380">
        <f t="shared" si="6"/>
        <v>23.008192065299593</v>
      </c>
      <c r="X192" s="362" t="str">
        <f>[1]Kochtypberechnung_Bio!T161</f>
        <v/>
      </c>
      <c r="Y192" s="362">
        <f>[1]Kochtypberechnung_Bio!V161</f>
        <v>3.21761683433885</v>
      </c>
      <c r="Z192" s="380">
        <f t="shared" si="8"/>
        <v>2.0914509423202525</v>
      </c>
      <c r="AA192" s="376">
        <v>6.2231735233518153</v>
      </c>
      <c r="AB192" s="362">
        <v>2.8162712154247367</v>
      </c>
      <c r="AC192" s="362">
        <v>3.0153702195234668</v>
      </c>
      <c r="AD192" s="362">
        <v>0.86370496709068789</v>
      </c>
      <c r="AE192" s="380">
        <f t="shared" si="10"/>
        <v>17.557735718385359</v>
      </c>
      <c r="AF192" s="362">
        <v>3.73320871636143</v>
      </c>
      <c r="AG192" s="362">
        <v>6.1702495035164704</v>
      </c>
      <c r="AH192" s="362">
        <v>2.2590324705800433</v>
      </c>
      <c r="AI192" s="362">
        <v>5.7968170621822965</v>
      </c>
      <c r="AJ192" s="362">
        <v>7.0295530806002366</v>
      </c>
      <c r="AK192" s="362">
        <v>6.04500013125827</v>
      </c>
      <c r="AL192" s="362">
        <v>5.0406238206601204</v>
      </c>
      <c r="AM192" s="362">
        <v>5.3415391520206539</v>
      </c>
      <c r="AN192" s="362">
        <v>5.0773423128895869</v>
      </c>
      <c r="AO192" s="362">
        <v>7.0986961040317533</v>
      </c>
      <c r="AP192" s="362">
        <v>15.5694610778443</v>
      </c>
      <c r="AQ192" s="362">
        <v>4.9000000000000004</v>
      </c>
      <c r="AR192" s="362">
        <v>7.7822632470206266</v>
      </c>
      <c r="AS192" s="362">
        <v>7.3639184374347204</v>
      </c>
      <c r="AT192" s="362">
        <v>31.976388498923964</v>
      </c>
      <c r="AU192" s="380">
        <f t="shared" si="9"/>
        <v>37.853759636175262</v>
      </c>
      <c r="AV192" s="362">
        <f>[6]Tabelle1!C5</f>
        <v>2.8073815309842041</v>
      </c>
      <c r="AW192" s="362"/>
      <c r="AX192" s="381">
        <f t="shared" si="11"/>
        <v>3.9303341433778853</v>
      </c>
      <c r="AY192" s="401">
        <f t="shared" si="12"/>
        <v>180.61367549792965</v>
      </c>
    </row>
    <row r="193" spans="1:51">
      <c r="A193" s="398">
        <v>41760</v>
      </c>
      <c r="B193" s="376">
        <f>'[3]Warenkorb transponiert'!C80</f>
        <v>1.8031690973270211</v>
      </c>
      <c r="C193" s="362">
        <f>'[3]Warenkorb transponiert'!D80</f>
        <v>21.922208861344927</v>
      </c>
      <c r="D193" s="362">
        <f>'[3]Warenkorb transponiert'!E80</f>
        <v>14.261236665149905</v>
      </c>
      <c r="E193" s="362">
        <f>'[3]Warenkorb transponiert'!F80</f>
        <v>19.155582277310149</v>
      </c>
      <c r="F193" s="362">
        <f>'[3]Warenkorb transponiert'!G80</f>
        <v>18.95065642494809</v>
      </c>
      <c r="G193" s="362">
        <f>'[3]Warenkorb transponiert'!H80</f>
        <v>13.215032367611165</v>
      </c>
      <c r="H193" s="362">
        <f>'[3]Warenkorb transponiert'!I80</f>
        <v>4.0890713451601144</v>
      </c>
      <c r="I193" s="362">
        <f>'[3]Warenkorb transponiert'!J80</f>
        <v>3.2816031189956316</v>
      </c>
      <c r="J193" s="380">
        <f t="shared" si="5"/>
        <v>36.984326586957224</v>
      </c>
      <c r="K193" s="362">
        <f>[4]PreisBio!G44</f>
        <v>78.272727272727266</v>
      </c>
      <c r="L193" s="362">
        <f>[4]PreisBio!H44</f>
        <v>54.454545454545453</v>
      </c>
      <c r="M193" s="362">
        <f>[4]PreisBio!K44</f>
        <v>46.163636363636364</v>
      </c>
      <c r="N193" s="362">
        <f>[4]PreisBio!J44</f>
        <v>26.441666666666666</v>
      </c>
      <c r="O193" s="362">
        <f>[4]PreisBio!L44</f>
        <v>39.1875</v>
      </c>
      <c r="P193" s="362">
        <f>[4]PreisBio!I44</f>
        <v>5.3233333333333315</v>
      </c>
      <c r="Q193" s="362">
        <f>[4]PreisBio!M44</f>
        <v>1.7923076923076904</v>
      </c>
      <c r="R193" s="362">
        <f>[4]PreisBio!B44</f>
        <v>2.2960000000000012</v>
      </c>
      <c r="S193" s="362">
        <f>[4]PreisBio!E44</f>
        <v>18.837837837837839</v>
      </c>
      <c r="T193" s="362">
        <f>[4]PreisBio!F44</f>
        <v>52.81818181818182</v>
      </c>
      <c r="U193" s="380">
        <f t="shared" si="7"/>
        <v>59.367254385434386</v>
      </c>
      <c r="V193" s="376">
        <f>'[2]Haltung gewichtet'!D168</f>
        <v>0.82229083704916328</v>
      </c>
      <c r="W193" s="380">
        <f t="shared" ref="W193:W224" si="13">SUMPRODUCT($V$19:$V$19,V193:V193)</f>
        <v>23.024143437376573</v>
      </c>
      <c r="X193" s="362" t="str">
        <f>[1]Kochtypberechnung_Bio!T162</f>
        <v/>
      </c>
      <c r="Y193" s="362">
        <f>[1]Kochtypberechnung_Bio!V162</f>
        <v>3.2956567174879581</v>
      </c>
      <c r="Z193" s="380">
        <f t="shared" si="8"/>
        <v>2.1421768663671727</v>
      </c>
      <c r="AA193" s="376">
        <v>6.3264742179316</v>
      </c>
      <c r="AB193" s="362">
        <v>3.2932320016432164</v>
      </c>
      <c r="AC193" s="362">
        <v>2.9792136838862064</v>
      </c>
      <c r="AD193" s="362">
        <v>0.61002502957789873</v>
      </c>
      <c r="AE193" s="380">
        <f t="shared" si="10"/>
        <v>17.618511319725421</v>
      </c>
      <c r="AF193" s="362">
        <v>3.1945897733440098</v>
      </c>
      <c r="AG193" s="362">
        <v>6.2604851371660599</v>
      </c>
      <c r="AH193" s="362">
        <v>2.8655284425419167</v>
      </c>
      <c r="AI193" s="362">
        <v>5.240464300536174</v>
      </c>
      <c r="AJ193" s="362">
        <v>8.8672887691339266</v>
      </c>
      <c r="AK193" s="362">
        <v>5.9117288709003537</v>
      </c>
      <c r="AL193" s="362">
        <v>5.9504138238980566</v>
      </c>
      <c r="AM193" s="362">
        <v>5.5144683879952678</v>
      </c>
      <c r="AN193" s="362">
        <v>5.5361030077292668</v>
      </c>
      <c r="AO193" s="362">
        <v>6.0413795466889502</v>
      </c>
      <c r="AP193" s="362">
        <v>16.042491447390734</v>
      </c>
      <c r="AQ193" s="362">
        <v>4.9000000000000004</v>
      </c>
      <c r="AR193" s="362">
        <v>7.7847007750896671</v>
      </c>
      <c r="AS193" s="362">
        <v>6.657133904324211</v>
      </c>
      <c r="AT193" s="362">
        <v>30.74189313418287</v>
      </c>
      <c r="AU193" s="380">
        <f t="shared" si="9"/>
        <v>40.010621082181451</v>
      </c>
      <c r="AV193" s="362">
        <f>[6]Tabelle1!C6</f>
        <v>2.8073815309842041</v>
      </c>
      <c r="AW193" s="362"/>
      <c r="AX193" s="381">
        <f t="shared" si="11"/>
        <v>3.9303341433778853</v>
      </c>
      <c r="AY193" s="401">
        <f t="shared" si="12"/>
        <v>183.07736782142013</v>
      </c>
    </row>
    <row r="194" spans="1:51">
      <c r="A194" s="398">
        <v>41791</v>
      </c>
      <c r="B194" s="376">
        <f>'[3]Warenkorb transponiert'!C81</f>
        <v>1.8031690973270211</v>
      </c>
      <c r="C194" s="362">
        <f>'[3]Warenkorb transponiert'!D81</f>
        <v>21.922208861344927</v>
      </c>
      <c r="D194" s="362">
        <f>'[3]Warenkorb transponiert'!E81</f>
        <v>14.261236665149905</v>
      </c>
      <c r="E194" s="362">
        <f>'[3]Warenkorb transponiert'!F81</f>
        <v>19.216671676995652</v>
      </c>
      <c r="F194" s="362">
        <f>'[3]Warenkorb transponiert'!G81</f>
        <v>18.95065642494809</v>
      </c>
      <c r="G194" s="362">
        <f>'[3]Warenkorb transponiert'!H81</f>
        <v>13.106687095404864</v>
      </c>
      <c r="H194" s="362">
        <f>'[3]Warenkorb transponiert'!I81</f>
        <v>4.166666666666667</v>
      </c>
      <c r="I194" s="362">
        <f>'[3]Warenkorb transponiert'!J81</f>
        <v>3.333333333333333</v>
      </c>
      <c r="J194" s="380">
        <f t="shared" si="5"/>
        <v>37.001637860188673</v>
      </c>
      <c r="K194" s="362">
        <f>[4]PreisBio!G45</f>
        <v>78.272727272727266</v>
      </c>
      <c r="L194" s="362">
        <f>[4]PreisBio!H45</f>
        <v>54.454545454545453</v>
      </c>
      <c r="M194" s="362">
        <f>[4]PreisBio!K45</f>
        <v>46.18181818181818</v>
      </c>
      <c r="N194" s="362">
        <f>[4]PreisBio!J45</f>
        <v>26.541666666666668</v>
      </c>
      <c r="O194" s="362">
        <f>[4]PreisBio!L45</f>
        <v>39.1875</v>
      </c>
      <c r="P194" s="362">
        <f>[4]PreisBio!I45</f>
        <v>5.2913888888888865</v>
      </c>
      <c r="Q194" s="362">
        <f>[4]PreisBio!M45</f>
        <v>1.7899999999999991</v>
      </c>
      <c r="R194" s="362">
        <f>[4]PreisBio!B45</f>
        <v>2.3190909090909093</v>
      </c>
      <c r="S194" s="362">
        <f>[4]PreisBio!E45</f>
        <v>18.625</v>
      </c>
      <c r="T194" s="362">
        <f>[4]PreisBio!F45</f>
        <v>52.81818181818182</v>
      </c>
      <c r="U194" s="380">
        <f t="shared" ref="U194:U225" si="14">SUMPRODUCT($K$19:$T$19,K194:T194)</f>
        <v>59.24568383838384</v>
      </c>
      <c r="V194" s="376">
        <f>'[2]Haltung gewichtet'!D169</f>
        <v>0.816438036947021</v>
      </c>
      <c r="W194" s="380">
        <f t="shared" si="13"/>
        <v>22.860265034516587</v>
      </c>
      <c r="X194" s="362">
        <f>[1]Kochtypberechnung_Bio!T163</f>
        <v>0</v>
      </c>
      <c r="Y194" s="362">
        <f>[1]Kochtypberechnung_Bio!V163</f>
        <v>3.2479341660906029</v>
      </c>
      <c r="Z194" s="380">
        <f t="shared" si="8"/>
        <v>2.1111572079588918</v>
      </c>
      <c r="AA194" s="376">
        <v>6.3068285177620638</v>
      </c>
      <c r="AB194" s="362">
        <v>3.0691770091307435</v>
      </c>
      <c r="AC194" s="362">
        <v>2.9170652315908399</v>
      </c>
      <c r="AD194" s="362">
        <v>0.57291674406901505</v>
      </c>
      <c r="AE194" s="380">
        <f t="shared" si="10"/>
        <v>17.172072113737823</v>
      </c>
      <c r="AF194" s="362">
        <v>4.4031437225819934</v>
      </c>
      <c r="AG194" s="362">
        <v>8.6552409243785267</v>
      </c>
      <c r="AH194" s="362">
        <v>3.0488101004813237</v>
      </c>
      <c r="AI194" s="362">
        <v>7.1510785826195971</v>
      </c>
      <c r="AJ194" s="362">
        <v>6.94256720369152</v>
      </c>
      <c r="AK194" s="362">
        <v>5.5893321593203806</v>
      </c>
      <c r="AL194" s="362">
        <v>8.1699533537706284</v>
      </c>
      <c r="AM194" s="362">
        <v>8.1473757739711736</v>
      </c>
      <c r="AN194" s="362">
        <v>8.5749977735304537</v>
      </c>
      <c r="AO194" s="362">
        <v>8.0955891741303461</v>
      </c>
      <c r="AP194" s="362">
        <v>16.057075000000001</v>
      </c>
      <c r="AQ194" s="362">
        <v>4.9000000000000004</v>
      </c>
      <c r="AR194" s="362">
        <v>7.7350651588743133</v>
      </c>
      <c r="AS194" s="362">
        <v>8.0924896448715273</v>
      </c>
      <c r="AT194" s="362">
        <v>37.690966666666696</v>
      </c>
      <c r="AU194" s="380">
        <f t="shared" si="9"/>
        <v>45.729796137375814</v>
      </c>
      <c r="AV194" s="362">
        <f>[6]Tabelle1!C7</f>
        <v>2.8073815309842041</v>
      </c>
      <c r="AW194" s="362"/>
      <c r="AX194" s="381">
        <f t="shared" si="11"/>
        <v>3.9303341433778853</v>
      </c>
      <c r="AY194" s="401">
        <f t="shared" si="12"/>
        <v>188.05094633553949</v>
      </c>
    </row>
    <row r="195" spans="1:51">
      <c r="A195" s="398">
        <v>41821</v>
      </c>
      <c r="B195" s="376">
        <f>'[3]Warenkorb transponiert'!C82</f>
        <v>1.8031690973270211</v>
      </c>
      <c r="C195" s="362">
        <f>'[3]Warenkorb transponiert'!D82</f>
        <v>21.922208861344927</v>
      </c>
      <c r="D195" s="362">
        <f>'[3]Warenkorb transponiert'!E82</f>
        <v>14.261236665149905</v>
      </c>
      <c r="E195" s="362">
        <f>'[3]Warenkorb transponiert'!F82</f>
        <v>19.577791138655073</v>
      </c>
      <c r="F195" s="362">
        <f>'[3]Warenkorb transponiert'!G82</f>
        <v>18.95065642494809</v>
      </c>
      <c r="G195" s="362">
        <f>'[3]Warenkorb transponiert'!H82</f>
        <v>13.140825639392975</v>
      </c>
      <c r="H195" s="362">
        <f>'[3]Warenkorb transponiert'!I82</f>
        <v>4.0890713451601144</v>
      </c>
      <c r="I195" s="362">
        <f>'[3]Warenkorb transponiert'!J82</f>
        <v>3.333333333333333</v>
      </c>
      <c r="J195" s="380">
        <f t="shared" si="5"/>
        <v>37.032370463478962</v>
      </c>
      <c r="K195" s="362">
        <f>[4]PreisBio!G46</f>
        <v>78.559090909090912</v>
      </c>
      <c r="L195" s="362">
        <f>[4]PreisBio!H46</f>
        <v>54.590909090909093</v>
      </c>
      <c r="M195" s="362">
        <f>[4]PreisBio!K46</f>
        <v>45.68181818181818</v>
      </c>
      <c r="N195" s="362">
        <f>[4]PreisBio!J46</f>
        <v>26.431250000000002</v>
      </c>
      <c r="O195" s="362">
        <f>[4]PreisBio!L46</f>
        <v>39.1875</v>
      </c>
      <c r="P195" s="362">
        <f>[4]PreisBio!I46</f>
        <v>5.2636111111111088</v>
      </c>
      <c r="Q195" s="362">
        <f>[4]PreisBio!M46</f>
        <v>1.7899999999999991</v>
      </c>
      <c r="R195" s="362">
        <f>[4]PreisBio!B46</f>
        <v>2.309318181818182</v>
      </c>
      <c r="S195" s="362">
        <f>[4]PreisBio!E46</f>
        <v>18.625</v>
      </c>
      <c r="T195" s="362">
        <f>[4]PreisBio!F46</f>
        <v>52.81818181818182</v>
      </c>
      <c r="U195" s="380">
        <f t="shared" si="14"/>
        <v>59.178680934343433</v>
      </c>
      <c r="V195" s="376">
        <f>'[2]Haltung gewichtet'!D170</f>
        <v>0.81932538648732256</v>
      </c>
      <c r="W195" s="380">
        <f t="shared" si="13"/>
        <v>22.941110821645033</v>
      </c>
      <c r="X195" s="362">
        <f>[1]Kochtypberechnung_Bio!T164</f>
        <v>0</v>
      </c>
      <c r="Y195" s="362">
        <f>[1]Kochtypberechnung_Bio!V164</f>
        <v>3.2653498305598641</v>
      </c>
      <c r="Z195" s="380">
        <f t="shared" si="8"/>
        <v>2.1224773898639118</v>
      </c>
      <c r="AA195" s="376">
        <v>6.291945447263017</v>
      </c>
      <c r="AB195" s="362">
        <v>3.2932320016432164</v>
      </c>
      <c r="AC195" s="362">
        <v>3.7722729495737899</v>
      </c>
      <c r="AD195" s="362">
        <v>0.68956745527369845</v>
      </c>
      <c r="AE195" s="380">
        <f t="shared" si="10"/>
        <v>18.471443764086171</v>
      </c>
      <c r="AF195" s="362">
        <v>4.7439683422463634</v>
      </c>
      <c r="AG195" s="362">
        <v>8.0739863750783361</v>
      </c>
      <c r="AH195" s="362">
        <v>2.5311646654132733</v>
      </c>
      <c r="AI195" s="362">
        <v>6.2386778713966331</v>
      </c>
      <c r="AJ195" s="362">
        <v>6.8488954689784833</v>
      </c>
      <c r="AK195" s="362">
        <v>6.1813728667920032</v>
      </c>
      <c r="AL195" s="362">
        <v>6.8327102348374069</v>
      </c>
      <c r="AM195" s="362">
        <v>7.6300919596476566</v>
      </c>
      <c r="AN195" s="362">
        <v>7.7519743976742559</v>
      </c>
      <c r="AO195" s="362">
        <v>9.9376721123180829</v>
      </c>
      <c r="AP195" s="362">
        <v>15.895324858993101</v>
      </c>
      <c r="AQ195" s="362">
        <v>4.9000000000000004</v>
      </c>
      <c r="AR195" s="362">
        <v>7.7494985460622532</v>
      </c>
      <c r="AS195" s="362">
        <v>8.4229984036626977</v>
      </c>
      <c r="AT195" s="362">
        <v>42.480372425318564</v>
      </c>
      <c r="AU195" s="380">
        <f t="shared" si="9"/>
        <v>44.366624264123331</v>
      </c>
      <c r="AV195" s="362">
        <f>[6]Tabelle1!C8</f>
        <v>2.8073815309842041</v>
      </c>
      <c r="AW195" s="362"/>
      <c r="AX195" s="381">
        <f t="shared" si="11"/>
        <v>3.9303341433778853</v>
      </c>
      <c r="AY195" s="401">
        <f t="shared" si="12"/>
        <v>188.04304178091871</v>
      </c>
    </row>
    <row r="196" spans="1:51">
      <c r="A196" s="398">
        <v>41852</v>
      </c>
      <c r="B196" s="376">
        <f>'[3]Warenkorb transponiert'!C83</f>
        <v>1.7999531184821631</v>
      </c>
      <c r="C196" s="362">
        <f>'[3]Warenkorb transponiert'!D83</f>
        <v>21.777761076681159</v>
      </c>
      <c r="D196" s="362">
        <f>'[3]Warenkorb transponiert'!E83</f>
        <v>14.326545831437384</v>
      </c>
      <c r="E196" s="362">
        <f>'[3]Warenkorb transponiert'!F83</f>
        <v>19.433343353991305</v>
      </c>
      <c r="F196" s="362">
        <f>'[3]Warenkorb transponiert'!G83</f>
        <v>18.755641049228586</v>
      </c>
      <c r="G196" s="362">
        <f>'[3]Warenkorb transponiert'!H83</f>
        <v>13.140825639392975</v>
      </c>
      <c r="H196" s="362">
        <f>'[3]Warenkorb transponiert'!I83</f>
        <v>4.0890713451601144</v>
      </c>
      <c r="I196" s="362">
        <f>'[3]Warenkorb transponiert'!J83</f>
        <v>3.333333333333333</v>
      </c>
      <c r="J196" s="380">
        <f t="shared" si="5"/>
        <v>36.946419554372078</v>
      </c>
      <c r="K196" s="362">
        <f>[4]PreisBio!G47</f>
        <v>79.209090909090904</v>
      </c>
      <c r="L196" s="362">
        <f>[4]PreisBio!H47</f>
        <v>54.909090909090907</v>
      </c>
      <c r="M196" s="362">
        <f>[4]PreisBio!K47</f>
        <v>45.763636363636365</v>
      </c>
      <c r="N196" s="362">
        <f>[4]PreisBio!J47</f>
        <v>26.258333333333333</v>
      </c>
      <c r="O196" s="362">
        <f>[4]PreisBio!L47</f>
        <v>39.174999999999997</v>
      </c>
      <c r="P196" s="362">
        <f>[4]PreisBio!I47</f>
        <v>5.3233333333333315</v>
      </c>
      <c r="Q196" s="362">
        <f>[4]PreisBio!M47</f>
        <v>1.7899999999999983</v>
      </c>
      <c r="R196" s="362">
        <f>[4]PreisBio!B47</f>
        <v>2.3112727272727285</v>
      </c>
      <c r="S196" s="362">
        <f>[4]PreisBio!E47</f>
        <v>18.625</v>
      </c>
      <c r="T196" s="362">
        <f>[4]PreisBio!F47</f>
        <v>52.81818181818182</v>
      </c>
      <c r="U196" s="380">
        <f t="shared" si="14"/>
        <v>59.269542121212112</v>
      </c>
      <c r="V196" s="376">
        <f>'[2]Haltung gewichtet'!D171</f>
        <v>0.82089021308529009</v>
      </c>
      <c r="W196" s="380">
        <f t="shared" si="13"/>
        <v>22.984925966388122</v>
      </c>
      <c r="X196" s="362">
        <f>[1]Kochtypberechnung_Bio!T165</f>
        <v>0</v>
      </c>
      <c r="Y196" s="362">
        <f>[1]Kochtypberechnung_Bio!V165</f>
        <v>3.0383288430449813</v>
      </c>
      <c r="Z196" s="380">
        <f t="shared" si="8"/>
        <v>1.974913747979238</v>
      </c>
      <c r="AA196" s="376">
        <v>6.1</v>
      </c>
      <c r="AB196" s="362">
        <v>3.2932320016432164</v>
      </c>
      <c r="AC196" s="362">
        <v>3.7774519872650703</v>
      </c>
      <c r="AD196" s="362">
        <v>0.79056242073191596</v>
      </c>
      <c r="AE196" s="380">
        <f t="shared" si="10"/>
        <v>18.440681759185637</v>
      </c>
      <c r="AF196" s="362">
        <v>4.2503485471067464</v>
      </c>
      <c r="AG196" s="362">
        <v>6.4913942724211537</v>
      </c>
      <c r="AH196" s="362">
        <v>2.5703381851761469</v>
      </c>
      <c r="AI196" s="362">
        <v>6.0447184813976707</v>
      </c>
      <c r="AJ196" s="362">
        <v>7.8225861708794655</v>
      </c>
      <c r="AK196" s="362">
        <v>5.7608564549822434</v>
      </c>
      <c r="AL196" s="362">
        <v>6.4610463728152636</v>
      </c>
      <c r="AM196" s="362">
        <v>7.3330831065037261</v>
      </c>
      <c r="AN196" s="362">
        <v>7.7823934228117801</v>
      </c>
      <c r="AO196" s="362">
        <v>8.359307127637349</v>
      </c>
      <c r="AP196" s="362">
        <v>15.959861896803835</v>
      </c>
      <c r="AQ196" s="362">
        <v>4.9000000000000004</v>
      </c>
      <c r="AR196" s="362">
        <v>9.6472907429844685</v>
      </c>
      <c r="AS196" s="362">
        <v>6.9549671453937734</v>
      </c>
      <c r="AT196" s="362">
        <v>35.148133333333298</v>
      </c>
      <c r="AU196" s="380">
        <f t="shared" si="9"/>
        <v>42.403117820044748</v>
      </c>
      <c r="AV196" s="362">
        <f>[6]Tabelle1!C9</f>
        <v>2.8073815309842041</v>
      </c>
      <c r="AW196" s="362"/>
      <c r="AX196" s="381">
        <f t="shared" si="11"/>
        <v>3.9303341433778853</v>
      </c>
      <c r="AY196" s="401">
        <f t="shared" si="12"/>
        <v>185.94993511255981</v>
      </c>
    </row>
    <row r="197" spans="1:51">
      <c r="A197" s="398">
        <v>41883</v>
      </c>
      <c r="B197" s="376">
        <f>'[3]Warenkorb transponiert'!C84</f>
        <v>1.8031690973270211</v>
      </c>
      <c r="C197" s="362">
        <f>'[3]Warenkorb transponiert'!D84</f>
        <v>21.922208861344927</v>
      </c>
      <c r="D197" s="362">
        <f>'[3]Warenkorb transponiert'!E84</f>
        <v>14</v>
      </c>
      <c r="E197" s="362">
        <f>'[3]Warenkorb transponiert'!F84</f>
        <v>19.566656646008695</v>
      </c>
      <c r="F197" s="362">
        <f>'[3]Warenkorb transponiert'!G84</f>
        <v>18.95065642494809</v>
      </c>
      <c r="G197" s="362">
        <f>'[3]Warenkorb transponiert'!H84</f>
        <v>13.140825639392975</v>
      </c>
      <c r="H197" s="362">
        <f>'[3]Warenkorb transponiert'!I84</f>
        <v>4.166666666666667</v>
      </c>
      <c r="I197" s="362">
        <f>'[3]Warenkorb transponiert'!J84</f>
        <v>3.333333333333333</v>
      </c>
      <c r="J197" s="380">
        <f t="shared" si="5"/>
        <v>37.014638250653803</v>
      </c>
      <c r="K197" s="362">
        <f>[4]PreisBio!G48</f>
        <v>79.681818181818187</v>
      </c>
      <c r="L197" s="362">
        <f>[4]PreisBio!H48</f>
        <v>54.909090909090907</v>
      </c>
      <c r="M197" s="362">
        <f>[4]PreisBio!K48</f>
        <v>45.954545454545453</v>
      </c>
      <c r="N197" s="362">
        <f>[4]PreisBio!J48</f>
        <v>26.625</v>
      </c>
      <c r="O197" s="362">
        <f>[4]PreisBio!L48</f>
        <v>38.9375</v>
      </c>
      <c r="P197" s="362">
        <f>[4]PreisBio!I48</f>
        <v>5.3637499999999978</v>
      </c>
      <c r="Q197" s="362">
        <f>[4]PreisBio!M48</f>
        <v>1.7899999999999996</v>
      </c>
      <c r="R197" s="362">
        <f>[4]PreisBio!B48</f>
        <v>2.3041666666666663</v>
      </c>
      <c r="S197" s="362">
        <f>[4]PreisBio!E48</f>
        <v>18.625</v>
      </c>
      <c r="T197" s="362">
        <f>[4]PreisBio!F48</f>
        <v>52.81818181818182</v>
      </c>
      <c r="U197" s="380">
        <f t="shared" si="14"/>
        <v>59.392867424242425</v>
      </c>
      <c r="V197" s="376">
        <f>'[2]Haltung gewichtet'!D172</f>
        <v>0.82089021308529009</v>
      </c>
      <c r="W197" s="380">
        <f t="shared" si="13"/>
        <v>22.984925966388122</v>
      </c>
      <c r="X197" s="362">
        <f>[1]Kochtypberechnung_Bio!T166</f>
        <v>0</v>
      </c>
      <c r="Y197" s="362">
        <f>[1]Kochtypberechnung_Bio!V166</f>
        <v>2.8812014503587338</v>
      </c>
      <c r="Z197" s="380">
        <f t="shared" si="8"/>
        <v>1.872780942733177</v>
      </c>
      <c r="AA197" s="376">
        <v>6.1218666666666701</v>
      </c>
      <c r="AB197" s="362">
        <v>3.0691770091307435</v>
      </c>
      <c r="AC197" s="362">
        <v>3.7774519872650703</v>
      </c>
      <c r="AD197" s="362">
        <v>0.78674982448392727</v>
      </c>
      <c r="AE197" s="380">
        <f t="shared" si="10"/>
        <v>18.195082034847033</v>
      </c>
      <c r="AF197" s="362">
        <v>3.8748902520056205</v>
      </c>
      <c r="AG197" s="362">
        <v>7.2803069420653133</v>
      </c>
      <c r="AH197" s="362">
        <v>3.5122844015040737</v>
      </c>
      <c r="AI197" s="362">
        <v>8.4852385979388636</v>
      </c>
      <c r="AJ197" s="362">
        <v>10.370396202283967</v>
      </c>
      <c r="AK197" s="362">
        <v>5.8451543200334237</v>
      </c>
      <c r="AL197" s="362">
        <v>7.8485511844579063</v>
      </c>
      <c r="AM197" s="362">
        <v>8.408610691107862</v>
      </c>
      <c r="AN197" s="362">
        <v>8.9272212300675431</v>
      </c>
      <c r="AO197" s="362">
        <v>7.7306628187452135</v>
      </c>
      <c r="AP197" s="362">
        <v>15.589364986421566</v>
      </c>
      <c r="AQ197" s="362">
        <v>4.9000000000000004</v>
      </c>
      <c r="AR197" s="362">
        <v>9.2497414838799532</v>
      </c>
      <c r="AS197" s="362">
        <v>8.5099103478170033</v>
      </c>
      <c r="AT197" s="362">
        <v>43.0005666666667</v>
      </c>
      <c r="AU197" s="380">
        <f t="shared" si="9"/>
        <v>49.039770738501026</v>
      </c>
      <c r="AV197" s="362">
        <f>[6]Tabelle1!C10</f>
        <v>2.8073815309842041</v>
      </c>
      <c r="AW197" s="362"/>
      <c r="AX197" s="381">
        <f t="shared" si="11"/>
        <v>3.9303341433778853</v>
      </c>
      <c r="AY197" s="401">
        <f t="shared" si="12"/>
        <v>192.43039950074348</v>
      </c>
    </row>
    <row r="198" spans="1:51">
      <c r="A198" s="398">
        <v>41913</v>
      </c>
      <c r="B198" s="376">
        <f>'[3]Warenkorb transponiert'!C85</f>
        <v>1.7859798895636323</v>
      </c>
      <c r="C198" s="362">
        <f>'[3]Warenkorb transponiert'!D85</f>
        <v>21.447223892331884</v>
      </c>
      <c r="D198" s="362">
        <f>'[3]Warenkorb transponiert'!E85</f>
        <v>14</v>
      </c>
      <c r="E198" s="362">
        <f>'[3]Warenkorb transponiert'!F85</f>
        <v>20</v>
      </c>
      <c r="F198" s="362">
        <f>'[3]Warenkorb transponiert'!G85</f>
        <v>18.95065642494809</v>
      </c>
      <c r="G198" s="362">
        <f>'[3]Warenkorb transponiert'!H85</f>
        <v>13.140825639392975</v>
      </c>
      <c r="H198" s="362">
        <f>'[3]Warenkorb transponiert'!I85</f>
        <v>4.166666666666667</v>
      </c>
      <c r="I198" s="362">
        <f>'[3]Warenkorb transponiert'!J85</f>
        <v>3.333333333333333</v>
      </c>
      <c r="J198" s="380">
        <f t="shared" si="5"/>
        <v>36.836815573184751</v>
      </c>
      <c r="K198" s="362">
        <f>[4]PreisBio!G49</f>
        <v>79.681818181818187</v>
      </c>
      <c r="L198" s="362">
        <f>[4]PreisBio!H49</f>
        <v>54.745454545454542</v>
      </c>
      <c r="M198" s="362">
        <f>[4]PreisBio!K49</f>
        <v>44.490909090909092</v>
      </c>
      <c r="N198" s="362">
        <f>[4]PreisBio!J49</f>
        <v>25.925000000000001</v>
      </c>
      <c r="O198" s="362">
        <f>[4]PreisBio!L49</f>
        <v>38.9375</v>
      </c>
      <c r="P198" s="362">
        <f>[4]PreisBio!I49</f>
        <v>5.3049999999999979</v>
      </c>
      <c r="Q198" s="362">
        <f>[4]PreisBio!M49</f>
        <v>1.8312307692307681</v>
      </c>
      <c r="R198" s="362">
        <f>[4]PreisBio!B49</f>
        <v>2.2962500000000006</v>
      </c>
      <c r="S198" s="362">
        <f>[4]PreisBio!E49</f>
        <v>18.625</v>
      </c>
      <c r="T198" s="362">
        <f>[4]PreisBio!F49</f>
        <v>52.81818181818182</v>
      </c>
      <c r="U198" s="380">
        <f t="shared" si="14"/>
        <v>58.98504631118881</v>
      </c>
      <c r="V198" s="376">
        <f>'[2]Haltung gewichtet'!D173</f>
        <v>0.81981871918544447</v>
      </c>
      <c r="W198" s="380">
        <f t="shared" si="13"/>
        <v>22.954924137192446</v>
      </c>
      <c r="X198" s="362" t="str">
        <f>[1]Kochtypberechnung_Bio!T167</f>
        <v/>
      </c>
      <c r="Y198" s="362">
        <f>[1]Kochtypberechnung_Bio!V167</f>
        <v>2.7043880208113702</v>
      </c>
      <c r="Z198" s="380">
        <f t="shared" si="8"/>
        <v>1.7578522135273906</v>
      </c>
      <c r="AA198" s="376">
        <v>6.2905563047310933</v>
      </c>
      <c r="AB198" s="362">
        <v>2.5244068231371033</v>
      </c>
      <c r="AC198" s="362">
        <v>3.7774519872650703</v>
      </c>
      <c r="AD198" s="362">
        <v>0.78138677895313402</v>
      </c>
      <c r="AE198" s="380">
        <f t="shared" si="10"/>
        <v>17.780981500191647</v>
      </c>
      <c r="AF198" s="362">
        <v>3.8586533416892963</v>
      </c>
      <c r="AG198" s="362">
        <v>6.8849571025694596</v>
      </c>
      <c r="AH198" s="362">
        <v>2.6697568767843465</v>
      </c>
      <c r="AI198" s="362">
        <v>7.4004802576422266</v>
      </c>
      <c r="AJ198" s="362">
        <v>5.0303850235749694</v>
      </c>
      <c r="AK198" s="362">
        <v>5.6061221701135038</v>
      </c>
      <c r="AL198" s="362">
        <v>7.5037127275259365</v>
      </c>
      <c r="AM198" s="362">
        <v>8.2562764072836146</v>
      </c>
      <c r="AN198" s="362">
        <v>8.9428630030583083</v>
      </c>
      <c r="AO198" s="362">
        <v>7.6289768498015462</v>
      </c>
      <c r="AP198" s="362">
        <v>15.964331940672666</v>
      </c>
      <c r="AQ198" s="362">
        <v>4.9000000000000004</v>
      </c>
      <c r="AR198" s="362">
        <v>8.6388705971032653</v>
      </c>
      <c r="AS198" s="362">
        <v>6.90005287096999</v>
      </c>
      <c r="AT198" s="362">
        <v>37.4277048454843</v>
      </c>
      <c r="AU198" s="380">
        <f t="shared" si="9"/>
        <v>40.844631578026728</v>
      </c>
      <c r="AV198" s="362">
        <f>[6]Tabelle1!C11</f>
        <v>2.8073815309842041</v>
      </c>
      <c r="AW198" s="362"/>
      <c r="AX198" s="381">
        <f t="shared" si="11"/>
        <v>3.9303341433778853</v>
      </c>
      <c r="AY198" s="401">
        <f t="shared" si="12"/>
        <v>183.09058545668967</v>
      </c>
    </row>
    <row r="199" spans="1:51">
      <c r="A199" s="398">
        <v>41944</v>
      </c>
      <c r="B199" s="376">
        <f>'[3]Warenkorb transponiert'!C86</f>
        <v>1.8031690973270211</v>
      </c>
      <c r="C199" s="362">
        <f>'[3]Warenkorb transponiert'!D86</f>
        <v>21.922208861344927</v>
      </c>
      <c r="D199" s="362">
        <f>'[3]Warenkorb transponiert'!E86</f>
        <v>14</v>
      </c>
      <c r="E199" s="362">
        <f>'[3]Warenkorb transponiert'!F86</f>
        <v>19.566656646008695</v>
      </c>
      <c r="F199" s="362">
        <f>'[3]Warenkorb transponiert'!G86</f>
        <v>18.95065642494809</v>
      </c>
      <c r="G199" s="362">
        <f>'[3]Warenkorb transponiert'!H86</f>
        <v>13.140825639392975</v>
      </c>
      <c r="H199" s="362">
        <f>'[3]Warenkorb transponiert'!I86</f>
        <v>4.0890713451601144</v>
      </c>
      <c r="I199" s="362">
        <f>'[3]Warenkorb transponiert'!J86</f>
        <v>3.333333333333333</v>
      </c>
      <c r="J199" s="380">
        <f t="shared" si="5"/>
        <v>36.975840589900521</v>
      </c>
      <c r="K199" s="362">
        <f>[4]PreisBio!G50</f>
        <v>79.681818181818187</v>
      </c>
      <c r="L199" s="362">
        <f>[4]PreisBio!H50</f>
        <v>54.727272727272727</v>
      </c>
      <c r="M199" s="362">
        <f>[4]PreisBio!K50</f>
        <v>44</v>
      </c>
      <c r="N199" s="362">
        <f>[4]PreisBio!J50</f>
        <v>25.625</v>
      </c>
      <c r="O199" s="362">
        <f>[4]PreisBio!L50</f>
        <v>38.9375</v>
      </c>
      <c r="P199" s="362">
        <f>[4]PreisBio!I50</f>
        <v>5.3573295454545438</v>
      </c>
      <c r="Q199" s="362">
        <f>[4]PreisBio!M50</f>
        <v>1.8846153846153857</v>
      </c>
      <c r="R199" s="362">
        <f>[4]PreisBio!B50</f>
        <v>2.2551607142857151</v>
      </c>
      <c r="S199" s="362">
        <f>[4]PreisBio!E50</f>
        <v>18.625</v>
      </c>
      <c r="T199" s="362">
        <f>[4]PreisBio!F50</f>
        <v>52.81818181818182</v>
      </c>
      <c r="U199" s="380">
        <f t="shared" si="14"/>
        <v>58.838197214035972</v>
      </c>
      <c r="V199" s="376">
        <f>'[2]Haltung gewichtet'!D174</f>
        <v>0.83139048735604015</v>
      </c>
      <c r="W199" s="380">
        <f t="shared" si="13"/>
        <v>23.278933645969126</v>
      </c>
      <c r="X199" s="362" t="str">
        <f>[1]Kochtypberechnung_Bio!T168</f>
        <v/>
      </c>
      <c r="Y199" s="362">
        <f>[1]Kochtypberechnung_Bio!V168</f>
        <v>2.9212956724199901</v>
      </c>
      <c r="Z199" s="380">
        <f t="shared" si="8"/>
        <v>1.8988421870729937</v>
      </c>
      <c r="AA199" s="376">
        <v>6.210738191434733</v>
      </c>
      <c r="AB199" s="362">
        <v>3.2932320016432164</v>
      </c>
      <c r="AC199" s="362">
        <v>3.2000000000000006</v>
      </c>
      <c r="AD199" s="362">
        <v>0.77220695542774964</v>
      </c>
      <c r="AE199" s="380">
        <f t="shared" si="10"/>
        <v>18.046957317078878</v>
      </c>
      <c r="AF199" s="362">
        <v>3.6906896476568498</v>
      </c>
      <c r="AG199" s="362">
        <v>5.591214017129726</v>
      </c>
      <c r="AH199" s="362">
        <v>3.5083736787131827</v>
      </c>
      <c r="AI199" s="362">
        <v>3.5309105352000802</v>
      </c>
      <c r="AJ199" s="362">
        <v>6.0295761380474895</v>
      </c>
      <c r="AK199" s="362">
        <v>5.5172191515214832</v>
      </c>
      <c r="AL199" s="362">
        <v>6.4487089875641033</v>
      </c>
      <c r="AM199" s="362">
        <v>7.5797196330339132</v>
      </c>
      <c r="AN199" s="362">
        <v>6.2175161896803841</v>
      </c>
      <c r="AO199" s="362">
        <v>6.5876073700273734</v>
      </c>
      <c r="AP199" s="362">
        <v>15.936064685606866</v>
      </c>
      <c r="AQ199" s="362">
        <v>4.9000000000000004</v>
      </c>
      <c r="AR199" s="362">
        <v>8.3407163428730602</v>
      </c>
      <c r="AS199" s="362">
        <v>6.9671974521272899</v>
      </c>
      <c r="AT199" s="362">
        <v>33.974788276981364</v>
      </c>
      <c r="AU199" s="380">
        <f t="shared" si="9"/>
        <v>38.665766168996285</v>
      </c>
      <c r="AV199" s="362">
        <f>[6]Tabelle1!C12</f>
        <v>2.8073815309842041</v>
      </c>
      <c r="AW199" s="362"/>
      <c r="AX199" s="381">
        <f t="shared" si="11"/>
        <v>3.9303341433778853</v>
      </c>
      <c r="AY199" s="401">
        <f t="shared" si="12"/>
        <v>181.63487126643167</v>
      </c>
    </row>
    <row r="200" spans="1:51">
      <c r="A200" s="398">
        <v>41974</v>
      </c>
      <c r="B200" s="376">
        <f>'[3]Warenkorb transponiert'!C87</f>
        <v>1.8031690973270211</v>
      </c>
      <c r="C200" s="362">
        <f>'[3]Warenkorb transponiert'!D87</f>
        <v>21.922208861344927</v>
      </c>
      <c r="D200" s="362">
        <f>'[3]Warenkorb transponiert'!E87</f>
        <v>14</v>
      </c>
      <c r="E200" s="362">
        <f>'[3]Warenkorb transponiert'!F87</f>
        <v>19.566656646008695</v>
      </c>
      <c r="F200" s="362">
        <f>'[3]Warenkorb transponiert'!G87</f>
        <v>18.95065642494809</v>
      </c>
      <c r="G200" s="362">
        <f>'[3]Warenkorb transponiert'!H87</f>
        <v>13.140825639392975</v>
      </c>
      <c r="H200" s="362">
        <f>'[3]Warenkorb transponiert'!I87</f>
        <v>4.166666666666667</v>
      </c>
      <c r="I200" s="362">
        <f>'[3]Warenkorb transponiert'!J87</f>
        <v>3.333333333333333</v>
      </c>
      <c r="J200" s="380">
        <f t="shared" si="5"/>
        <v>37.014638250653803</v>
      </c>
      <c r="K200" s="362">
        <f>[4]PreisBio!G51</f>
        <v>79.681818181818187</v>
      </c>
      <c r="L200" s="362">
        <f>[4]PreisBio!H51</f>
        <v>54.727272727272727</v>
      </c>
      <c r="M200" s="362">
        <f>[4]PreisBio!K51</f>
        <v>44.022727272727273</v>
      </c>
      <c r="N200" s="362">
        <f>[4]PreisBio!J51</f>
        <v>25.625</v>
      </c>
      <c r="O200" s="362">
        <f>[4]PreisBio!L51</f>
        <v>38.96875</v>
      </c>
      <c r="P200" s="362">
        <f>[4]PreisBio!I51</f>
        <v>5.3568181818181788</v>
      </c>
      <c r="Q200" s="362">
        <f>[4]PreisBio!M51</f>
        <v>1.9192307692307708</v>
      </c>
      <c r="R200" s="362">
        <f>[4]PreisBio!B51</f>
        <v>2.2559642857142861</v>
      </c>
      <c r="S200" s="362">
        <f>[4]PreisBio!E51</f>
        <v>18.625</v>
      </c>
      <c r="T200" s="362">
        <f>[4]PreisBio!F51</f>
        <v>52.81818181818182</v>
      </c>
      <c r="U200" s="380">
        <f t="shared" si="14"/>
        <v>58.858753389110902</v>
      </c>
      <c r="V200" s="376">
        <f>'[2]Haltung gewichtet'!D175</f>
        <v>0.8248416576372205</v>
      </c>
      <c r="W200" s="380">
        <f t="shared" si="13"/>
        <v>23.095566413842175</v>
      </c>
      <c r="X200" s="362" t="str">
        <f>[1]Kochtypberechnung_Bio!T169</f>
        <v/>
      </c>
      <c r="Y200" s="362">
        <f>[1]Kochtypberechnung_Bio!V169</f>
        <v>2.5026078785346701</v>
      </c>
      <c r="Z200" s="380">
        <f t="shared" si="8"/>
        <v>1.6266951210475356</v>
      </c>
      <c r="AA200" s="376">
        <v>6.3003600000000004</v>
      </c>
      <c r="AB200" s="362">
        <v>3.2932320016432164</v>
      </c>
      <c r="AC200" s="362">
        <v>3.3398480024648265</v>
      </c>
      <c r="AD200" s="362">
        <v>0.97076103728047658</v>
      </c>
      <c r="AE200" s="380">
        <f t="shared" si="10"/>
        <v>18.802356753271031</v>
      </c>
      <c r="AF200" s="362">
        <v>3.1236917503596167</v>
      </c>
      <c r="AG200" s="362">
        <v>5.4129935241278462</v>
      </c>
      <c r="AH200" s="362">
        <v>1.7377355692500533</v>
      </c>
      <c r="AI200" s="362">
        <v>5.4935032379360775</v>
      </c>
      <c r="AJ200" s="362">
        <v>5.2933418175614504</v>
      </c>
      <c r="AK200" s="362">
        <v>5.4874652736578229</v>
      </c>
      <c r="AL200" s="362">
        <v>5.6713203379987469</v>
      </c>
      <c r="AM200" s="362">
        <v>5.7913994673072899</v>
      </c>
      <c r="AN200" s="362">
        <v>5.7577874071170534</v>
      </c>
      <c r="AO200" s="362">
        <v>6.4292663324281065</v>
      </c>
      <c r="AP200" s="362">
        <v>14.396287622937132</v>
      </c>
      <c r="AQ200" s="362">
        <v>4.9000000000000004</v>
      </c>
      <c r="AR200" s="362">
        <v>8.2033213202423241</v>
      </c>
      <c r="AS200" s="362">
        <v>6.870127428452057</v>
      </c>
      <c r="AT200" s="362">
        <v>38.786279801602966</v>
      </c>
      <c r="AU200" s="380">
        <f t="shared" si="9"/>
        <v>34.214293298419229</v>
      </c>
      <c r="AV200" s="362">
        <f>[6]Tabelle1!C13</f>
        <v>2.8073815309842041</v>
      </c>
      <c r="AW200" s="362"/>
      <c r="AX200" s="381">
        <f t="shared" si="11"/>
        <v>3.9303341433778853</v>
      </c>
      <c r="AY200" s="401">
        <f t="shared" si="12"/>
        <v>177.54263736972254</v>
      </c>
    </row>
    <row r="201" spans="1:51">
      <c r="A201" s="398">
        <v>42005</v>
      </c>
      <c r="B201" s="376">
        <f>'[3]Warenkorb transponiert'!C88</f>
        <v>1.8031690973270211</v>
      </c>
      <c r="C201" s="362">
        <f>'[3]Warenkorb transponiert'!D88</f>
        <v>21.922208861344927</v>
      </c>
      <c r="D201" s="362">
        <f>'[3]Warenkorb transponiert'!E88</f>
        <v>14</v>
      </c>
      <c r="E201" s="362">
        <f>'[3]Warenkorb transponiert'!F88</f>
        <v>19.566656646008695</v>
      </c>
      <c r="F201" s="362">
        <f>'[3]Warenkorb transponiert'!G88</f>
        <v>18.95065642494809</v>
      </c>
      <c r="G201" s="362">
        <f>'[3]Warenkorb transponiert'!H88</f>
        <v>13.140825639392975</v>
      </c>
      <c r="H201" s="362">
        <f>'[3]Warenkorb transponiert'!I88</f>
        <v>4.0890713451601144</v>
      </c>
      <c r="I201" s="362">
        <f>'[3]Warenkorb transponiert'!J88</f>
        <v>3.333333333333333</v>
      </c>
      <c r="J201" s="380">
        <f t="shared" si="5"/>
        <v>36.975840589900521</v>
      </c>
      <c r="K201" s="362">
        <f>[4]PreisBio!G52</f>
        <v>79.163636363636357</v>
      </c>
      <c r="L201" s="362">
        <f>[4]PreisBio!H52</f>
        <v>54.327272727272728</v>
      </c>
      <c r="M201" s="362">
        <f>[4]PreisBio!K52</f>
        <v>43.972727272727276</v>
      </c>
      <c r="N201" s="362">
        <f>[4]PreisBio!J52</f>
        <v>26.008333333333333</v>
      </c>
      <c r="O201" s="362">
        <f>[4]PreisBio!L52</f>
        <v>38.950000000000003</v>
      </c>
      <c r="P201" s="362">
        <f>[4]PreisBio!I52</f>
        <v>5.3568181818181788</v>
      </c>
      <c r="Q201" s="362">
        <f>[4]PreisBio!M52</f>
        <v>1.9192307692307713</v>
      </c>
      <c r="R201" s="362">
        <f>[4]PreisBio!B52</f>
        <v>2.2470238095238102</v>
      </c>
      <c r="S201" s="362">
        <f>[4]PreisBio!E52</f>
        <v>18.625</v>
      </c>
      <c r="T201" s="362">
        <f>[4]PreisBio!F52</f>
        <v>52.81818181818182</v>
      </c>
      <c r="U201" s="380">
        <f t="shared" si="14"/>
        <v>58.820994547119554</v>
      </c>
      <c r="V201" s="376">
        <f>'[2]Haltung gewichtet'!D176</f>
        <v>0.81334475997034816</v>
      </c>
      <c r="W201" s="380">
        <f t="shared" si="13"/>
        <v>22.77365327916975</v>
      </c>
      <c r="X201" s="362" t="str">
        <f>[1]Kochtypberechnung_Bio!T170</f>
        <v/>
      </c>
      <c r="Y201" s="362">
        <f>[1]Kochtypberechnung_Bio!V170</f>
        <v>3.0919306629884979</v>
      </c>
      <c r="Z201" s="380">
        <f t="shared" si="8"/>
        <v>2.0097549309425236</v>
      </c>
      <c r="AA201" s="362">
        <f>[7]Bio!C171</f>
        <v>6.31654102556206</v>
      </c>
      <c r="AB201" s="362">
        <f>[7]Bio!D171</f>
        <v>3.2784108407760999</v>
      </c>
      <c r="AC201" s="362">
        <f>[7]Bio!E171</f>
        <v>3.3472353803510901</v>
      </c>
      <c r="AD201" s="362">
        <f>[7]Bio!F171</f>
        <v>0.73528487834924605</v>
      </c>
      <c r="AE201" s="380">
        <f t="shared" si="10"/>
        <v>18.226588752176671</v>
      </c>
      <c r="AF201" s="362">
        <f>[7]Bio!G171</f>
        <v>3.9074658415135102</v>
      </c>
      <c r="AG201" s="362">
        <f>[7]Bio!I171</f>
        <v>5.7243709847535502</v>
      </c>
      <c r="AH201" s="362">
        <f>[7]Bio!J171</f>
        <v>1.80074217261905</v>
      </c>
      <c r="AI201" s="362">
        <f>[7]Bio!K171</f>
        <v>5.4935357334308001</v>
      </c>
      <c r="AJ201" s="362">
        <f>[7]Bio!L171</f>
        <v>5.1596778643657704</v>
      </c>
      <c r="AK201" s="362">
        <f>[7]Bio!M171</f>
        <v>5.57086308305486</v>
      </c>
      <c r="AL201" s="362">
        <f>[7]Bio!N171</f>
        <v>5.5476166528299897</v>
      </c>
      <c r="AM201" s="362">
        <f>[7]Bio!O171</f>
        <v>5.3434451719576703</v>
      </c>
      <c r="AN201" s="362">
        <f>[7]Bio!P171</f>
        <v>5.7796868770701</v>
      </c>
      <c r="AO201" s="362">
        <f>[7]Bio!R171</f>
        <v>7.0081323395293804</v>
      </c>
      <c r="AP201" s="362">
        <f>[7]Bio!S171</f>
        <v>15.470458590225601</v>
      </c>
      <c r="AQ201" s="362">
        <f>[7]Bio!T171</f>
        <v>4.9000000000000004</v>
      </c>
      <c r="AR201" s="362">
        <f>[7]Bio!U171</f>
        <v>8.2092596195349508</v>
      </c>
      <c r="AS201" s="362">
        <f>[7]Bio!W171</f>
        <v>6.84908902098997</v>
      </c>
      <c r="AT201" s="362">
        <f>[7]Bio!X171</f>
        <v>45.5134595679556</v>
      </c>
      <c r="AU201" s="380">
        <f t="shared" si="9"/>
        <v>35.98389016243862</v>
      </c>
      <c r="AV201" s="362">
        <f>[6]Tabelle1!C14</f>
        <v>2.8073815309842041</v>
      </c>
      <c r="AW201" s="362"/>
      <c r="AX201" s="381">
        <f t="shared" si="11"/>
        <v>3.9303341433778853</v>
      </c>
      <c r="AY201" s="401">
        <f t="shared" si="12"/>
        <v>178.72105640512552</v>
      </c>
    </row>
    <row r="202" spans="1:51">
      <c r="A202" s="398">
        <v>42036</v>
      </c>
      <c r="B202" s="376">
        <f>'[3]Warenkorb transponiert'!C89</f>
        <v>1.7773852856819377</v>
      </c>
      <c r="C202" s="362">
        <f>'[3]Warenkorb transponiert'!D89</f>
        <v>21.447223892331884</v>
      </c>
      <c r="D202" s="362">
        <f>'[3]Warenkorb transponiert'!E89</f>
        <v>14</v>
      </c>
      <c r="E202" s="362">
        <f>'[3]Warenkorb transponiert'!F89</f>
        <v>19.566656646008695</v>
      </c>
      <c r="F202" s="362">
        <f>'[3]Warenkorb transponiert'!G89</f>
        <v>18.95065642494809</v>
      </c>
      <c r="G202" s="362">
        <f>'[3]Warenkorb transponiert'!H89</f>
        <v>13.140825639392975</v>
      </c>
      <c r="H202" s="362">
        <f>'[3]Warenkorb transponiert'!I89</f>
        <v>4.0890713451601144</v>
      </c>
      <c r="I202" s="362">
        <f>'[3]Warenkorb transponiert'!J89</f>
        <v>3.333333333333333</v>
      </c>
      <c r="J202" s="380">
        <f t="shared" si="5"/>
        <v>36.659102815950199</v>
      </c>
      <c r="K202" s="362">
        <f>[4]PreisBio!G53</f>
        <v>79.727272727272734</v>
      </c>
      <c r="L202" s="362">
        <f>[4]PreisBio!H53</f>
        <v>54.727272727272727</v>
      </c>
      <c r="M202" s="362">
        <f>[4]PreisBio!K53</f>
        <v>44.136363636363633</v>
      </c>
      <c r="N202" s="362">
        <f>[4]PreisBio!J53</f>
        <v>26.458333333333332</v>
      </c>
      <c r="O202" s="362">
        <f>[4]PreisBio!L53</f>
        <v>38.9375</v>
      </c>
      <c r="P202" s="362">
        <f>[4]PreisBio!I53</f>
        <v>5.291193181818179</v>
      </c>
      <c r="Q202" s="362">
        <f>[4]PreisBio!M53</f>
        <v>1.8961538461538479</v>
      </c>
      <c r="R202" s="362">
        <f>[4]PreisBio!B53</f>
        <v>2.2470238095238106</v>
      </c>
      <c r="S202" s="362">
        <f>[4]PreisBio!E53</f>
        <v>18.625</v>
      </c>
      <c r="T202" s="362">
        <f>[4]PreisBio!F53</f>
        <v>52.81818181818182</v>
      </c>
      <c r="U202" s="380">
        <f t="shared" si="14"/>
        <v>59.036295246420252</v>
      </c>
      <c r="V202" s="376">
        <f>'[2]Haltung gewichtet'!D177</f>
        <v>0.80716369008078259</v>
      </c>
      <c r="W202" s="380">
        <f t="shared" si="13"/>
        <v>22.600583322261912</v>
      </c>
      <c r="X202" s="362" t="str">
        <f>[1]Kochtypberechnung_Bio!T171</f>
        <v/>
      </c>
      <c r="Y202" s="362">
        <f>[1]Kochtypberechnung_Bio!V171</f>
        <v>2.9007954202878601</v>
      </c>
      <c r="Z202" s="380">
        <f t="shared" si="8"/>
        <v>1.885517023187109</v>
      </c>
      <c r="AA202" s="362">
        <f>[7]Bio!C172</f>
        <v>6.4340388943640301</v>
      </c>
      <c r="AB202" s="362">
        <f>[7]Bio!D172</f>
        <v>3.2392054203880498</v>
      </c>
      <c r="AC202" s="362">
        <f>[7]Bio!E172</f>
        <v>3.0387332583923601</v>
      </c>
      <c r="AD202" s="362">
        <f>[7]Bio!F172</f>
        <v>0.85064838343085902</v>
      </c>
      <c r="AE202" s="380">
        <f t="shared" si="10"/>
        <v>18.369698785960072</v>
      </c>
      <c r="AF202" s="362">
        <f>[7]Bio!G172</f>
        <v>3.9198124147173501</v>
      </c>
      <c r="AG202" s="362">
        <f>[7]Bio!I172</f>
        <v>4.9403372267474204</v>
      </c>
      <c r="AH202" s="362">
        <f>[7]Bio!J172</f>
        <v>2.8836466165413501</v>
      </c>
      <c r="AI202" s="362">
        <f>[7]Bio!K172</f>
        <v>5.6170481516290698</v>
      </c>
      <c r="AJ202" s="362">
        <f>[7]Bio!L172</f>
        <v>4.7883340902603697</v>
      </c>
      <c r="AK202" s="362">
        <f>[7]Bio!M172</f>
        <v>5.5006608430799204</v>
      </c>
      <c r="AL202" s="362">
        <f>[7]Bio!N172</f>
        <v>4.8069000494291299</v>
      </c>
      <c r="AM202" s="362">
        <f>[7]Bio!O172</f>
        <v>4.5910275689223097</v>
      </c>
      <c r="AN202" s="362">
        <f>[7]Bio!P172</f>
        <v>4.5917147275341703</v>
      </c>
      <c r="AO202" s="362">
        <f>[7]Bio!R172</f>
        <v>6.6683421418128699</v>
      </c>
      <c r="AP202" s="362">
        <f>[7]Bio!S172</f>
        <v>14.571151606098599</v>
      </c>
      <c r="AQ202" s="362">
        <f>[7]Bio!T172</f>
        <v>4.9000000000000004</v>
      </c>
      <c r="AR202" s="362">
        <f>[7]Bio!U172</f>
        <v>8.0819130813144007</v>
      </c>
      <c r="AS202" s="362">
        <f>[7]Bio!W172</f>
        <v>6.8826661828181601</v>
      </c>
      <c r="AT202" s="362">
        <f>[7]Bio!X172</f>
        <v>47.912943901420199</v>
      </c>
      <c r="AU202" s="380">
        <f t="shared" si="9"/>
        <v>35.728173960427128</v>
      </c>
      <c r="AV202" s="362">
        <f>[6]Tabelle1!C15</f>
        <v>2.8073815309842041</v>
      </c>
      <c r="AW202" s="362"/>
      <c r="AX202" s="381">
        <f t="shared" si="11"/>
        <v>3.9303341433778853</v>
      </c>
      <c r="AY202" s="401">
        <f t="shared" si="12"/>
        <v>178.20970529758455</v>
      </c>
    </row>
    <row r="203" spans="1:51">
      <c r="A203" s="398">
        <v>42064</v>
      </c>
      <c r="B203" s="376">
        <f>'[3]Warenkorb transponiert'!C90</f>
        <v>1.7917096254847618</v>
      </c>
      <c r="C203" s="362">
        <f>'[3]Warenkorb transponiert'!D90</f>
        <v>21.922208861344927</v>
      </c>
      <c r="D203" s="362">
        <f>'[3]Warenkorb transponiert'!E90</f>
        <v>14</v>
      </c>
      <c r="E203" s="362">
        <f>'[3]Warenkorb transponiert'!F90</f>
        <v>19.566656646008695</v>
      </c>
      <c r="F203" s="362">
        <f>'[3]Warenkorb transponiert'!G90</f>
        <v>18.95065642494809</v>
      </c>
      <c r="G203" s="362">
        <f>'[3]Warenkorb transponiert'!H90</f>
        <v>13.140825639392975</v>
      </c>
      <c r="H203" s="362">
        <f>'[3]Warenkorb transponiert'!I90</f>
        <v>4.166666666666667</v>
      </c>
      <c r="I203" s="362">
        <f>'[3]Warenkorb transponiert'!J90</f>
        <v>3.333333333333333</v>
      </c>
      <c r="J203" s="380">
        <f t="shared" si="5"/>
        <v>36.916086792810368</v>
      </c>
      <c r="K203" s="362">
        <f>[4]PreisBio!G54</f>
        <v>79.772727272727266</v>
      </c>
      <c r="L203" s="362">
        <f>[4]PreisBio!H54</f>
        <v>54.772727272727273</v>
      </c>
      <c r="M203" s="362">
        <f>[4]PreisBio!K54</f>
        <v>43.56818181818182</v>
      </c>
      <c r="N203" s="362">
        <f>[4]PreisBio!J54</f>
        <v>26.479166666666668</v>
      </c>
      <c r="O203" s="362">
        <f>[4]PreisBio!L54</f>
        <v>38.9375</v>
      </c>
      <c r="P203" s="362">
        <f>[4]PreisBio!I54</f>
        <v>5.3380681818181799</v>
      </c>
      <c r="Q203" s="362">
        <f>[4]PreisBio!M54</f>
        <v>1.9201923076923095</v>
      </c>
      <c r="R203" s="362">
        <f>[4]PreisBio!B54</f>
        <v>2.2470238095238106</v>
      </c>
      <c r="S203" s="362">
        <f>[4]PreisBio!E54</f>
        <v>18.625</v>
      </c>
      <c r="T203" s="362">
        <f>[4]PreisBio!F54</f>
        <v>53.227272727272727</v>
      </c>
      <c r="U203" s="380">
        <f t="shared" si="14"/>
        <v>59.0307358058608</v>
      </c>
      <c r="V203" s="376">
        <f>'[2]Haltung gewichtet'!D178</f>
        <v>0.81109156465779775</v>
      </c>
      <c r="W203" s="380">
        <f t="shared" si="13"/>
        <v>22.710563810418336</v>
      </c>
      <c r="X203" s="362">
        <f>[1]Kochtypberechnung_Bio!T172</f>
        <v>0</v>
      </c>
      <c r="Y203" s="362">
        <f>[1]Kochtypberechnung_Bio!V172</f>
        <v>2.8439096284390701</v>
      </c>
      <c r="Z203" s="380">
        <f t="shared" si="8"/>
        <v>1.8485412584853957</v>
      </c>
      <c r="AA203" s="362">
        <f>[7]Bio!C173</f>
        <v>6.3654990853095201</v>
      </c>
      <c r="AB203" s="362">
        <f>[7]Bio!D173</f>
        <v>3.1176162611641498</v>
      </c>
      <c r="AC203" s="362">
        <f>[7]Bio!E173</f>
        <v>2.9578954520841001</v>
      </c>
      <c r="AD203" s="362">
        <f>[7]Bio!F173</f>
        <v>0.43638017739451801</v>
      </c>
      <c r="AE203" s="380">
        <f t="shared" si="10"/>
        <v>17.013122231424401</v>
      </c>
      <c r="AF203" s="362">
        <f>[7]Bio!G173</f>
        <v>4.0413671792328003</v>
      </c>
      <c r="AG203" s="362">
        <f>[7]Bio!I173</f>
        <v>5.0219444834307998</v>
      </c>
      <c r="AH203" s="362">
        <f>[7]Bio!J173</f>
        <v>1.8646516568756</v>
      </c>
      <c r="AI203" s="362">
        <f>[7]Bio!K173</f>
        <v>6.6387844611528797</v>
      </c>
      <c r="AJ203" s="362">
        <f>[7]Bio!L173</f>
        <v>4.7896242794486197</v>
      </c>
      <c r="AK203" s="362">
        <f>[7]Bio!M173</f>
        <v>5.4975074178501799</v>
      </c>
      <c r="AL203" s="362">
        <f>[7]Bio!N173</f>
        <v>4.5197789183897203</v>
      </c>
      <c r="AM203" s="362">
        <f>[7]Bio!O173</f>
        <v>4.4593783045709499</v>
      </c>
      <c r="AN203" s="362">
        <f>[7]Bio!P173</f>
        <v>4.8498028230298003</v>
      </c>
      <c r="AO203" s="362">
        <f>[7]Bio!R173</f>
        <v>6.5651461840364798</v>
      </c>
      <c r="AP203" s="362">
        <f>[7]Bio!S173</f>
        <v>14.505064812030099</v>
      </c>
      <c r="AQ203" s="362">
        <f>[7]Bio!T173</f>
        <v>4.9000000000000004</v>
      </c>
      <c r="AR203" s="362">
        <f>[7]Bio!U173</f>
        <v>8.1809041997354495</v>
      </c>
      <c r="AS203" s="362">
        <f>[7]Bio!W173</f>
        <v>6.4462568365357802</v>
      </c>
      <c r="AT203" s="362">
        <f>[7]Bio!X173</f>
        <v>45.7220432935136</v>
      </c>
      <c r="AU203" s="380">
        <f t="shared" si="9"/>
        <v>34.517259812400788</v>
      </c>
      <c r="AV203" s="362">
        <f>[6]Tabelle1!C16</f>
        <v>2.8073815309842041</v>
      </c>
      <c r="AW203" s="362"/>
      <c r="AX203" s="381">
        <f t="shared" si="11"/>
        <v>3.9303341433778853</v>
      </c>
      <c r="AY203" s="401">
        <f t="shared" si="12"/>
        <v>175.96664385477797</v>
      </c>
    </row>
    <row r="204" spans="1:51">
      <c r="A204" s="398">
        <v>42095</v>
      </c>
      <c r="B204" s="376">
        <f>'[3]Warenkorb transponiert'!C91</f>
        <v>1.7884936466399037</v>
      </c>
      <c r="C204" s="362">
        <f>'[3]Warenkorb transponiert'!D91</f>
        <v>21.777761076681159</v>
      </c>
      <c r="D204" s="362">
        <f>'[3]Warenkorb transponiert'!E91</f>
        <v>14.19592749886243</v>
      </c>
      <c r="E204" s="362">
        <f>'[3]Warenkorb transponiert'!F91</f>
        <v>19.422208861344927</v>
      </c>
      <c r="F204" s="362">
        <f>'[3]Warenkorb transponiert'!G91</f>
        <v>18.901902581018213</v>
      </c>
      <c r="G204" s="362">
        <f>'[3]Warenkorb transponiert'!H91</f>
        <v>13.140825639392975</v>
      </c>
      <c r="H204" s="362">
        <f>'[3]Warenkorb transponiert'!I91</f>
        <v>4.166666666666667</v>
      </c>
      <c r="I204" s="362">
        <f>'[3]Warenkorb transponiert'!J91</f>
        <v>3.333333333333333</v>
      </c>
      <c r="J204" s="380">
        <f t="shared" si="5"/>
        <v>36.873654502041092</v>
      </c>
      <c r="K204" s="362">
        <f>[4]PreisBio!G55</f>
        <v>79.772727272727266</v>
      </c>
      <c r="L204" s="362">
        <f>[4]PreisBio!H55</f>
        <v>54.772727272727273</v>
      </c>
      <c r="M204" s="362">
        <f>[4]PreisBio!K55</f>
        <v>43.272727272727273</v>
      </c>
      <c r="N204" s="362">
        <f>[4]PreisBio!J55</f>
        <v>26.520833333333332</v>
      </c>
      <c r="O204" s="362">
        <f>[4]PreisBio!L55</f>
        <v>38.9375</v>
      </c>
      <c r="P204" s="362">
        <f>[4]PreisBio!I55</f>
        <v>5.3318181818181802</v>
      </c>
      <c r="Q204" s="362">
        <f>[4]PreisBio!M55</f>
        <v>1.9307692307692326</v>
      </c>
      <c r="R204" s="362">
        <f>[4]PreisBio!B55</f>
        <v>2.2128273809523815</v>
      </c>
      <c r="S204" s="362">
        <f>[4]PreisBio!E55</f>
        <v>18.625</v>
      </c>
      <c r="T204" s="362">
        <f>[4]PreisBio!F55</f>
        <v>53.636363636363633</v>
      </c>
      <c r="U204" s="380">
        <f t="shared" si="14"/>
        <v>59.041419603313344</v>
      </c>
      <c r="V204" s="376">
        <f>'[2]Haltung gewichtet'!D179</f>
        <v>0.80798310202651669</v>
      </c>
      <c r="W204" s="380">
        <f t="shared" si="13"/>
        <v>22.623526856742465</v>
      </c>
      <c r="X204" s="362" t="str">
        <f>[1]Kochtypberechnung_Bio!T173</f>
        <v/>
      </c>
      <c r="Y204" s="362">
        <f>[1]Kochtypberechnung_Bio!V173</f>
        <v>2.9429531649517302</v>
      </c>
      <c r="Z204" s="380">
        <f t="shared" si="8"/>
        <v>1.9129195572186246</v>
      </c>
      <c r="AA204" s="362">
        <f>[7]Bio!C174</f>
        <v>6.4060319168112896</v>
      </c>
      <c r="AB204" s="362">
        <f>[7]Bio!D174</f>
        <v>3.14311958731136</v>
      </c>
      <c r="AC204" s="362">
        <f>[7]Bio!E174</f>
        <v>3.0176162611641502</v>
      </c>
      <c r="AD204" s="362">
        <f>[7]Bio!F174</f>
        <v>0.72900913119802901</v>
      </c>
      <c r="AE204" s="380">
        <f t="shared" ref="AE204:AE217" si="15">SUMPRODUCT($AA$19:$AD$19,AA204:AD204)</f>
        <v>17.889421509322439</v>
      </c>
      <c r="AF204" s="362">
        <f>[7]Bio!G174</f>
        <v>3.8793363116916999</v>
      </c>
      <c r="AG204" s="362">
        <f>[7]Bio!I174</f>
        <v>4.3481085592988196</v>
      </c>
      <c r="AH204" s="362">
        <f>[7]Bio!J174</f>
        <v>1.9198987050960701</v>
      </c>
      <c r="AI204" s="362">
        <f>[7]Bio!K174</f>
        <v>6.6387844611528797</v>
      </c>
      <c r="AJ204" s="362">
        <f>[7]Bio!L174</f>
        <v>5.1337283725807596</v>
      </c>
      <c r="AK204" s="362">
        <f>[7]Bio!M174</f>
        <v>5.5209043153021504</v>
      </c>
      <c r="AL204" s="362">
        <f>[7]Bio!N174</f>
        <v>4.5220261073691201</v>
      </c>
      <c r="AM204" s="362">
        <f>[7]Bio!O174</f>
        <v>4.4735671046365901</v>
      </c>
      <c r="AN204" s="362">
        <f>[7]Bio!P174</f>
        <v>3.8105240857831899</v>
      </c>
      <c r="AO204" s="362">
        <f>[7]Bio!R174</f>
        <v>9.6106500417710894</v>
      </c>
      <c r="AP204" s="362">
        <f>[7]Bio!S174</f>
        <v>14.5957073934837</v>
      </c>
      <c r="AQ204" s="362">
        <f>[7]Bio!T174</f>
        <v>4.9000000000000004</v>
      </c>
      <c r="AR204" s="362">
        <f>[7]Bio!U174</f>
        <v>8.1499440145502593</v>
      </c>
      <c r="AS204" s="362">
        <f>[7]Bio!W174</f>
        <v>6.1989870509607297</v>
      </c>
      <c r="AT204" s="362">
        <f>[7]Bio!X174</f>
        <v>40.562174658865402</v>
      </c>
      <c r="AU204" s="380">
        <f t="shared" si="9"/>
        <v>34.048744439029889</v>
      </c>
      <c r="AV204" s="362">
        <f>[6]Tabelle1!C17</f>
        <v>2.8073815309842041</v>
      </c>
      <c r="AW204" s="362"/>
      <c r="AX204" s="381">
        <f t="shared" si="11"/>
        <v>3.9303341433778853</v>
      </c>
      <c r="AY204" s="401">
        <f t="shared" si="12"/>
        <v>176.32002061104572</v>
      </c>
    </row>
    <row r="205" spans="1:51">
      <c r="A205" s="398">
        <v>42125</v>
      </c>
      <c r="B205" s="376">
        <f>'[3]Warenkorb transponiert'!C92</f>
        <v>1.7917096254847618</v>
      </c>
      <c r="C205" s="362">
        <f>'[3]Warenkorb transponiert'!D92</f>
        <v>21.922208861344927</v>
      </c>
      <c r="D205" s="362">
        <f>'[3]Warenkorb transponiert'!E92</f>
        <v>14</v>
      </c>
      <c r="E205" s="362">
        <f>'[3]Warenkorb transponiert'!F92</f>
        <v>20</v>
      </c>
      <c r="F205" s="362">
        <f>'[3]Warenkorb transponiert'!G92</f>
        <v>18.95065642494809</v>
      </c>
      <c r="G205" s="362">
        <f>'[3]Warenkorb transponiert'!H92</f>
        <v>13.140825639392975</v>
      </c>
      <c r="H205" s="362">
        <f>'[3]Warenkorb transponiert'!I92</f>
        <v>4.166666666666667</v>
      </c>
      <c r="I205" s="362">
        <f>'[3]Warenkorb transponiert'!J92</f>
        <v>3.333333333333333</v>
      </c>
      <c r="J205" s="380">
        <f t="shared" si="5"/>
        <v>36.981088295909061</v>
      </c>
      <c r="K205" s="362">
        <f>[4]PreisBio!G56</f>
        <v>81.063636363636363</v>
      </c>
      <c r="L205" s="362">
        <f>[4]PreisBio!H56</f>
        <v>54.772727272727273</v>
      </c>
      <c r="M205" s="362">
        <f>[4]PreisBio!K56</f>
        <v>43.81818181818182</v>
      </c>
      <c r="N205" s="362">
        <f>[4]PreisBio!J56</f>
        <v>26.838983050847457</v>
      </c>
      <c r="O205" s="362">
        <f>[4]PreisBio!L56</f>
        <v>38.9375</v>
      </c>
      <c r="P205" s="362">
        <f>[4]PreisBio!I56</f>
        <v>5.30181818181818</v>
      </c>
      <c r="Q205" s="362">
        <f>[4]PreisBio!M56</f>
        <v>1.9346153846153866</v>
      </c>
      <c r="R205" s="362">
        <f>[4]PreisBio!B56</f>
        <v>2.2470238095238102</v>
      </c>
      <c r="S205" s="362">
        <f>[4]PreisBio!E56</f>
        <v>18.625</v>
      </c>
      <c r="T205" s="362">
        <f>[4]PreisBio!F56</f>
        <v>53.636363636363633</v>
      </c>
      <c r="U205" s="380">
        <f t="shared" si="14"/>
        <v>59.370732036748549</v>
      </c>
      <c r="V205" s="376">
        <f>'[2]Haltung gewichtet'!D180</f>
        <v>0.81147589081410088</v>
      </c>
      <c r="W205" s="380">
        <f t="shared" si="13"/>
        <v>22.721324942794823</v>
      </c>
      <c r="X205" s="362" t="str">
        <f>[1]Kochtypberechnung_Bio!T174</f>
        <v/>
      </c>
      <c r="Y205" s="362">
        <f>[1]Kochtypberechnung_Bio!V174</f>
        <v>3.1467610273219542</v>
      </c>
      <c r="Z205" s="380">
        <f t="shared" si="8"/>
        <v>2.0453946677592705</v>
      </c>
      <c r="AA205" s="362">
        <f>[7]Bio!C175</f>
        <v>6.31761626116415</v>
      </c>
      <c r="AB205" s="362">
        <f>[7]Bio!D175</f>
        <v>3.13686787804127</v>
      </c>
      <c r="AC205" s="362">
        <f>[7]Bio!E175</f>
        <v>3.1788830027717898</v>
      </c>
      <c r="AD205" s="362">
        <f>[7]Bio!F175</f>
        <v>0.77841973329226999</v>
      </c>
      <c r="AE205" s="380">
        <f t="shared" si="15"/>
        <v>18.016378945054075</v>
      </c>
      <c r="AF205" s="362">
        <f>[7]Bio!G175</f>
        <v>3.0494935254803699</v>
      </c>
      <c r="AG205" s="362">
        <f>[7]Bio!I175</f>
        <v>5.3972842940685002</v>
      </c>
      <c r="AH205" s="362">
        <f>[7]Bio!J175</f>
        <v>2.7668059435779502</v>
      </c>
      <c r="AI205" s="362">
        <f>[7]Bio!K175</f>
        <v>6.1571637426900603</v>
      </c>
      <c r="AJ205" s="362">
        <f>[7]Bio!L175</f>
        <v>9.3226708479532192</v>
      </c>
      <c r="AK205" s="362">
        <f>[7]Bio!M175</f>
        <v>5.4596922779170098</v>
      </c>
      <c r="AL205" s="362">
        <f>[7]Bio!N175</f>
        <v>4.7256381893970998</v>
      </c>
      <c r="AM205" s="362">
        <f>[7]Bio!O175</f>
        <v>4.3243709847535499</v>
      </c>
      <c r="AN205" s="362">
        <f>[7]Bio!P175</f>
        <v>5.1660902353104996</v>
      </c>
      <c r="AO205" s="362">
        <f>[7]Bio!R175</f>
        <v>8.8195974885129491</v>
      </c>
      <c r="AP205" s="362">
        <f>[7]Bio!S175</f>
        <v>14.7163533834586</v>
      </c>
      <c r="AQ205" s="362">
        <f>[7]Bio!T175</f>
        <v>4.9000000000000004</v>
      </c>
      <c r="AR205" s="362">
        <f>[7]Bio!U175</f>
        <v>8.1043184784878903</v>
      </c>
      <c r="AS205" s="362">
        <f>[7]Bio!W175</f>
        <v>6.1989870509607297</v>
      </c>
      <c r="AT205" s="362">
        <f>[7]Bio!X175</f>
        <v>32.0219321567808</v>
      </c>
      <c r="AU205" s="380">
        <f t="shared" si="9"/>
        <v>39.013228461409341</v>
      </c>
      <c r="AV205" s="362">
        <f>[6]Tabelle1!C18</f>
        <v>2.8073815309842041</v>
      </c>
      <c r="AW205" s="362"/>
      <c r="AX205" s="381">
        <f t="shared" si="11"/>
        <v>3.9303341433778853</v>
      </c>
      <c r="AY205" s="401">
        <f t="shared" si="12"/>
        <v>182.078481493053</v>
      </c>
    </row>
    <row r="206" spans="1:51">
      <c r="A206" s="398">
        <v>42156</v>
      </c>
      <c r="B206" s="376">
        <f>'[3]Warenkorb transponiert'!C93</f>
        <v>1.7917096254847618</v>
      </c>
      <c r="C206" s="362">
        <f>'[3]Warenkorb transponiert'!D93</f>
        <v>21.447223892331884</v>
      </c>
      <c r="D206" s="362">
        <f>'[3]Warenkorb transponiert'!E93</f>
        <v>14</v>
      </c>
      <c r="E206" s="362">
        <f>'[3]Warenkorb transponiert'!F93</f>
        <v>20</v>
      </c>
      <c r="F206" s="362">
        <f>'[3]Warenkorb transponiert'!G93</f>
        <v>18.95065642494809</v>
      </c>
      <c r="G206" s="362">
        <f>'[3]Warenkorb transponiert'!H93</f>
        <v>13.140825639392975</v>
      </c>
      <c r="H206" s="362">
        <f>'[3]Warenkorb transponiert'!I93</f>
        <v>4.166666666666667</v>
      </c>
      <c r="I206" s="362">
        <f>'[3]Warenkorb transponiert'!J93</f>
        <v>3.333333333333333</v>
      </c>
      <c r="J206" s="380">
        <f t="shared" si="5"/>
        <v>36.886091302106458</v>
      </c>
      <c r="K206" s="362">
        <f>[4]PreisBio!G57</f>
        <v>82.056818181818187</v>
      </c>
      <c r="L206" s="362">
        <f>[4]PreisBio!H57</f>
        <v>54.886363636363633</v>
      </c>
      <c r="M206" s="362">
        <f>[4]PreisBio!K57</f>
        <v>44.102272727272727</v>
      </c>
      <c r="N206" s="362">
        <f>[4]PreisBio!J57</f>
        <v>26.916666666666668</v>
      </c>
      <c r="O206" s="362">
        <f>[4]PreisBio!L57</f>
        <v>38.9375</v>
      </c>
      <c r="P206" s="362">
        <f>[4]PreisBio!I57</f>
        <v>5.2443181818181808</v>
      </c>
      <c r="Q206" s="362">
        <f>[4]PreisBio!M57</f>
        <v>1.927884615384617</v>
      </c>
      <c r="R206" s="362">
        <f>[4]PreisBio!B57</f>
        <v>2.2042857142857151</v>
      </c>
      <c r="S206" s="362">
        <f>[4]PreisBio!E57</f>
        <v>18.625</v>
      </c>
      <c r="T206" s="362">
        <f>[4]PreisBio!F57</f>
        <v>53.636363636363633</v>
      </c>
      <c r="U206" s="380">
        <f t="shared" si="14"/>
        <v>59.539113061938068</v>
      </c>
      <c r="V206" s="376">
        <f>'[2]Haltung gewichtet'!D181</f>
        <v>0.80960805362897903</v>
      </c>
      <c r="W206" s="380">
        <f t="shared" si="13"/>
        <v>22.669025501611411</v>
      </c>
      <c r="X206" s="362">
        <f>[1]Kochtypberechnung_Bio!T175</f>
        <v>0</v>
      </c>
      <c r="Y206" s="362">
        <f>[1]Kochtypberechnung_Bio!V175</f>
        <v>3.1371700099212316</v>
      </c>
      <c r="Z206" s="380">
        <f t="shared" si="8"/>
        <v>2.0391605064488005</v>
      </c>
      <c r="AA206" s="362">
        <f>[7]Bio!C176</f>
        <v>6.4065192146596903</v>
      </c>
      <c r="AB206" s="362">
        <f>[7]Bio!D176</f>
        <v>2.9718362831858398</v>
      </c>
      <c r="AC206" s="362">
        <f>[7]Bio!E176</f>
        <v>3.01356340083154</v>
      </c>
      <c r="AD206" s="362">
        <f>[7]Bio!F176</f>
        <v>0.77982753310748398</v>
      </c>
      <c r="AE206" s="380">
        <f t="shared" si="15"/>
        <v>17.808081343399621</v>
      </c>
      <c r="AF206" s="362">
        <f>[7]Bio!G176</f>
        <v>3.0282255105646101</v>
      </c>
      <c r="AG206" s="362">
        <f>[7]Bio!I176</f>
        <v>7.0856424968671696</v>
      </c>
      <c r="AH206" s="362">
        <f>[7]Bio!J176</f>
        <v>2.3187538040636402</v>
      </c>
      <c r="AI206" s="362">
        <f>[7]Bio!K176</f>
        <v>6.2020199202868298</v>
      </c>
      <c r="AJ206" s="362">
        <f>[7]Bio!L176</f>
        <v>5.7153349651804497</v>
      </c>
      <c r="AK206" s="362">
        <f>[7]Bio!M176</f>
        <v>5.5736847958437803</v>
      </c>
      <c r="AL206" s="362">
        <f>[7]Bio!N176</f>
        <v>8.2738820828112001</v>
      </c>
      <c r="AM206" s="362">
        <f>[7]Bio!O176</f>
        <v>8.5372063037972001</v>
      </c>
      <c r="AN206" s="362">
        <f>[7]Bio!P176</f>
        <v>9.1755095460004092</v>
      </c>
      <c r="AO206" s="362">
        <f>[7]Bio!R176</f>
        <v>7.5673546574770301</v>
      </c>
      <c r="AP206" s="362">
        <f>[7]Bio!S176</f>
        <v>13.4859822612086</v>
      </c>
      <c r="AQ206" s="362">
        <f>[7]Bio!T176</f>
        <v>4.9000000000000004</v>
      </c>
      <c r="AR206" s="362">
        <f>[7]Bio!U176</f>
        <v>8.1043184784878903</v>
      </c>
      <c r="AS206" s="362">
        <f>[7]Bio!W176</f>
        <v>7.5398449839877504</v>
      </c>
      <c r="AT206" s="362">
        <f>[7]Bio!X176</f>
        <v>35.869054485171297</v>
      </c>
      <c r="AU206" s="380">
        <f t="shared" si="9"/>
        <v>39.512108353336231</v>
      </c>
      <c r="AV206" s="362">
        <f>[6]Tabelle1!C19</f>
        <v>2.8073815309842041</v>
      </c>
      <c r="AW206" s="362"/>
      <c r="AX206" s="381">
        <f t="shared" si="11"/>
        <v>3.9303341433778853</v>
      </c>
      <c r="AY206" s="401">
        <f t="shared" si="12"/>
        <v>182.38391421221846</v>
      </c>
    </row>
    <row r="207" spans="1:51">
      <c r="A207" s="398">
        <v>42186</v>
      </c>
      <c r="B207" s="376">
        <f>'[3]Warenkorb transponiert'!C94</f>
        <v>1.7917096254847618</v>
      </c>
      <c r="C207" s="362">
        <f>'[3]Warenkorb transponiert'!D94</f>
        <v>21.447223892331884</v>
      </c>
      <c r="D207" s="362">
        <f>'[3]Warenkorb transponiert'!E94</f>
        <v>14</v>
      </c>
      <c r="E207" s="362">
        <f>'[3]Warenkorb transponiert'!F94</f>
        <v>20</v>
      </c>
      <c r="F207" s="362">
        <f>'[3]Warenkorb transponiert'!G94</f>
        <v>18.95065642494809</v>
      </c>
      <c r="G207" s="362">
        <f>'[3]Warenkorb transponiert'!H94</f>
        <v>13.140825639392975</v>
      </c>
      <c r="H207" s="362">
        <f>'[3]Warenkorb transponiert'!I94</f>
        <v>4.166666666666667</v>
      </c>
      <c r="I207" s="362">
        <f>'[3]Warenkorb transponiert'!J94</f>
        <v>3.333333333333333</v>
      </c>
      <c r="J207" s="380">
        <f t="shared" si="5"/>
        <v>36.886091302106458</v>
      </c>
      <c r="K207" s="362">
        <f>[4]PreisBio!G58</f>
        <v>83.790909090909096</v>
      </c>
      <c r="L207" s="362">
        <f>[4]PreisBio!H58</f>
        <v>55.090909090909093</v>
      </c>
      <c r="M207" s="362">
        <f>[4]PreisBio!K58</f>
        <v>44.527272727272724</v>
      </c>
      <c r="N207" s="362">
        <f>[4]PreisBio!J58</f>
        <v>26.958333333333332</v>
      </c>
      <c r="O207" s="362">
        <f>[4]PreisBio!L58</f>
        <v>38.9375</v>
      </c>
      <c r="P207" s="362">
        <f>[4]PreisBio!I58</f>
        <v>5.2818181818181804</v>
      </c>
      <c r="Q207" s="362">
        <f>[4]PreisBio!M58</f>
        <v>1.9346153846153866</v>
      </c>
      <c r="R207" s="362">
        <f>[4]PreisBio!B58</f>
        <v>2.2563571428571434</v>
      </c>
      <c r="S207" s="362">
        <f>[4]PreisBio!E58</f>
        <v>18.625</v>
      </c>
      <c r="T207" s="362">
        <f>[4]PreisBio!F58</f>
        <v>53.636363636363633</v>
      </c>
      <c r="U207" s="380">
        <f t="shared" si="14"/>
        <v>59.878218626373624</v>
      </c>
      <c r="V207" s="376">
        <f>'[2]Haltung gewichtet'!D182</f>
        <v>0.80897733896872581</v>
      </c>
      <c r="W207" s="380">
        <f t="shared" si="13"/>
        <v>22.651365491124324</v>
      </c>
      <c r="X207" s="362" t="str">
        <f>[1]Kochtypberechnung_Bio!T176</f>
        <v/>
      </c>
      <c r="Y207" s="362">
        <f>[1]Kochtypberechnung_Bio!V176</f>
        <v>3.0850892306733417</v>
      </c>
      <c r="Z207" s="380">
        <f t="shared" si="8"/>
        <v>2.0053079999376724</v>
      </c>
      <c r="AA207" s="362">
        <f>[7]Bio!C177</f>
        <v>6.4457418509393296</v>
      </c>
      <c r="AB207" s="362">
        <f>[7]Bio!D177</f>
        <v>3.1176162611641498</v>
      </c>
      <c r="AC207" s="362">
        <f>[7]Bio!E177</f>
        <v>3.1741805420388101</v>
      </c>
      <c r="AD207" s="362">
        <f>[7]Bio!F177</f>
        <v>0.57551538189097595</v>
      </c>
      <c r="AE207" s="380">
        <f t="shared" si="15"/>
        <v>17.673899965407895</v>
      </c>
      <c r="AF207" s="362">
        <f>[7]Bio!G177</f>
        <v>4.6829325890492903</v>
      </c>
      <c r="AG207" s="362">
        <f>[7]Bio!I177</f>
        <v>8.1617661580461807</v>
      </c>
      <c r="AH207" s="362">
        <f>[7]Bio!J177</f>
        <v>2.4757039024200802</v>
      </c>
      <c r="AI207" s="362">
        <f>[7]Bio!K177</f>
        <v>8.28771008007935</v>
      </c>
      <c r="AJ207" s="362">
        <f>[7]Bio!L177</f>
        <v>6.9805918888714897</v>
      </c>
      <c r="AK207" s="362">
        <f>[7]Bio!M177</f>
        <v>6.1784847671261502</v>
      </c>
      <c r="AL207" s="362">
        <f>[7]Bio!N177</f>
        <v>8.3580101851851794</v>
      </c>
      <c r="AM207" s="362">
        <f>[7]Bio!O177</f>
        <v>8.1123069009328894</v>
      </c>
      <c r="AN207" s="362">
        <f>[7]Bio!P177</f>
        <v>8.7618006840016704</v>
      </c>
      <c r="AO207" s="362">
        <f>[7]Bio!R177</f>
        <v>9.4893210639445904</v>
      </c>
      <c r="AP207" s="362">
        <f>[7]Bio!S177</f>
        <v>13.0367585630744</v>
      </c>
      <c r="AQ207" s="362">
        <f>[7]Bio!T177</f>
        <v>4.9000000000000004</v>
      </c>
      <c r="AR207" s="362">
        <f>[7]Bio!U177</f>
        <v>7.9154176256613802</v>
      </c>
      <c r="AS207" s="362">
        <f>[7]Bio!W177</f>
        <v>8.4181184576023398</v>
      </c>
      <c r="AT207" s="362">
        <f>[7]Bio!X177</f>
        <v>31.120234066067901</v>
      </c>
      <c r="AU207" s="380">
        <f t="shared" si="9"/>
        <v>44.729846262967818</v>
      </c>
      <c r="AV207" s="362">
        <f>[6]Tabelle1!C20</f>
        <v>2.8073815309842041</v>
      </c>
      <c r="AW207" s="362"/>
      <c r="AX207" s="381">
        <f t="shared" si="11"/>
        <v>3.9303341433778853</v>
      </c>
      <c r="AY207" s="401">
        <f t="shared" si="12"/>
        <v>187.75506379129567</v>
      </c>
    </row>
    <row r="208" spans="1:51">
      <c r="A208" s="398">
        <v>42217</v>
      </c>
      <c r="B208" s="376">
        <f>'[3]Warenkorb transponiert'!C95</f>
        <v>1.7917096254847618</v>
      </c>
      <c r="C208" s="362">
        <f>'[3]Warenkorb transponiert'!D95</f>
        <v>21.922208861344927</v>
      </c>
      <c r="D208" s="362">
        <f>'[3]Warenkorb transponiert'!E95</f>
        <v>14</v>
      </c>
      <c r="E208" s="362">
        <f>'[3]Warenkorb transponiert'!F95</f>
        <v>19.577791138655073</v>
      </c>
      <c r="F208" s="362">
        <f>'[3]Warenkorb transponiert'!G95</f>
        <v>18.95065642494809</v>
      </c>
      <c r="G208" s="362">
        <f>'[3]Warenkorb transponiert'!H95</f>
        <v>13.140825639392975</v>
      </c>
      <c r="H208" s="362">
        <f>'[3]Warenkorb transponiert'!I95</f>
        <v>4.0890713451601144</v>
      </c>
      <c r="I208" s="362">
        <f>'[3]Warenkorb transponiert'!J95</f>
        <v>3.333333333333333</v>
      </c>
      <c r="J208" s="380">
        <f t="shared" si="5"/>
        <v>36.878959305954048</v>
      </c>
      <c r="K208" s="362">
        <f>[4]PreisBio!G59</f>
        <v>84.590909090909093</v>
      </c>
      <c r="L208" s="362">
        <f>[4]PreisBio!H59</f>
        <v>55.090909090909093</v>
      </c>
      <c r="M208" s="362">
        <f>[4]PreisBio!K59</f>
        <v>44.43181818181818</v>
      </c>
      <c r="N208" s="362">
        <f>[4]PreisBio!J59</f>
        <v>26.927083333333332</v>
      </c>
      <c r="O208" s="362">
        <f>[4]PreisBio!L59</f>
        <v>38.90625</v>
      </c>
      <c r="P208" s="362">
        <f>[4]PreisBio!I59</f>
        <v>5.3068181818181808</v>
      </c>
      <c r="Q208" s="362">
        <f>[4]PreisBio!M59</f>
        <v>1.9631730769230782</v>
      </c>
      <c r="R208" s="362">
        <f>[4]PreisBio!B59</f>
        <v>2.2789583333333336</v>
      </c>
      <c r="S208" s="362">
        <f>[4]PreisBio!E59</f>
        <v>18.625</v>
      </c>
      <c r="T208" s="362">
        <f>[4]PreisBio!F59</f>
        <v>53.636363636363633</v>
      </c>
      <c r="U208" s="380">
        <f t="shared" si="14"/>
        <v>59.967279297785538</v>
      </c>
      <c r="V208" s="376">
        <f>'[2]Haltung gewichtet'!D183</f>
        <v>0.80192968488559802</v>
      </c>
      <c r="W208" s="380">
        <f t="shared" si="13"/>
        <v>22.454031176796743</v>
      </c>
      <c r="X208" s="362" t="str">
        <f>[1]Kochtypberechnung_Bio!T177</f>
        <v/>
      </c>
      <c r="Y208" s="362">
        <f>[1]Kochtypberechnung_Bio!V177</f>
        <v>2.95338002422872</v>
      </c>
      <c r="Z208" s="380">
        <f t="shared" si="8"/>
        <v>1.9196970157486681</v>
      </c>
      <c r="AA208" s="362">
        <f>[7]Bio!C178</f>
        <v>6.3257789467200496</v>
      </c>
      <c r="AB208" s="362">
        <f>[7]Bio!D178</f>
        <v>2.9718362831858398</v>
      </c>
      <c r="AC208" s="362">
        <f>[7]Bio!E178</f>
        <v>3.6088972497690199</v>
      </c>
      <c r="AD208" s="362">
        <f>[7]Bio!F178</f>
        <v>0.76587397597782603</v>
      </c>
      <c r="AE208" s="380">
        <f t="shared" si="15"/>
        <v>18.18192596624559</v>
      </c>
      <c r="AF208" s="362">
        <f>[7]Bio!G178</f>
        <v>4.6459452662907301</v>
      </c>
      <c r="AG208" s="362">
        <f>[7]Bio!I178</f>
        <v>6.77887431930231</v>
      </c>
      <c r="AH208" s="362">
        <f>[7]Bio!J178</f>
        <v>2.7899303984811401</v>
      </c>
      <c r="AI208" s="362">
        <f>[7]Bio!K178</f>
        <v>5.78816658486494</v>
      </c>
      <c r="AJ208" s="362">
        <f>[7]Bio!L178</f>
        <v>6.2570174776524699</v>
      </c>
      <c r="AK208" s="362">
        <f>[7]Bio!M178</f>
        <v>6.3170325985101696</v>
      </c>
      <c r="AL208" s="362">
        <f>[7]Bio!N178</f>
        <v>8.7636930520746308</v>
      </c>
      <c r="AM208" s="362">
        <f>[7]Bio!O178</f>
        <v>8.5034593306182096</v>
      </c>
      <c r="AN208" s="362">
        <f>[7]Bio!P178</f>
        <v>8.8416413586048499</v>
      </c>
      <c r="AO208" s="362">
        <f>[7]Bio!R178</f>
        <v>7.5707036166805901</v>
      </c>
      <c r="AP208" s="362">
        <f>[7]Bio!S178</f>
        <v>13.0367585630744</v>
      </c>
      <c r="AQ208" s="362">
        <f>[7]Bio!T178</f>
        <v>4.9000000000000004</v>
      </c>
      <c r="AR208" s="362">
        <f>[7]Bio!U178</f>
        <v>8.7158469089390103</v>
      </c>
      <c r="AS208" s="362">
        <f>[7]Bio!W178</f>
        <v>6.8459116147064698</v>
      </c>
      <c r="AT208" s="362">
        <f>[7]Bio!X178</f>
        <v>28.9797410192147</v>
      </c>
      <c r="AU208" s="380">
        <f t="shared" si="9"/>
        <v>42.00245209974333</v>
      </c>
      <c r="AV208" s="362">
        <f>[6]Tabelle1!C21</f>
        <v>2.9024605103280683</v>
      </c>
      <c r="AW208" s="362"/>
      <c r="AX208" s="381">
        <f t="shared" si="11"/>
        <v>4.0634447144592958</v>
      </c>
      <c r="AY208" s="401">
        <f t="shared" si="12"/>
        <v>185.46778957673322</v>
      </c>
    </row>
    <row r="209" spans="1:53">
      <c r="A209" s="398">
        <v>42248</v>
      </c>
      <c r="B209" s="376">
        <f>'[3]Warenkorb transponiert'!C96</f>
        <v>1.7917096254847618</v>
      </c>
      <c r="C209" s="362">
        <f>'[3]Warenkorb transponiert'!D96</f>
        <v>21.447223892331884</v>
      </c>
      <c r="D209" s="362">
        <f>'[3]Warenkorb transponiert'!E96</f>
        <v>14</v>
      </c>
      <c r="E209" s="362">
        <f>'[3]Warenkorb transponiert'!F96</f>
        <v>20</v>
      </c>
      <c r="F209" s="362">
        <f>'[3]Warenkorb transponiert'!G96</f>
        <v>18.95065642494809</v>
      </c>
      <c r="G209" s="362">
        <f>'[3]Warenkorb transponiert'!H96</f>
        <v>13.140825639392975</v>
      </c>
      <c r="H209" s="362">
        <f>'[3]Warenkorb transponiert'!I96</f>
        <v>4.166666666666667</v>
      </c>
      <c r="I209" s="362">
        <f>'[3]Warenkorb transponiert'!J96</f>
        <v>3.333333333333333</v>
      </c>
      <c r="J209" s="380">
        <f t="shared" si="5"/>
        <v>36.886091302106458</v>
      </c>
      <c r="K209" s="362">
        <f>[4]PreisBio!G60</f>
        <v>84.590909090909093</v>
      </c>
      <c r="L209" s="362">
        <f>[4]PreisBio!H60</f>
        <v>55.090909090909093</v>
      </c>
      <c r="M209" s="362">
        <f>[4]PreisBio!K60</f>
        <v>42.661363636363632</v>
      </c>
      <c r="N209" s="362">
        <f>[4]PreisBio!J60</f>
        <v>25.668749999999999</v>
      </c>
      <c r="O209" s="362">
        <f>[4]PreisBio!L60</f>
        <v>38.4921875</v>
      </c>
      <c r="P209" s="362">
        <f>[4]PreisBio!I60</f>
        <v>5.2443181818181808</v>
      </c>
      <c r="Q209" s="362">
        <f>[4]PreisBio!M60</f>
        <v>1.9463461538461546</v>
      </c>
      <c r="R209" s="362">
        <f>[4]PreisBio!B60</f>
        <v>2.2857142857142856</v>
      </c>
      <c r="S209" s="362">
        <f>[4]PreisBio!E60</f>
        <v>19.185714285714287</v>
      </c>
      <c r="T209" s="362">
        <f>[4]PreisBio!F60</f>
        <v>53.636363636363633</v>
      </c>
      <c r="U209" s="380">
        <f t="shared" si="14"/>
        <v>59.72419401223776</v>
      </c>
      <c r="V209" s="376">
        <f>'[2]Haltung gewichtet'!D184</f>
        <v>0.80637399454795677</v>
      </c>
      <c r="W209" s="380">
        <f t="shared" si="13"/>
        <v>22.57847184734279</v>
      </c>
      <c r="X209" s="362" t="str">
        <f>[1]Kochtypberechnung_Bio!T178</f>
        <v/>
      </c>
      <c r="Y209" s="362">
        <f>[1]Kochtypberechnung_Bio!V178</f>
        <v>2.8685425011993999</v>
      </c>
      <c r="Z209" s="380">
        <f t="shared" si="8"/>
        <v>1.8645526257796099</v>
      </c>
      <c r="AA209" s="362">
        <f>[7]Bio!C179</f>
        <v>6.4584372282106601</v>
      </c>
      <c r="AB209" s="362">
        <f>[7]Bio!D179</f>
        <v>2.9718362831858398</v>
      </c>
      <c r="AC209" s="362">
        <f>[7]Bio!E179</f>
        <v>3.6255620572836502</v>
      </c>
      <c r="AD209" s="362">
        <f>[7]Bio!F179</f>
        <v>0.69743052633199898</v>
      </c>
      <c r="AE209" s="380">
        <f t="shared" si="15"/>
        <v>18.22459618220223</v>
      </c>
      <c r="AF209" s="362">
        <f>[7]Bio!G179</f>
        <v>5.5637090510694502</v>
      </c>
      <c r="AG209" s="362">
        <f>[7]Bio!I179</f>
        <v>7.5631088992111</v>
      </c>
      <c r="AH209" s="362">
        <f>[7]Bio!J179</f>
        <v>3.26891677599381</v>
      </c>
      <c r="AI209" s="362">
        <f>[7]Bio!K179</f>
        <v>7.7559952139771697</v>
      </c>
      <c r="AJ209" s="362">
        <f>[7]Bio!L179</f>
        <v>8.9276099409724399</v>
      </c>
      <c r="AK209" s="362">
        <f>[7]Bio!M179</f>
        <v>6.3122173595447002</v>
      </c>
      <c r="AL209" s="362">
        <f>[7]Bio!N179</f>
        <v>9.9198987050960703</v>
      </c>
      <c r="AM209" s="362">
        <f>[7]Bio!O179</f>
        <v>9.6538682470064003</v>
      </c>
      <c r="AN209" s="362">
        <f>[7]Bio!P179</f>
        <v>9.1710751235728196</v>
      </c>
      <c r="AO209" s="362">
        <f>[7]Bio!R179</f>
        <v>7.1066854436438298</v>
      </c>
      <c r="AP209" s="362">
        <f>[7]Bio!S179</f>
        <v>13.0367585630744</v>
      </c>
      <c r="AQ209" s="362">
        <f>[7]Bio!T179</f>
        <v>4.4454189209742996</v>
      </c>
      <c r="AR209" s="362">
        <f>[7]Bio!U179</f>
        <v>9.3523922801796093</v>
      </c>
      <c r="AS209" s="362">
        <f>[7]Bio!W179</f>
        <v>7.6556443191311603</v>
      </c>
      <c r="AT209" s="362">
        <f>[7]Bio!X179</f>
        <v>28.9797410192147</v>
      </c>
      <c r="AU209" s="380">
        <f t="shared" si="9"/>
        <v>48.75107618410216</v>
      </c>
      <c r="AV209" s="362">
        <f>[6]Tabelle1!C22</f>
        <v>2.9024605103280683</v>
      </c>
      <c r="AW209" s="362"/>
      <c r="AX209" s="381">
        <f t="shared" si="11"/>
        <v>4.0634447144592958</v>
      </c>
      <c r="AY209" s="401">
        <f t="shared" si="12"/>
        <v>192.09242686823035</v>
      </c>
    </row>
    <row r="210" spans="1:53">
      <c r="A210" s="398">
        <v>42278</v>
      </c>
      <c r="B210" s="376">
        <f>'[3]Warenkorb transponiert'!C97</f>
        <v>1.7917096254847618</v>
      </c>
      <c r="C210" s="362">
        <f>'[3]Warenkorb transponiert'!D97</f>
        <v>21.447223892331884</v>
      </c>
      <c r="D210" s="362">
        <f>'[3]Warenkorb transponiert'!E97</f>
        <v>14</v>
      </c>
      <c r="E210" s="362">
        <f>'[3]Warenkorb transponiert'!F97</f>
        <v>19.566656646008695</v>
      </c>
      <c r="F210" s="362">
        <f>'[3]Warenkorb transponiert'!G97</f>
        <v>18.95065642494809</v>
      </c>
      <c r="G210" s="362">
        <f>'[3]Warenkorb transponiert'!H97</f>
        <v>13.140825639392975</v>
      </c>
      <c r="H210" s="362">
        <f>'[3]Warenkorb transponiert'!I97</f>
        <v>4.166666666666667</v>
      </c>
      <c r="I210" s="362">
        <f>'[3]Warenkorb transponiert'!J97</f>
        <v>3.333333333333333</v>
      </c>
      <c r="J210" s="380">
        <f t="shared" si="5"/>
        <v>36.821089799007765</v>
      </c>
      <c r="K210" s="362">
        <f>[4]PreisBio!G61</f>
        <v>84.590909090909093</v>
      </c>
      <c r="L210" s="362">
        <f>[4]PreisBio!H61</f>
        <v>55.090909090909093</v>
      </c>
      <c r="M210" s="362">
        <f>[4]PreisBio!K61</f>
        <v>44.18181818181818</v>
      </c>
      <c r="N210" s="362">
        <f>[4]PreisBio!J61</f>
        <v>26.75</v>
      </c>
      <c r="O210" s="362">
        <f>[4]PreisBio!L61</f>
        <v>38.875</v>
      </c>
      <c r="P210" s="362">
        <f>[4]PreisBio!I61</f>
        <v>5.3068181818181808</v>
      </c>
      <c r="Q210" s="362">
        <f>[4]PreisBio!M61</f>
        <v>2.0074615384615377</v>
      </c>
      <c r="R210" s="362">
        <f>[4]PreisBio!B61</f>
        <v>2.285714285714286</v>
      </c>
      <c r="S210" s="362">
        <f>[4]PreisBio!E61</f>
        <v>19.166666666666668</v>
      </c>
      <c r="T210" s="362">
        <f>[4]PreisBio!F61</f>
        <v>53.636363636363633</v>
      </c>
      <c r="U210" s="380">
        <f t="shared" si="14"/>
        <v>60.288871518481514</v>
      </c>
      <c r="V210" s="376">
        <f>'[2]Haltung gewichtet'!D185</f>
        <v>0.82018585504034969</v>
      </c>
      <c r="W210" s="380">
        <f t="shared" si="13"/>
        <v>22.96520394112979</v>
      </c>
      <c r="X210" s="362" t="str">
        <f>[1]Kochtypberechnung_Bio!T179</f>
        <v/>
      </c>
      <c r="Y210" s="362">
        <f>[1]Kochtypberechnung_Bio!V179</f>
        <v>2.88767528745257</v>
      </c>
      <c r="Z210" s="380">
        <f t="shared" si="8"/>
        <v>1.8769889368441706</v>
      </c>
      <c r="AA210" s="362">
        <f>[7]Bio!C180</f>
        <v>5.9922552725592801</v>
      </c>
      <c r="AB210" s="362">
        <f>[7]Bio!D180</f>
        <v>3.1176162611641498</v>
      </c>
      <c r="AC210" s="362">
        <f>[7]Bio!E180</f>
        <v>3.6255620572836502</v>
      </c>
      <c r="AD210" s="362">
        <f>[7]Bio!F180</f>
        <v>0.72324429534955303</v>
      </c>
      <c r="AE210" s="380">
        <f t="shared" si="15"/>
        <v>17.764808829413024</v>
      </c>
      <c r="AF210" s="362">
        <f>[7]Bio!G180</f>
        <v>4.355551630291</v>
      </c>
      <c r="AG210" s="362">
        <f>[7]Bio!I180</f>
        <v>7.2016608726677802</v>
      </c>
      <c r="AH210" s="362">
        <f>[7]Bio!J180</f>
        <v>2.8705548036758599</v>
      </c>
      <c r="AI210" s="362">
        <f>[7]Bio!K180</f>
        <v>9.4335661306042908</v>
      </c>
      <c r="AJ210" s="362">
        <f>[7]Bio!L180</f>
        <v>7.0917817636452201</v>
      </c>
      <c r="AK210" s="362">
        <f>[7]Bio!M180</f>
        <v>6.1879931961849097</v>
      </c>
      <c r="AL210" s="362">
        <f>[7]Bio!N180</f>
        <v>7.6377114174324703</v>
      </c>
      <c r="AM210" s="362">
        <f>[7]Bio!O180</f>
        <v>9.1134630752227803</v>
      </c>
      <c r="AN210" s="362">
        <f>[7]Bio!P180</f>
        <v>8.6414821063074392</v>
      </c>
      <c r="AO210" s="362">
        <f>[7]Bio!R180</f>
        <v>6.8837560803049298</v>
      </c>
      <c r="AP210" s="362">
        <f>[7]Bio!S180</f>
        <v>13.0367585630744</v>
      </c>
      <c r="AQ210" s="362">
        <f>[7]Bio!T180</f>
        <v>4.9000000000000004</v>
      </c>
      <c r="AR210" s="362">
        <f>[7]Bio!U180</f>
        <v>8.8590700083542195</v>
      </c>
      <c r="AS210" s="362">
        <f>[7]Bio!W180</f>
        <v>7.2371467785783903</v>
      </c>
      <c r="AT210" s="362">
        <f>[7]Bio!X180</f>
        <v>33.926449204087</v>
      </c>
      <c r="AU210" s="380">
        <f t="shared" si="9"/>
        <v>44.312332497596444</v>
      </c>
      <c r="AV210" s="362">
        <f>[6]Tabelle1!C23</f>
        <v>2.9024605103280683</v>
      </c>
      <c r="AW210" s="362"/>
      <c r="AX210" s="381">
        <f t="shared" si="11"/>
        <v>4.0634447144592958</v>
      </c>
      <c r="AY210" s="401">
        <f t="shared" si="12"/>
        <v>188.092740236932</v>
      </c>
    </row>
    <row r="211" spans="1:53">
      <c r="A211" s="398">
        <v>42309</v>
      </c>
      <c r="B211" s="376">
        <f>'[3]Warenkorb transponiert'!C98</f>
        <v>1.7917096254847618</v>
      </c>
      <c r="C211" s="362">
        <f>'[3]Warenkorb transponiert'!D98</f>
        <v>21.447223892331884</v>
      </c>
      <c r="D211" s="362">
        <f>'[3]Warenkorb transponiert'!E98</f>
        <v>14</v>
      </c>
      <c r="E211" s="362">
        <f>'[3]Warenkorb transponiert'!F98</f>
        <v>20</v>
      </c>
      <c r="F211" s="362">
        <f>'[3]Warenkorb transponiert'!G98</f>
        <v>18.95065642494809</v>
      </c>
      <c r="G211" s="362">
        <f>'[3]Warenkorb transponiert'!H98</f>
        <v>13.140825639392975</v>
      </c>
      <c r="H211" s="362">
        <f>'[3]Warenkorb transponiert'!I98</f>
        <v>4.166666666666667</v>
      </c>
      <c r="I211" s="362">
        <f>'[3]Warenkorb transponiert'!J98</f>
        <v>3.333333333333333</v>
      </c>
      <c r="J211" s="380">
        <f t="shared" si="5"/>
        <v>36.886091302106458</v>
      </c>
      <c r="K211" s="362">
        <f>[4]PreisBio!G62</f>
        <v>84.590909090909093</v>
      </c>
      <c r="L211" s="362">
        <f>[4]PreisBio!H62</f>
        <v>55.090909090909093</v>
      </c>
      <c r="M211" s="362">
        <f>[4]PreisBio!K62</f>
        <v>43.840909090909093</v>
      </c>
      <c r="N211" s="362">
        <f>[4]PreisBio!J62</f>
        <v>26.854166666666668</v>
      </c>
      <c r="O211" s="362">
        <f>[4]PreisBio!L62</f>
        <v>38.875</v>
      </c>
      <c r="P211" s="362">
        <f>[4]PreisBio!I62</f>
        <v>5.3068181818181808</v>
      </c>
      <c r="Q211" s="362">
        <f>[4]PreisBio!M62</f>
        <v>1.9903846153846159</v>
      </c>
      <c r="R211" s="362">
        <f>[4]PreisBio!B62</f>
        <v>2.2857142857142856</v>
      </c>
      <c r="S211" s="362">
        <f>[4]PreisBio!E62</f>
        <v>19.166666666666668</v>
      </c>
      <c r="T211" s="362">
        <f>[4]PreisBio!F62</f>
        <v>53.636363636363633</v>
      </c>
      <c r="U211" s="380">
        <f t="shared" si="14"/>
        <v>60.247498126873126</v>
      </c>
      <c r="V211" s="376">
        <f>'[2]Haltung gewichtet'!D186</f>
        <v>0.8143777209523263</v>
      </c>
      <c r="W211" s="380">
        <f t="shared" si="13"/>
        <v>22.802576186665135</v>
      </c>
      <c r="X211" s="362" t="str">
        <f>[1]Kochtypberechnung_Bio!T180</f>
        <v/>
      </c>
      <c r="Y211" s="362">
        <f>[1]Kochtypberechnung_Bio!V180</f>
        <v>2.8150510323283902</v>
      </c>
      <c r="Z211" s="380">
        <f t="shared" si="8"/>
        <v>1.8297831710134536</v>
      </c>
      <c r="AA211" s="362">
        <f>[7]Bio!C181</f>
        <v>5.9930618783185796</v>
      </c>
      <c r="AB211" s="362">
        <f>[7]Bio!D181</f>
        <v>3.1176162611641498</v>
      </c>
      <c r="AC211" s="362">
        <f>[7]Bio!E181</f>
        <v>3.1846415929203502</v>
      </c>
      <c r="AD211" s="362">
        <f>[7]Bio!F181</f>
        <v>0.723604097936557</v>
      </c>
      <c r="AE211" s="380">
        <f t="shared" si="15"/>
        <v>17.374499242884731</v>
      </c>
      <c r="AF211" s="362">
        <f>[7]Bio!G181</f>
        <v>3.8201005076026702</v>
      </c>
      <c r="AG211" s="362">
        <f>[7]Bio!I181</f>
        <v>6.4716353383458598</v>
      </c>
      <c r="AH211" s="362">
        <f>[7]Bio!J181</f>
        <v>1.95</v>
      </c>
      <c r="AI211" s="362">
        <f>[7]Bio!K181</f>
        <v>4.8836000360231804</v>
      </c>
      <c r="AJ211" s="362">
        <f>[7]Bio!L181</f>
        <v>8.1748942949387402</v>
      </c>
      <c r="AK211" s="362">
        <f>[7]Bio!M181</f>
        <v>6.0214668433235898</v>
      </c>
      <c r="AL211" s="362">
        <f>[7]Bio!N181</f>
        <v>7.2140131561542704</v>
      </c>
      <c r="AM211" s="362">
        <f>[7]Bio!O181</f>
        <v>8.8868882371727995</v>
      </c>
      <c r="AN211" s="362">
        <f>[7]Bio!P181</f>
        <v>8.57622399053189</v>
      </c>
      <c r="AO211" s="362">
        <f>[7]Bio!R181</f>
        <v>7.2950523235171296</v>
      </c>
      <c r="AP211" s="362">
        <f>[7]Bio!S181</f>
        <v>13.0367585630744</v>
      </c>
      <c r="AQ211" s="362">
        <f>[7]Bio!T181</f>
        <v>4.9000000000000004</v>
      </c>
      <c r="AR211" s="362">
        <f>[7]Bio!U181</f>
        <v>8.5069654396407692</v>
      </c>
      <c r="AS211" s="362">
        <f>[7]Bio!W181</f>
        <v>6.43979741019215</v>
      </c>
      <c r="AT211" s="362">
        <f>[7]Bio!X181</f>
        <v>26.7518469121922</v>
      </c>
      <c r="AU211" s="380">
        <f t="shared" si="9"/>
        <v>40.236394957343094</v>
      </c>
      <c r="AV211" s="362">
        <f>[6]Tabelle1!C24</f>
        <v>2.9024605103280683</v>
      </c>
      <c r="AW211" s="362"/>
      <c r="AX211" s="381">
        <f t="shared" si="11"/>
        <v>4.0634447144592958</v>
      </c>
      <c r="AY211" s="401">
        <f t="shared" si="12"/>
        <v>183.44028770134531</v>
      </c>
    </row>
    <row r="212" spans="1:53">
      <c r="A212" s="398">
        <v>42339</v>
      </c>
      <c r="B212" s="376">
        <f>'[3]Warenkorb transponiert'!C99</f>
        <v>1.7917096254847618</v>
      </c>
      <c r="C212" s="362">
        <f>'[3]Warenkorb transponiert'!D99</f>
        <v>21.447223892331884</v>
      </c>
      <c r="D212" s="362">
        <f>'[3]Warenkorb transponiert'!E99</f>
        <v>14</v>
      </c>
      <c r="E212" s="362">
        <f>'[3]Warenkorb transponiert'!F99</f>
        <v>20</v>
      </c>
      <c r="F212" s="362">
        <f>'[3]Warenkorb transponiert'!G99</f>
        <v>18.95065642494809</v>
      </c>
      <c r="G212" s="362">
        <f>'[3]Warenkorb transponiert'!H99</f>
        <v>13.140825639392975</v>
      </c>
      <c r="H212" s="362">
        <f>'[3]Warenkorb transponiert'!I99</f>
        <v>4.166666666666667</v>
      </c>
      <c r="I212" s="362">
        <f>'[3]Warenkorb transponiert'!J99</f>
        <v>3.333333333333333</v>
      </c>
      <c r="J212" s="380">
        <f t="shared" si="5"/>
        <v>36.886091302106458</v>
      </c>
      <c r="K212" s="362">
        <f>[4]PreisBio!G63</f>
        <v>84.86363636363636</v>
      </c>
      <c r="L212" s="362">
        <f>[4]PreisBio!H63</f>
        <v>55.090909090909093</v>
      </c>
      <c r="M212" s="362">
        <f>[4]PreisBio!K63</f>
        <v>43.977272727272727</v>
      </c>
      <c r="N212" s="362">
        <f>[4]PreisBio!J63</f>
        <v>26.958333333333332</v>
      </c>
      <c r="O212" s="362">
        <f>[4]PreisBio!L63</f>
        <v>38.875</v>
      </c>
      <c r="P212" s="362">
        <f>[4]PreisBio!I63</f>
        <v>5.3068181818181808</v>
      </c>
      <c r="Q212" s="362">
        <f>[4]PreisBio!M63</f>
        <v>1.9903846153846159</v>
      </c>
      <c r="R212" s="362">
        <f>[4]PreisBio!B63</f>
        <v>2.2857142857142856</v>
      </c>
      <c r="S212" s="362">
        <f>[4]PreisBio!E63</f>
        <v>19.166666666666668</v>
      </c>
      <c r="T212" s="362">
        <f>[4]PreisBio!F63</f>
        <v>53.636363636363633</v>
      </c>
      <c r="U212" s="380">
        <f t="shared" si="14"/>
        <v>60.325282217782217</v>
      </c>
      <c r="V212" s="376">
        <f>'[2]Haltung gewichtet'!D187</f>
        <v>0.81362630335664754</v>
      </c>
      <c r="W212" s="380">
        <f t="shared" si="13"/>
        <v>22.781536493986131</v>
      </c>
      <c r="X212" s="362" t="str">
        <f>[1]Kochtypberechnung_Bio!T181</f>
        <v/>
      </c>
      <c r="Y212" s="362">
        <f>[1]Kochtypberechnung_Bio!V181</f>
        <v>3.1728400182604495</v>
      </c>
      <c r="Z212" s="380">
        <f t="shared" si="8"/>
        <v>2.0623460118692925</v>
      </c>
      <c r="AA212" s="362">
        <f>[7]Bio!C182</f>
        <v>6.3741369818293796</v>
      </c>
      <c r="AB212" s="362">
        <f>[7]Bio!D182</f>
        <v>3.1176162611641498</v>
      </c>
      <c r="AC212" s="362">
        <f>[7]Bio!E182</f>
        <v>3.70511812596243</v>
      </c>
      <c r="AD212" s="362">
        <f>[7]Bio!F182</f>
        <v>0.78364106493009</v>
      </c>
      <c r="AE212" s="380">
        <f t="shared" si="15"/>
        <v>18.559463745905148</v>
      </c>
      <c r="AF212" s="362">
        <f>[7]Bio!G182</f>
        <v>2.9223127566651499</v>
      </c>
      <c r="AG212" s="362">
        <f>[7]Bio!I182</f>
        <v>6.4795948203842899</v>
      </c>
      <c r="AH212" s="362">
        <f>[7]Bio!J182</f>
        <v>1.7198987050960699</v>
      </c>
      <c r="AI212" s="362">
        <f>[7]Bio!K182</f>
        <v>5.1591896407685898</v>
      </c>
      <c r="AJ212" s="362">
        <f>[7]Bio!L182</f>
        <v>6.9121968337510404</v>
      </c>
      <c r="AK212" s="362">
        <f>[7]Bio!M182</f>
        <v>6.1327701449805101</v>
      </c>
      <c r="AL212" s="362">
        <f>[7]Bio!N182</f>
        <v>5.5526651804859402</v>
      </c>
      <c r="AM212" s="362">
        <f>[7]Bio!O182</f>
        <v>4.4001196176204402</v>
      </c>
      <c r="AN212" s="362">
        <f>[7]Bio!P182</f>
        <v>5.6790883458646597</v>
      </c>
      <c r="AO212" s="362">
        <f>[7]Bio!R182</f>
        <v>7.1419065075884198</v>
      </c>
      <c r="AP212" s="362">
        <f>[7]Bio!S182</f>
        <v>13.753111946533</v>
      </c>
      <c r="AQ212" s="362">
        <f>[7]Bio!T182</f>
        <v>4.9000000000000004</v>
      </c>
      <c r="AR212" s="362">
        <f>[7]Bio!U182</f>
        <v>8.4378478496588691</v>
      </c>
      <c r="AS212" s="362">
        <f>[7]Bio!W182</f>
        <v>6.0795948203842904</v>
      </c>
      <c r="AT212" s="362">
        <f>[7]Bio!X182</f>
        <v>25.892420861888102</v>
      </c>
      <c r="AU212" s="380">
        <f t="shared" si="9"/>
        <v>35.257156434116219</v>
      </c>
      <c r="AV212" s="362">
        <f>[6]Tabelle1!C25</f>
        <v>2.9024605103280683</v>
      </c>
      <c r="AW212" s="362"/>
      <c r="AX212" s="381">
        <f t="shared" si="11"/>
        <v>4.0634447144592958</v>
      </c>
      <c r="AY212" s="401">
        <f t="shared" si="12"/>
        <v>179.93532092022474</v>
      </c>
    </row>
    <row r="213" spans="1:53">
      <c r="A213" s="398">
        <v>42370</v>
      </c>
      <c r="B213" s="376">
        <f>'[3]Warenkorb transponiert'!C100</f>
        <v>1.7917096254847618</v>
      </c>
      <c r="C213" s="362">
        <f>'[3]Warenkorb transponiert'!D100</f>
        <v>21.922208861344927</v>
      </c>
      <c r="D213" s="362">
        <f>'[3]Warenkorb transponiert'!E100</f>
        <v>14</v>
      </c>
      <c r="E213" s="362">
        <f>'[3]Warenkorb transponiert'!F100</f>
        <v>20</v>
      </c>
      <c r="F213" s="362">
        <f>'[3]Warenkorb transponiert'!G100</f>
        <v>18.95065642494809</v>
      </c>
      <c r="G213" s="362">
        <f>'[3]Warenkorb transponiert'!H100</f>
        <v>13.140825639392975</v>
      </c>
      <c r="H213" s="362">
        <f>'[3]Warenkorb transponiert'!I100</f>
        <v>4.166666666666667</v>
      </c>
      <c r="I213" s="362">
        <f>'[3]Warenkorb transponiert'!J100</f>
        <v>3.333333333333333</v>
      </c>
      <c r="J213" s="380">
        <f t="shared" si="5"/>
        <v>36.981088295909061</v>
      </c>
      <c r="K213" s="362">
        <f>[4]PreisBio!G64</f>
        <v>85.13636363636364</v>
      </c>
      <c r="L213" s="362">
        <f>[4]PreisBio!H64</f>
        <v>55.090909090909093</v>
      </c>
      <c r="M213" s="362">
        <f>[4]PreisBio!K64</f>
        <v>43.93181818181818</v>
      </c>
      <c r="N213" s="362">
        <f>[4]PreisBio!J64</f>
        <v>26.958333333333332</v>
      </c>
      <c r="O213" s="362">
        <f>[4]PreisBio!L64</f>
        <v>38.875</v>
      </c>
      <c r="P213" s="362">
        <f>[4]PreisBio!I64</f>
        <v>5.3068181818181808</v>
      </c>
      <c r="Q213" s="362">
        <f>[4]PreisBio!M64</f>
        <v>1.9903846153846159</v>
      </c>
      <c r="R213" s="362">
        <f>[4]PreisBio!B64</f>
        <v>2.2948809523809524</v>
      </c>
      <c r="S213" s="362">
        <f>[4]PreisBio!E64</f>
        <v>19.166666666666668</v>
      </c>
      <c r="T213" s="362">
        <f>[4]PreisBio!F64</f>
        <v>53.636363636363633</v>
      </c>
      <c r="U213" s="380">
        <f t="shared" si="14"/>
        <v>60.35459055111555</v>
      </c>
      <c r="V213" s="376">
        <f>'[2]Haltung gewichtet'!D188</f>
        <v>0.80658063559853277</v>
      </c>
      <c r="W213" s="380">
        <f t="shared" si="13"/>
        <v>22.584257796758919</v>
      </c>
      <c r="X213" s="362" t="str">
        <f>[1]Kochtypberechnung_Bio!T182</f>
        <v/>
      </c>
      <c r="Y213" s="362">
        <f>[1]Kochtypberechnung_Bio!V182</f>
        <v>3.1114702861466199</v>
      </c>
      <c r="Z213" s="380">
        <f t="shared" si="8"/>
        <v>2.0224556859953031</v>
      </c>
      <c r="AA213" s="362">
        <f>[7]Bio!C183</f>
        <v>6.4113293451036704</v>
      </c>
      <c r="AB213" s="362">
        <f>[7]Bio!D183</f>
        <v>3.11689591459659</v>
      </c>
      <c r="AC213" s="362">
        <f>[7]Bio!E183</f>
        <v>3.62031385752412</v>
      </c>
      <c r="AD213" s="362">
        <f>[7]Bio!F183</f>
        <v>0.74734975692876204</v>
      </c>
      <c r="AE213" s="380">
        <f t="shared" si="15"/>
        <v>18.448162458193863</v>
      </c>
      <c r="AF213" s="362">
        <f>[7]Bio!G183</f>
        <v>4.0101843131991197</v>
      </c>
      <c r="AG213" s="362">
        <f>[7]Bio!I183</f>
        <v>6.3283238918467504</v>
      </c>
      <c r="AH213" s="362">
        <f>[7]Bio!J183</f>
        <v>1.7197202213174601</v>
      </c>
      <c r="AI213" s="362">
        <f>[7]Bio!K183</f>
        <v>5.1369522954379399</v>
      </c>
      <c r="AJ213" s="362">
        <f>[7]Bio!L183</f>
        <v>4.50720082861816</v>
      </c>
      <c r="AK213" s="362">
        <f>[7]Bio!M183</f>
        <v>6.0531191223857697</v>
      </c>
      <c r="AL213" s="362">
        <f>[7]Bio!N183</f>
        <v>4.7804332393778104</v>
      </c>
      <c r="AM213" s="362">
        <f>[7]Bio!O183</f>
        <v>5.7849530117966399</v>
      </c>
      <c r="AN213" s="362">
        <f>[7]Bio!P183</f>
        <v>5.4441580105787004</v>
      </c>
      <c r="AO213" s="362">
        <f>[7]Bio!R183</f>
        <v>7.13705843337857</v>
      </c>
      <c r="AP213" s="362">
        <f>[7]Bio!S183</f>
        <v>13.7409750495876</v>
      </c>
      <c r="AQ213" s="362">
        <f>[7]Bio!T183</f>
        <v>4.5481682184655403</v>
      </c>
      <c r="AR213" s="362">
        <f>[7]Bio!U183</f>
        <v>8.4918648327939596</v>
      </c>
      <c r="AS213" s="362">
        <f>[7]Bio!W183</f>
        <v>6.0538092285207199</v>
      </c>
      <c r="AT213" s="362">
        <f>[7]Bio!X183</f>
        <v>29.0419014606824</v>
      </c>
      <c r="AU213" s="380">
        <f t="shared" si="9"/>
        <v>34.166887019140106</v>
      </c>
      <c r="AV213" s="362">
        <f>[6]Tabelle1!C26</f>
        <v>2.9024605103280683</v>
      </c>
      <c r="AW213" s="362"/>
      <c r="AX213" s="381">
        <f t="shared" ref="AX213:AX248" si="16">SUMPRODUCT($AV$19:$AW$19,AV213:AW213)</f>
        <v>4.0634447144592958</v>
      </c>
      <c r="AY213" s="401">
        <f t="shared" si="12"/>
        <v>178.62088652157212</v>
      </c>
      <c r="BA213" s="362"/>
    </row>
    <row r="214" spans="1:53">
      <c r="A214" s="398">
        <v>42401</v>
      </c>
      <c r="B214" s="376">
        <f>'[3]Warenkorb transponiert'!C101</f>
        <v>1.7906015239673496</v>
      </c>
      <c r="C214" s="362">
        <f>'[3]Warenkorb transponiert'!D101</f>
        <v>21.922208861344927</v>
      </c>
      <c r="D214" s="362">
        <f>'[3]Warenkorb transponiert'!E101</f>
        <v>14</v>
      </c>
      <c r="E214" s="362">
        <f>'[3]Warenkorb transponiert'!F101</f>
        <v>19.577791138655073</v>
      </c>
      <c r="F214" s="362">
        <f>'[3]Warenkorb transponiert'!G101</f>
        <v>18.957263384760953</v>
      </c>
      <c r="G214" s="362">
        <f>'[3]Warenkorb transponiert'!H101</f>
        <v>13.140825639392975</v>
      </c>
      <c r="H214" s="362">
        <f>'[3]Warenkorb transponiert'!I101</f>
        <v>4.0890713451601144</v>
      </c>
      <c r="I214" s="362">
        <f>'[3]Warenkorb transponiert'!J101</f>
        <v>3.333333333333333</v>
      </c>
      <c r="J214" s="380">
        <f t="shared" si="5"/>
        <v>36.870156398483722</v>
      </c>
      <c r="K214" s="362">
        <f>[4]PreisBio!G65</f>
        <v>85.13636363636364</v>
      </c>
      <c r="L214" s="362">
        <f>[4]PreisBio!H65</f>
        <v>55.090909090909093</v>
      </c>
      <c r="M214" s="362">
        <f>[4]PreisBio!K65</f>
        <v>43.454545454545453</v>
      </c>
      <c r="N214" s="362">
        <f>[4]PreisBio!J65</f>
        <v>26.958333333333332</v>
      </c>
      <c r="O214" s="362">
        <f>[4]PreisBio!L65</f>
        <v>38.90625</v>
      </c>
      <c r="P214" s="362">
        <f>[4]PreisBio!I65</f>
        <v>5.3193181818181809</v>
      </c>
      <c r="Q214" s="362">
        <f>[4]PreisBio!M65</f>
        <v>1.9596153846153848</v>
      </c>
      <c r="R214" s="362">
        <f>[4]PreisBio!B65</f>
        <v>2.2948809523809524</v>
      </c>
      <c r="S214" s="362">
        <f>[4]PreisBio!E65</f>
        <v>19.166666666666668</v>
      </c>
      <c r="T214" s="362">
        <f>[4]PreisBio!F65</f>
        <v>53.636363636363633</v>
      </c>
      <c r="U214" s="380">
        <f t="shared" si="14"/>
        <v>60.27054072594072</v>
      </c>
      <c r="V214" s="376">
        <f>'[2]Haltung gewichtet'!D189</f>
        <v>0.81126568004221855</v>
      </c>
      <c r="W214" s="380">
        <f t="shared" si="13"/>
        <v>22.715439041182119</v>
      </c>
      <c r="X214" s="362" t="str">
        <f>[1]Kochtypberechnung_Bio!T183</f>
        <v/>
      </c>
      <c r="Y214" s="362">
        <f>[1]Kochtypberechnung_Bio!V183</f>
        <v>2.9778863792675399</v>
      </c>
      <c r="Z214" s="380">
        <f t="shared" si="8"/>
        <v>1.9356261465239009</v>
      </c>
      <c r="AA214" s="362">
        <f>[7]Bio!C184</f>
        <v>6.4413293820570798</v>
      </c>
      <c r="AB214" s="362">
        <f>[7]Bio!D184</f>
        <v>3.11689591459659</v>
      </c>
      <c r="AC214" s="362">
        <f>[7]Bio!E184</f>
        <v>3.3545332211045</v>
      </c>
      <c r="AD214" s="362">
        <f>[7]Bio!F184</f>
        <v>0.742734720180661</v>
      </c>
      <c r="AE214" s="380">
        <f t="shared" si="15"/>
        <v>18.245077440612764</v>
      </c>
      <c r="AF214" s="362">
        <f>[7]Bio!G184</f>
        <v>4.1469155106656901</v>
      </c>
      <c r="AG214" s="362">
        <f>[7]Bio!I184</f>
        <v>5.6874662808226297</v>
      </c>
      <c r="AH214" s="362">
        <f>[7]Bio!J184</f>
        <v>1.7697202213174701</v>
      </c>
      <c r="AI214" s="362">
        <f>[7]Bio!K184</f>
        <v>5.1577617705397198</v>
      </c>
      <c r="AJ214" s="362">
        <f>[7]Bio!L184</f>
        <v>6.2681449473501001</v>
      </c>
      <c r="AK214" s="362">
        <f>[7]Bio!M184</f>
        <v>6.2426279813480896</v>
      </c>
      <c r="AL214" s="362">
        <f>[7]Bio!N184</f>
        <v>4.2601785478276097</v>
      </c>
      <c r="AM214" s="362">
        <f>[7]Bio!O184</f>
        <v>5.7577617705397204</v>
      </c>
      <c r="AN214" s="362">
        <f>[7]Bio!P184</f>
        <v>4.9076083098444503</v>
      </c>
      <c r="AO214" s="362">
        <f>[7]Bio!R184</f>
        <v>6.6048304937884996</v>
      </c>
      <c r="AP214" s="362">
        <f>[7]Bio!S184</f>
        <v>13.1888088526986</v>
      </c>
      <c r="AQ214" s="362">
        <f>[7]Bio!T184</f>
        <v>4.9000000000000004</v>
      </c>
      <c r="AR214" s="362">
        <f>[7]Bio!U184</f>
        <v>8.4865517409611293</v>
      </c>
      <c r="AS214" s="362">
        <f>[7]Bio!W184</f>
        <v>6.0788808852698599</v>
      </c>
      <c r="AT214" s="362">
        <f>[7]Bio!X184</f>
        <v>42.636561693983403</v>
      </c>
      <c r="AU214" s="380">
        <f t="shared" si="9"/>
        <v>36.011455575124202</v>
      </c>
      <c r="AV214" s="362">
        <f>[6]Tabelle1!C27</f>
        <v>2.9024605103280683</v>
      </c>
      <c r="AW214" s="362"/>
      <c r="AX214" s="381">
        <f t="shared" si="16"/>
        <v>4.0634447144592958</v>
      </c>
      <c r="AY214" s="401">
        <f t="shared" si="12"/>
        <v>180.11174004232674</v>
      </c>
    </row>
    <row r="215" spans="1:53">
      <c r="A215" s="398">
        <v>42430</v>
      </c>
      <c r="B215" s="376">
        <f>'[3]Warenkorb transponiert'!C102</f>
        <v>1.7906015239673496</v>
      </c>
      <c r="C215" s="362">
        <f>'[3]Warenkorb transponiert'!D102</f>
        <v>21.447223892331884</v>
      </c>
      <c r="D215" s="362">
        <f>'[3]Warenkorb transponiert'!E102</f>
        <v>14</v>
      </c>
      <c r="E215" s="362">
        <f>'[3]Warenkorb transponiert'!F102</f>
        <v>19.577791138655073</v>
      </c>
      <c r="F215" s="362">
        <f>'[3]Warenkorb transponiert'!G102</f>
        <v>18.957263384760953</v>
      </c>
      <c r="G215" s="362">
        <f>'[3]Warenkorb transponiert'!H102</f>
        <v>13.140825639392975</v>
      </c>
      <c r="H215" s="362">
        <f>'[3]Warenkorb transponiert'!I102</f>
        <v>4.166666666666667</v>
      </c>
      <c r="I215" s="362">
        <f>'[3]Warenkorb transponiert'!J102</f>
        <v>3.333333333333333</v>
      </c>
      <c r="J215" s="380">
        <f t="shared" si="5"/>
        <v>36.813957065434394</v>
      </c>
      <c r="K215" s="362">
        <f>[4]PreisBio!G66</f>
        <v>84.318181818181813</v>
      </c>
      <c r="L215" s="362">
        <f>[4]PreisBio!H66</f>
        <v>55.090909090909093</v>
      </c>
      <c r="M215" s="362">
        <f>[4]PreisBio!K66</f>
        <v>43.795454545454547</v>
      </c>
      <c r="N215" s="362">
        <f>[4]PreisBio!J66</f>
        <v>27.03125</v>
      </c>
      <c r="O215" s="362">
        <f>[4]PreisBio!L66</f>
        <v>39.046875</v>
      </c>
      <c r="P215" s="362">
        <f>[4]PreisBio!I66</f>
        <v>5.3568181818181815</v>
      </c>
      <c r="Q215" s="362">
        <f>[4]PreisBio!M66</f>
        <v>1.9750000000000001</v>
      </c>
      <c r="R215" s="362">
        <f>[4]PreisBio!B66</f>
        <v>2.2770238095238096</v>
      </c>
      <c r="S215" s="362">
        <f>[4]PreisBio!E66</f>
        <v>19.166666666666668</v>
      </c>
      <c r="T215" s="362">
        <f>[4]PreisBio!F66</f>
        <v>53.636363636363633</v>
      </c>
      <c r="U215" s="380">
        <f t="shared" si="14"/>
        <v>60.270314826839837</v>
      </c>
      <c r="V215" s="376">
        <f>'[2]Haltung gewichtet'!D190</f>
        <v>0.80974972706966741</v>
      </c>
      <c r="W215" s="380">
        <f t="shared" si="13"/>
        <v>22.672992357950687</v>
      </c>
      <c r="X215" s="362" t="str">
        <f>[1]Kochtypberechnung_Bio!T184</f>
        <v/>
      </c>
      <c r="Y215" s="362">
        <f>[1]Kochtypberechnung_Bio!V184</f>
        <v>2.9790889406093499</v>
      </c>
      <c r="Z215" s="380">
        <f t="shared" si="8"/>
        <v>1.9364078113960774</v>
      </c>
      <c r="AA215" s="362">
        <f>[7]Bio!C185</f>
        <v>6.4339360459864503</v>
      </c>
      <c r="AB215" s="362">
        <f>[7]Bio!D185</f>
        <v>3.11689591459659</v>
      </c>
      <c r="AC215" s="362">
        <f>[7]Bio!E185</f>
        <v>3.28704512420448</v>
      </c>
      <c r="AD215" s="362">
        <f>[7]Bio!F185</f>
        <v>0.73525552863888299</v>
      </c>
      <c r="AE215" s="380">
        <f t="shared" si="15"/>
        <v>18.155220651886918</v>
      </c>
      <c r="AF215" s="362">
        <f>[7]Bio!G185</f>
        <v>3.5004952224106902</v>
      </c>
      <c r="AG215" s="362">
        <f>[7]Bio!I185</f>
        <v>5.6907130180603396</v>
      </c>
      <c r="AH215" s="362">
        <f>[7]Bio!J185</f>
        <v>1.7697202213174701</v>
      </c>
      <c r="AI215" s="362">
        <f>[7]Bio!K185</f>
        <v>4.6057529011379099</v>
      </c>
      <c r="AJ215" s="362">
        <f>[7]Bio!L185</f>
        <v>5.98504669450534</v>
      </c>
      <c r="AK215" s="362">
        <f>[7]Bio!M185</f>
        <v>6.1466965702752603</v>
      </c>
      <c r="AL215" s="362">
        <f>[7]Bio!N185</f>
        <v>4.21952131331886</v>
      </c>
      <c r="AM215" s="362">
        <f>[7]Bio!O185</f>
        <v>5.1972022131746503</v>
      </c>
      <c r="AN215" s="362">
        <f>[7]Bio!P185</f>
        <v>4.7126388335595202</v>
      </c>
      <c r="AO215" s="362">
        <f>[7]Bio!R185</f>
        <v>7.1096492925496797</v>
      </c>
      <c r="AP215" s="362">
        <f>[7]Bio!S185</f>
        <v>13.1888088526986</v>
      </c>
      <c r="AQ215" s="362">
        <f>[7]Bio!T185</f>
        <v>4.9000000000000004</v>
      </c>
      <c r="AR215" s="362">
        <f>[7]Bio!U185</f>
        <v>8.4976099161359908</v>
      </c>
      <c r="AS215" s="362">
        <f>[7]Bio!W185</f>
        <v>5.9802797786825401</v>
      </c>
      <c r="AT215" s="362">
        <f>[7]Bio!X185</f>
        <v>39.240078379789097</v>
      </c>
      <c r="AU215" s="380">
        <f t="shared" si="9"/>
        <v>34.38425404741546</v>
      </c>
      <c r="AV215" s="362">
        <f>[6]Tabelle1!C28</f>
        <v>2.9024605103280683</v>
      </c>
      <c r="AW215" s="362"/>
      <c r="AX215" s="381">
        <f t="shared" si="16"/>
        <v>4.0634447144592958</v>
      </c>
      <c r="AY215" s="401">
        <f t="shared" si="12"/>
        <v>178.29659147538268</v>
      </c>
    </row>
    <row r="216" spans="1:53">
      <c r="A216" s="398">
        <v>42461</v>
      </c>
      <c r="B216" s="376">
        <f>'[3]Warenkorb transponiert'!C103</f>
        <v>1.7894567147797056</v>
      </c>
      <c r="C216" s="362">
        <f>'[3]Warenkorb transponiert'!D103</f>
        <v>21.907121564784191</v>
      </c>
      <c r="D216" s="362">
        <f>'[3]Warenkorb transponiert'!E103</f>
        <v>14</v>
      </c>
      <c r="E216" s="362">
        <f>'[3]Warenkorb transponiert'!F103</f>
        <v>20</v>
      </c>
      <c r="F216" s="362">
        <f>'[3]Warenkorb transponiert'!G103</f>
        <v>18.952560505085934</v>
      </c>
      <c r="G216" s="362">
        <f>'[3]Warenkorb transponiert'!H103</f>
        <v>13.305891161391605</v>
      </c>
      <c r="H216" s="362">
        <f>'[3]Warenkorb transponiert'!I103</f>
        <v>4.0872614750588143</v>
      </c>
      <c r="I216" s="362">
        <f>'[3]Warenkorb transponiert'!J103</f>
        <v>3.333333333333333</v>
      </c>
      <c r="J216" s="380">
        <f t="shared" si="5"/>
        <v>36.993482142444051</v>
      </c>
      <c r="K216" s="362">
        <f>[4]PreisBio!G67</f>
        <v>84.318181818181813</v>
      </c>
      <c r="L216" s="362">
        <f>[4]PreisBio!H67</f>
        <v>55.090909090909093</v>
      </c>
      <c r="M216" s="362">
        <f>[4]PreisBio!K67</f>
        <v>44.072727272727271</v>
      </c>
      <c r="N216" s="362">
        <f>[4]PreisBio!J67</f>
        <v>27.083333333333332</v>
      </c>
      <c r="O216" s="362">
        <f>[4]PreisBio!L67</f>
        <v>39.112499999999997</v>
      </c>
      <c r="P216" s="362">
        <f>[4]PreisBio!I67</f>
        <v>5.3518181818181798</v>
      </c>
      <c r="Q216" s="362">
        <f>[4]PreisBio!M67</f>
        <v>1.9846153846153847</v>
      </c>
      <c r="R216" s="362">
        <f>[4]PreisBio!B67</f>
        <v>2.2948809523809528</v>
      </c>
      <c r="S216" s="362">
        <f>[4]PreisBio!E67</f>
        <v>19.166666666666668</v>
      </c>
      <c r="T216" s="362">
        <f>[4]PreisBio!F67</f>
        <v>53.636363636363633</v>
      </c>
      <c r="U216" s="380">
        <f t="shared" si="14"/>
        <v>60.35117481684982</v>
      </c>
      <c r="V216" s="376">
        <f>'[2]Haltung gewichtet'!D191</f>
        <v>0.79877648394671041</v>
      </c>
      <c r="W216" s="380">
        <f t="shared" si="13"/>
        <v>22.365741550507892</v>
      </c>
      <c r="X216" s="362" t="str">
        <f>[1]Kochtypberechnung_Bio!T185</f>
        <v/>
      </c>
      <c r="Y216" s="362">
        <f>[1]Kochtypberechnung_Bio!V185</f>
        <v>3.0235913328264701</v>
      </c>
      <c r="Z216" s="380">
        <f t="shared" si="8"/>
        <v>1.9653343663372056</v>
      </c>
      <c r="AA216" s="362">
        <f>[7]Bio!C186</f>
        <v>6.42937878874974</v>
      </c>
      <c r="AB216" s="362">
        <f>[7]Bio!D186</f>
        <v>3.11689591459659</v>
      </c>
      <c r="AC216" s="362">
        <f>[7]Bio!E186</f>
        <v>3.2487626524327702</v>
      </c>
      <c r="AD216" s="362">
        <f>[7]Bio!F186</f>
        <v>0.90024817860808903</v>
      </c>
      <c r="AE216" s="380">
        <f t="shared" si="15"/>
        <v>18.526892045578027</v>
      </c>
      <c r="AF216" s="362">
        <f>[7]Bio!G186</f>
        <v>3.9055718831570299</v>
      </c>
      <c r="AG216" s="362">
        <f>[7]Bio!I186</f>
        <v>5.7577617705397204</v>
      </c>
      <c r="AH216" s="362">
        <f>[7]Bio!J186</f>
        <v>1.8105595573650699</v>
      </c>
      <c r="AI216" s="362">
        <f>[7]Bio!K186</f>
        <v>4.5577617705397202</v>
      </c>
      <c r="AJ216" s="362">
        <f>[7]Bio!L186</f>
        <v>6.1453872182900096</v>
      </c>
      <c r="AK216" s="362">
        <f>[7]Bio!M186</f>
        <v>6.1538971597592003</v>
      </c>
      <c r="AL216" s="362">
        <f>[7]Bio!N186</f>
        <v>5.3679415039148104</v>
      </c>
      <c r="AM216" s="362">
        <f>[7]Bio!O186</f>
        <v>4.7633573441904202</v>
      </c>
      <c r="AN216" s="362">
        <f>[7]Bio!P186</f>
        <v>5.5986011065873296</v>
      </c>
      <c r="AO216" s="362">
        <f>[7]Bio!R186</f>
        <v>7.5881505132755702</v>
      </c>
      <c r="AP216" s="362">
        <f>[7]Bio!S186</f>
        <v>13.5313917795912</v>
      </c>
      <c r="AQ216" s="362">
        <f>[7]Bio!T186</f>
        <v>4.9000000000000004</v>
      </c>
      <c r="AR216" s="362">
        <f>[7]Bio!U186</f>
        <v>8.4885663555694695</v>
      </c>
      <c r="AS216" s="362">
        <f>[7]Bio!W186</f>
        <v>5.9802797786825401</v>
      </c>
      <c r="AT216" s="362">
        <f>[7]Bio!X186</f>
        <v>40.521392184291997</v>
      </c>
      <c r="AU216" s="380">
        <f t="shared" ref="AU216:AU247" si="17">SUMPRODUCT($AF$19:$AT$19,AF216:AT216)</f>
        <v>35.84809146904005</v>
      </c>
      <c r="AV216" s="362">
        <f>[6]Tabelle1!C29</f>
        <v>2.9024605103280683</v>
      </c>
      <c r="AW216" s="362"/>
      <c r="AX216" s="381">
        <f t="shared" si="16"/>
        <v>4.0634447144592958</v>
      </c>
      <c r="AY216" s="401">
        <f t="shared" si="12"/>
        <v>180.11416110521634</v>
      </c>
    </row>
    <row r="217" spans="1:53">
      <c r="A217" s="398">
        <v>42491</v>
      </c>
      <c r="B217" s="376">
        <f>'[3]Warenkorb transponiert'!C104</f>
        <v>1.7894567147797056</v>
      </c>
      <c r="C217" s="362">
        <f>'[3]Warenkorb transponiert'!D104</f>
        <v>21.907121564784191</v>
      </c>
      <c r="D217" s="362">
        <f>'[3]Warenkorb transponiert'!E104</f>
        <v>14</v>
      </c>
      <c r="E217" s="362">
        <f>'[3]Warenkorb transponiert'!F104</f>
        <v>20</v>
      </c>
      <c r="F217" s="362">
        <f>'[3]Warenkorb transponiert'!G104</f>
        <v>18.952560505085934</v>
      </c>
      <c r="G217" s="362">
        <f>'[3]Warenkorb transponiert'!H104</f>
        <v>13.305891161391605</v>
      </c>
      <c r="H217" s="362">
        <f>'[3]Warenkorb transponiert'!I104</f>
        <v>4.0872614750588143</v>
      </c>
      <c r="I217" s="362">
        <f>'[3]Warenkorb transponiert'!J104</f>
        <v>3.333333333333333</v>
      </c>
      <c r="J217" s="380">
        <f t="shared" si="5"/>
        <v>36.993482142444051</v>
      </c>
      <c r="K217" s="362">
        <f>[4]PreisBio!G68</f>
        <v>83.431818181818187</v>
      </c>
      <c r="L217" s="362">
        <f>[4]PreisBio!H68</f>
        <v>55.090909090909093</v>
      </c>
      <c r="M217" s="362">
        <f>[4]PreisBio!K68</f>
        <v>44.272727272727273</v>
      </c>
      <c r="N217" s="362">
        <f>[4]PreisBio!J68</f>
        <v>27.041666666666668</v>
      </c>
      <c r="O217" s="362">
        <f>[4]PreisBio!L68</f>
        <v>39.21875</v>
      </c>
      <c r="P217" s="362">
        <f>[4]PreisBio!I68</f>
        <v>5.4068181818181813</v>
      </c>
      <c r="Q217" s="362">
        <f>[4]PreisBio!M68</f>
        <v>1.977211538461539</v>
      </c>
      <c r="R217" s="362">
        <f>[4]PreisBio!B68</f>
        <v>2.2740178571428573</v>
      </c>
      <c r="S217" s="362">
        <f>[4]PreisBio!E68</f>
        <v>19.166666666666668</v>
      </c>
      <c r="T217" s="362">
        <f>[4]PreisBio!F68</f>
        <v>52.909090909090907</v>
      </c>
      <c r="U217" s="380">
        <f t="shared" si="14"/>
        <v>60.165121697052953</v>
      </c>
      <c r="V217" s="376">
        <f>'[2]Haltung gewichtet'!D192</f>
        <v>0.81353296205326397</v>
      </c>
      <c r="W217" s="380">
        <f t="shared" si="13"/>
        <v>22.778922937491391</v>
      </c>
      <c r="X217" s="362" t="str">
        <f>[1]Kochtypberechnung_Bio!T186</f>
        <v/>
      </c>
      <c r="Y217" s="362">
        <f>[1]Kochtypberechnung_Bio!V186</f>
        <v>3.136145406674832</v>
      </c>
      <c r="Z217" s="380">
        <f t="shared" si="8"/>
        <v>2.038494514338641</v>
      </c>
      <c r="AA217" s="362">
        <f>[7]Bio!C187</f>
        <v>6.4509158981728598</v>
      </c>
      <c r="AB217" s="362">
        <f>[7]Bio!D187</f>
        <v>2.9719604077411699</v>
      </c>
      <c r="AC217" s="362">
        <f>[7]Bio!E187</f>
        <v>3.2091145144734101</v>
      </c>
      <c r="AD217" s="362">
        <f>[7]Bio!F187</f>
        <v>0.87745823034284598</v>
      </c>
      <c r="AE217" s="380">
        <f t="shared" si="15"/>
        <v>18.292999982187343</v>
      </c>
      <c r="AF217" s="362">
        <f>[7]Bio!G187</f>
        <v>4.1144439408349003</v>
      </c>
      <c r="AG217" s="362">
        <f>[7]Bio!I187</f>
        <v>6.3165383760105795</v>
      </c>
      <c r="AH217" s="362">
        <f>[7]Bio!J187</f>
        <v>2.90845613286008</v>
      </c>
      <c r="AI217" s="362">
        <f>[7]Bio!K187</f>
        <v>4.5378901179663798</v>
      </c>
      <c r="AJ217" s="362">
        <f>[7]Bio!L187</f>
        <v>6.7001443184048401</v>
      </c>
      <c r="AK217" s="362">
        <f>[7]Bio!M187</f>
        <v>6.3082819159968002</v>
      </c>
      <c r="AL217" s="362">
        <f>[7]Bio!N187</f>
        <v>5.7380415492222596</v>
      </c>
      <c r="AM217" s="362">
        <f>[7]Bio!O187</f>
        <v>5.2958033197619798</v>
      </c>
      <c r="AN217" s="362">
        <f>[7]Bio!P187</f>
        <v>5.5394404426349304</v>
      </c>
      <c r="AO217" s="362">
        <f>[7]Bio!R187</f>
        <v>6.35561084733967</v>
      </c>
      <c r="AP217" s="362">
        <f>[7]Bio!S187</f>
        <v>13.1888088526986</v>
      </c>
      <c r="AQ217" s="362">
        <f>[7]Bio!T187</f>
        <v>4.9000000000000004</v>
      </c>
      <c r="AR217" s="362">
        <f>[7]Bio!U187</f>
        <v>8.2273950711626096</v>
      </c>
      <c r="AS217" s="362">
        <f>[7]Bio!W187</f>
        <v>5.8422382294602802</v>
      </c>
      <c r="AT217" s="362">
        <f>[7]Bio!X187</f>
        <v>31.590699001287501</v>
      </c>
      <c r="AU217" s="380">
        <f t="shared" si="17"/>
        <v>38.217504857221279</v>
      </c>
      <c r="AV217" s="362">
        <f>[6]Tabelle1!C30</f>
        <v>2.9024605103280683</v>
      </c>
      <c r="AW217" s="362"/>
      <c r="AX217" s="381">
        <f t="shared" si="16"/>
        <v>4.0634447144592958</v>
      </c>
      <c r="AY217" s="401">
        <f t="shared" si="12"/>
        <v>182.54997084519496</v>
      </c>
    </row>
    <row r="218" spans="1:53">
      <c r="A218" s="398">
        <v>42522</v>
      </c>
      <c r="B218" s="376">
        <f>'[3]Warenkorb transponiert'!C105</f>
        <v>1.7894567147797056</v>
      </c>
      <c r="C218" s="362">
        <f>'[3]Warenkorb transponiert'!D105</f>
        <v>21.449109804401978</v>
      </c>
      <c r="D218" s="362">
        <f>'[3]Warenkorb transponiert'!E105</f>
        <v>14</v>
      </c>
      <c r="E218" s="362">
        <f>'[3]Warenkorb transponiert'!F105</f>
        <v>19.592878435215809</v>
      </c>
      <c r="F218" s="362">
        <f>'[3]Warenkorb transponiert'!G105</f>
        <v>18.952560505085934</v>
      </c>
      <c r="G218" s="362">
        <f>'[3]Warenkorb transponiert'!H105</f>
        <v>13.305891161391605</v>
      </c>
      <c r="H218" s="362">
        <f>'[3]Warenkorb transponiert'!I105</f>
        <v>4.0872614750588143</v>
      </c>
      <c r="I218" s="362">
        <f>'[3]Warenkorb transponiert'!J105</f>
        <v>3.333333333333333</v>
      </c>
      <c r="J218" s="380">
        <f t="shared" ref="J218:J248" si="18">SUMPRODUCT($B$19:$I$19,B218:I218)</f>
        <v>36.840811555649985</v>
      </c>
      <c r="K218" s="362">
        <f>[4]PreisBio!G69</f>
        <v>83.931818181818187</v>
      </c>
      <c r="L218" s="362">
        <f>[4]PreisBio!H69</f>
        <v>55.18181818181818</v>
      </c>
      <c r="M218" s="362">
        <f>[4]PreisBio!K69</f>
        <v>45.43181818181818</v>
      </c>
      <c r="N218" s="362">
        <f>[4]PreisBio!J69</f>
        <v>27.072916666666668</v>
      </c>
      <c r="O218" s="362">
        <f>[4]PreisBio!L69</f>
        <v>39.3125</v>
      </c>
      <c r="P218" s="362">
        <f>[4]PreisBio!I69</f>
        <v>5.4068181818181804</v>
      </c>
      <c r="Q218" s="362">
        <f>[4]PreisBio!M69</f>
        <v>1.982307692307693</v>
      </c>
      <c r="R218" s="362">
        <f>[4]PreisBio!B69</f>
        <v>2.3111607142857138</v>
      </c>
      <c r="S218" s="362">
        <f>[4]PreisBio!E69</f>
        <v>19.166666666666668</v>
      </c>
      <c r="T218" s="362">
        <f>[4]PreisBio!F69</f>
        <v>53.43181818181818</v>
      </c>
      <c r="U218" s="380">
        <f t="shared" si="14"/>
        <v>60.557368874875124</v>
      </c>
      <c r="V218" s="376">
        <f>'[2]Haltung gewichtet'!D193</f>
        <v>0.80606825278888439</v>
      </c>
      <c r="W218" s="380">
        <f t="shared" si="13"/>
        <v>22.569911078088762</v>
      </c>
      <c r="X218" s="362" t="str">
        <f>[1]Kochtypberechnung_Bio!T187</f>
        <v/>
      </c>
      <c r="Y218" s="362">
        <f>[1]Kochtypberechnung_Bio!V187</f>
        <v>3.0462752267035502</v>
      </c>
      <c r="Z218" s="380">
        <f t="shared" si="8"/>
        <v>1.9800788973573078</v>
      </c>
      <c r="AA218" s="362">
        <f>[7]Bio!C188</f>
        <v>7.3466767087718496</v>
      </c>
      <c r="AB218" s="362">
        <f>[7]Bio!D188</f>
        <v>3.11689591459659</v>
      </c>
      <c r="AC218" s="362">
        <f>[7]Bio!E188</f>
        <v>3.2864088523917099</v>
      </c>
      <c r="AD218" s="362">
        <f>[7]Bio!F188</f>
        <v>0.88896530486553105</v>
      </c>
      <c r="AE218" s="380">
        <f t="shared" ref="AE218:AE248" si="19">SUMPRODUCT($AA$19:$AD$19,AA218:AD218)</f>
        <v>19.908130222233702</v>
      </c>
      <c r="AF218" s="362">
        <f>[7]Bio!G188</f>
        <v>4.1218035240282598</v>
      </c>
      <c r="AG218" s="362">
        <f>[7]Bio!I188</f>
        <v>7.6220500260987603</v>
      </c>
      <c r="AH218" s="362">
        <f>[7]Bio!J188</f>
        <v>2.8958375505445901</v>
      </c>
      <c r="AI218" s="362">
        <f>[7]Bio!K188</f>
        <v>7.47715736646136</v>
      </c>
      <c r="AJ218" s="362">
        <f>[7]Bio!L188</f>
        <v>8.6987130794446195</v>
      </c>
      <c r="AK218" s="362">
        <f>[7]Bio!M188</f>
        <v>6.7326174423217502</v>
      </c>
      <c r="AL218" s="362">
        <f>[7]Bio!N188</f>
        <v>8.9650154981624208</v>
      </c>
      <c r="AM218" s="362">
        <f>[7]Bio!O188</f>
        <v>8.8866203859136306</v>
      </c>
      <c r="AN218" s="362">
        <f>[7]Bio!P188</f>
        <v>9.5596795114312592</v>
      </c>
      <c r="AO218" s="362">
        <f>[7]Bio!R188</f>
        <v>6.5879749660716103</v>
      </c>
      <c r="AP218" s="362">
        <f>[7]Bio!S188</f>
        <v>12.900199469673201</v>
      </c>
      <c r="AQ218" s="362">
        <f>[7]Bio!T188</f>
        <v>4.9000000000000004</v>
      </c>
      <c r="AR218" s="362">
        <f>[7]Bio!U188</f>
        <v>8.1595683669137298</v>
      </c>
      <c r="AS218" s="362">
        <f>[7]Bio!W188</f>
        <v>7.6096965821066904</v>
      </c>
      <c r="AT218" s="362">
        <f>[7]Bio!X188</f>
        <v>32.619541791107203</v>
      </c>
      <c r="AU218" s="380">
        <f t="shared" si="17"/>
        <v>45.867084286778656</v>
      </c>
      <c r="AV218" s="362">
        <f>[6]Tabelle1!C31</f>
        <v>2.9024605103280683</v>
      </c>
      <c r="AW218" s="362"/>
      <c r="AX218" s="381">
        <f t="shared" si="16"/>
        <v>4.0634447144592958</v>
      </c>
      <c r="AY218" s="401">
        <f t="shared" si="12"/>
        <v>191.78682962944285</v>
      </c>
    </row>
    <row r="219" spans="1:53">
      <c r="A219" s="398">
        <v>42552</v>
      </c>
      <c r="B219" s="376">
        <f>'[3]Warenkorb transponiert'!C106</f>
        <v>1.7894567147797056</v>
      </c>
      <c r="C219" s="362">
        <f>'[3]Warenkorb transponiert'!D106</f>
        <v>21.907121564784191</v>
      </c>
      <c r="D219" s="362">
        <f>'[3]Warenkorb transponiert'!E106</f>
        <v>14</v>
      </c>
      <c r="E219" s="362">
        <f>'[3]Warenkorb transponiert'!F106</f>
        <v>20</v>
      </c>
      <c r="F219" s="362">
        <f>'[3]Warenkorb transponiert'!G106</f>
        <v>18.952560505085934</v>
      </c>
      <c r="G219" s="362">
        <f>'[3]Warenkorb transponiert'!H106</f>
        <v>13.305891161391605</v>
      </c>
      <c r="H219" s="362">
        <f>'[3]Warenkorb transponiert'!I106</f>
        <v>4.166666666666667</v>
      </c>
      <c r="I219" s="362">
        <f>'[3]Warenkorb transponiert'!J106</f>
        <v>3.333333333333333</v>
      </c>
      <c r="J219" s="380">
        <f t="shared" si="18"/>
        <v>37.033184738247982</v>
      </c>
      <c r="K219" s="362">
        <f>[4]PreisBio!G70</f>
        <v>84.578181818181818</v>
      </c>
      <c r="L219" s="362">
        <f>[4]PreisBio!H70</f>
        <v>55.272727272727273</v>
      </c>
      <c r="M219" s="362">
        <f>[4]PreisBio!K70</f>
        <v>45.718181818181819</v>
      </c>
      <c r="N219" s="362">
        <f>[4]PreisBio!J70</f>
        <v>27.133333333333333</v>
      </c>
      <c r="O219" s="362">
        <f>[4]PreisBio!L70</f>
        <v>39.3125</v>
      </c>
      <c r="P219" s="362">
        <f>[4]PreisBio!I70</f>
        <v>5.4068181818181804</v>
      </c>
      <c r="Q219" s="362">
        <f>[4]PreisBio!M70</f>
        <v>2.1195384615384616</v>
      </c>
      <c r="R219" s="362">
        <f>[4]PreisBio!B70</f>
        <v>2.3126190476190489</v>
      </c>
      <c r="S219" s="362">
        <f>[4]PreisBio!E70</f>
        <v>19.166666666666668</v>
      </c>
      <c r="T219" s="362">
        <f>[4]PreisBio!F70</f>
        <v>53.472727272727276</v>
      </c>
      <c r="U219" s="380">
        <f t="shared" si="14"/>
        <v>60.755165148185156</v>
      </c>
      <c r="V219" s="376">
        <f>'[2]Haltung gewichtet'!D194</f>
        <v>0.81202763155363855</v>
      </c>
      <c r="W219" s="380">
        <f t="shared" si="13"/>
        <v>22.73677368350188</v>
      </c>
      <c r="X219" s="362" t="str">
        <f>[1]Kochtypberechnung_Bio!T188</f>
        <v/>
      </c>
      <c r="Y219" s="362">
        <f>[1]Kochtypberechnung_Bio!V188</f>
        <v>4.174625517142271</v>
      </c>
      <c r="Z219" s="380">
        <f t="shared" si="8"/>
        <v>2.7135065861424761</v>
      </c>
      <c r="AA219" s="362">
        <f>[7]Bio!C189</f>
        <v>6.8835055253456803</v>
      </c>
      <c r="AB219" s="362">
        <f>[7]Bio!D189</f>
        <v>3.11689591459659</v>
      </c>
      <c r="AC219" s="362">
        <f>[7]Bio!E189</f>
        <v>4.0500017162800201</v>
      </c>
      <c r="AD219" s="362">
        <f>[7]Bio!F189</f>
        <v>0.85</v>
      </c>
      <c r="AE219" s="380">
        <f t="shared" si="19"/>
        <v>19.795534913023648</v>
      </c>
      <c r="AF219" s="362">
        <f>[7]Bio!G189</f>
        <v>4.9344038953265796</v>
      </c>
      <c r="AG219" s="362">
        <f>[7]Bio!I189</f>
        <v>8.6214858335943205</v>
      </c>
      <c r="AH219" s="362">
        <f>[7]Bio!J189</f>
        <v>2.8072142835393099</v>
      </c>
      <c r="AI219" s="362">
        <f>[7]Bio!K189</f>
        <v>8.3272530812191405</v>
      </c>
      <c r="AJ219" s="362">
        <f>[7]Bio!L189</f>
        <v>8.9345129971813293</v>
      </c>
      <c r="AK219" s="362">
        <f>[7]Bio!M189</f>
        <v>6.6331503880015301</v>
      </c>
      <c r="AL219" s="362">
        <f>[7]Bio!N189</f>
        <v>8.7986011065873306</v>
      </c>
      <c r="AM219" s="362">
        <f>[7]Bio!O189</f>
        <v>8.4994468893760704</v>
      </c>
      <c r="AN219" s="362">
        <f>[7]Bio!P189</f>
        <v>10.3554158596931</v>
      </c>
      <c r="AO219" s="362">
        <f>[7]Bio!R189</f>
        <v>11.218293196227901</v>
      </c>
      <c r="AP219" s="362">
        <f>[7]Bio!S189</f>
        <v>12.8794077920451</v>
      </c>
      <c r="AQ219" s="362">
        <f>[7]Bio!T189</f>
        <v>4.9000000000000004</v>
      </c>
      <c r="AR219" s="362">
        <f>[7]Bio!U189</f>
        <v>8.2104747308348092</v>
      </c>
      <c r="AS219" s="362">
        <f>[7]Bio!W189</f>
        <v>8.4809014155966196</v>
      </c>
      <c r="AT219" s="362">
        <f>[7]Bio!X189</f>
        <v>31.798135671781999</v>
      </c>
      <c r="AU219" s="380">
        <f t="shared" si="17"/>
        <v>49.003799092566105</v>
      </c>
      <c r="AV219" s="362">
        <f>[6]Tabelle1!C32</f>
        <v>2.9024605103280683</v>
      </c>
      <c r="AW219" s="362"/>
      <c r="AX219" s="381">
        <f t="shared" si="16"/>
        <v>4.0634447144592958</v>
      </c>
      <c r="AY219" s="401">
        <f t="shared" si="12"/>
        <v>196.10140887612656</v>
      </c>
    </row>
    <row r="220" spans="1:53">
      <c r="A220" s="398">
        <v>42583</v>
      </c>
      <c r="B220" s="376">
        <f>'[3]Warenkorb transponiert'!C107</f>
        <v>1.7894567147797056</v>
      </c>
      <c r="C220" s="362">
        <f>'[3]Warenkorb transponiert'!D107</f>
        <v>21.449109804401978</v>
      </c>
      <c r="D220" s="362">
        <f>'[3]Warenkorb transponiert'!E107</f>
        <v>14</v>
      </c>
      <c r="E220" s="362">
        <f>'[3]Warenkorb transponiert'!F107</f>
        <v>19.592878435215809</v>
      </c>
      <c r="F220" s="362">
        <f>'[3]Warenkorb transponiert'!G107</f>
        <v>18.952560505085934</v>
      </c>
      <c r="G220" s="362">
        <f>'[3]Warenkorb transponiert'!H107</f>
        <v>13.305891161391605</v>
      </c>
      <c r="H220" s="362">
        <f>'[3]Warenkorb transponiert'!I107</f>
        <v>4.166666666666667</v>
      </c>
      <c r="I220" s="362">
        <f>'[3]Warenkorb transponiert'!J107</f>
        <v>3.333333333333333</v>
      </c>
      <c r="J220" s="380">
        <f t="shared" si="18"/>
        <v>36.880514151453916</v>
      </c>
      <c r="K220" s="362">
        <f>[4]PreisBio!G71</f>
        <v>85.11363636363636</v>
      </c>
      <c r="L220" s="362">
        <f>[4]PreisBio!H71</f>
        <v>55.545454545454547</v>
      </c>
      <c r="M220" s="362">
        <f>[4]PreisBio!K71</f>
        <v>45.636363636363633</v>
      </c>
      <c r="N220" s="362">
        <f>[4]PreisBio!J71</f>
        <v>26.979166666666668</v>
      </c>
      <c r="O220" s="362">
        <f>[4]PreisBio!L71</f>
        <v>39.25</v>
      </c>
      <c r="P220" s="362">
        <f>[4]PreisBio!I71</f>
        <v>5.4068181818181813</v>
      </c>
      <c r="Q220" s="362">
        <f>[4]PreisBio!M71</f>
        <v>1.9885576923076929</v>
      </c>
      <c r="R220" s="362">
        <f>[4]PreisBio!B71</f>
        <v>2.2791816071428568</v>
      </c>
      <c r="S220" s="362">
        <f>[4]PreisBio!E71</f>
        <v>19.166666666666668</v>
      </c>
      <c r="T220" s="362">
        <f>[4]PreisBio!F71</f>
        <v>53.43181818181818</v>
      </c>
      <c r="U220" s="380">
        <f t="shared" si="14"/>
        <v>60.72629323997252</v>
      </c>
      <c r="V220" s="376">
        <f>'[2]Haltung gewichtet'!D195</f>
        <v>0.80837994297310956</v>
      </c>
      <c r="W220" s="380">
        <f t="shared" si="13"/>
        <v>22.634638403247067</v>
      </c>
      <c r="X220" s="362" t="str">
        <f>[1]Kochtypberechnung_Bio!T189</f>
        <v/>
      </c>
      <c r="Y220" s="362">
        <f>[1]Kochtypberechnung_Bio!V189</f>
        <v>3.8496715343692727</v>
      </c>
      <c r="Z220" s="380">
        <f t="shared" si="8"/>
        <v>2.5022864973400272</v>
      </c>
      <c r="AA220" s="362">
        <f>[7]Bio!C190</f>
        <v>6.7709588112090007</v>
      </c>
      <c r="AB220" s="362">
        <f>[7]Bio!D190</f>
        <v>3.11689591459659</v>
      </c>
      <c r="AC220" s="362">
        <f>[7]Bio!E190</f>
        <v>3.8774281502771499</v>
      </c>
      <c r="AD220" s="362">
        <f>[7]Bio!F190</f>
        <v>0.83789071648532099</v>
      </c>
      <c r="AE220" s="380">
        <f t="shared" si="19"/>
        <v>19.442844036181427</v>
      </c>
      <c r="AF220" s="362">
        <f>[7]Bio!G190</f>
        <v>4.8746033510804896</v>
      </c>
      <c r="AG220" s="362">
        <f>[7]Bio!I190</f>
        <v>7.3828099648124601</v>
      </c>
      <c r="AH220" s="362">
        <f>[7]Bio!J190</f>
        <v>2.6291187704554901</v>
      </c>
      <c r="AI220" s="362">
        <f>[7]Bio!K190</f>
        <v>6.3816767422860403</v>
      </c>
      <c r="AJ220" s="362">
        <f>[7]Bio!L190</f>
        <v>8.9441714132303307</v>
      </c>
      <c r="AK220" s="362">
        <f>[7]Bio!M190</f>
        <v>6.3814437060235898</v>
      </c>
      <c r="AL220" s="362">
        <f>[7]Bio!N190</f>
        <v>9.0606766823259193</v>
      </c>
      <c r="AM220" s="362">
        <f>[7]Bio!O190</f>
        <v>8.5758690350419293</v>
      </c>
      <c r="AN220" s="362">
        <f>[7]Bio!P190</f>
        <v>10.7127257542541</v>
      </c>
      <c r="AO220" s="362">
        <f>[7]Bio!R190</f>
        <v>9.4487746890767994</v>
      </c>
      <c r="AP220" s="362">
        <f>[7]Bio!S190</f>
        <v>12.3380411149389</v>
      </c>
      <c r="AQ220" s="362">
        <f>[7]Bio!T190</f>
        <v>4.8864346591502201</v>
      </c>
      <c r="AR220" s="362">
        <f>[7]Bio!U190</f>
        <v>9.7805583957963602</v>
      </c>
      <c r="AS220" s="362">
        <f>[7]Bio!W190</f>
        <v>7.8394868824164003</v>
      </c>
      <c r="AT220" s="362">
        <f>[7]Bio!X190</f>
        <v>30.451076387275005</v>
      </c>
      <c r="AU220" s="380">
        <f t="shared" si="17"/>
        <v>46.633786062714606</v>
      </c>
      <c r="AV220" s="362">
        <f>[6]Tabelle1!C33</f>
        <v>2.9024605103280683</v>
      </c>
      <c r="AW220" s="362"/>
      <c r="AX220" s="381">
        <f t="shared" si="16"/>
        <v>4.0634447144592958</v>
      </c>
      <c r="AY220" s="401">
        <f t="shared" si="12"/>
        <v>192.88380710536887</v>
      </c>
    </row>
    <row r="221" spans="1:53">
      <c r="A221" s="398">
        <v>42614</v>
      </c>
      <c r="B221" s="376">
        <f>'[3]Warenkorb transponiert'!C108</f>
        <v>1.7894567147797056</v>
      </c>
      <c r="C221" s="362">
        <f>'[3]Warenkorb transponiert'!D108</f>
        <v>21.907121564784191</v>
      </c>
      <c r="D221" s="362">
        <f>'[3]Warenkorb transponiert'!E108</f>
        <v>14</v>
      </c>
      <c r="E221" s="362">
        <f>'[3]Warenkorb transponiert'!F108</f>
        <v>20</v>
      </c>
      <c r="F221" s="362">
        <f>'[3]Warenkorb transponiert'!G108</f>
        <v>18.952560505085934</v>
      </c>
      <c r="G221" s="362">
        <f>'[3]Warenkorb transponiert'!H108</f>
        <v>13.305891161391605</v>
      </c>
      <c r="H221" s="362">
        <f>'[3]Warenkorb transponiert'!I108</f>
        <v>4.166666666666667</v>
      </c>
      <c r="I221" s="362">
        <f>'[3]Warenkorb transponiert'!J108</f>
        <v>3.333333333333333</v>
      </c>
      <c r="J221" s="380">
        <f t="shared" si="18"/>
        <v>37.033184738247982</v>
      </c>
      <c r="K221" s="362">
        <f>[4]PreisBio!G72</f>
        <v>85.709090909090904</v>
      </c>
      <c r="L221" s="362">
        <f>[4]PreisBio!H72</f>
        <v>55.636363636363633</v>
      </c>
      <c r="M221" s="362">
        <f>[4]PreisBio!K72</f>
        <v>45.536363636363639</v>
      </c>
      <c r="N221" s="362">
        <f>[4]PreisBio!J72</f>
        <v>26.741666666666667</v>
      </c>
      <c r="O221" s="362">
        <f>[4]PreisBio!L72</f>
        <v>39.1875</v>
      </c>
      <c r="P221" s="362">
        <f>[4]PreisBio!I72</f>
        <v>5.4068181818181804</v>
      </c>
      <c r="Q221" s="362">
        <f>[4]PreisBio!M72</f>
        <v>2.1137692307692308</v>
      </c>
      <c r="R221" s="362">
        <f>[4]PreisBio!B72</f>
        <v>2.3126190476190489</v>
      </c>
      <c r="S221" s="362">
        <f>[4]PreisBio!E72</f>
        <v>19.166666666666668</v>
      </c>
      <c r="T221" s="362">
        <f>[4]PreisBio!F72</f>
        <v>53.472727272727276</v>
      </c>
      <c r="U221" s="380">
        <f t="shared" si="14"/>
        <v>60.789790323010322</v>
      </c>
      <c r="V221" s="376">
        <f>'[2]Haltung gewichtet'!D196</f>
        <v>0.81012282288289006</v>
      </c>
      <c r="W221" s="380">
        <f t="shared" si="13"/>
        <v>22.68343904072092</v>
      </c>
      <c r="X221" s="362" t="str">
        <f>[1]Kochtypberechnung_Bio!T190</f>
        <v/>
      </c>
      <c r="Y221" s="362">
        <f>[1]Kochtypberechnung_Bio!V190</f>
        <v>3.7962660805291</v>
      </c>
      <c r="Z221" s="380">
        <f t="shared" si="8"/>
        <v>2.4675729523439149</v>
      </c>
      <c r="AA221" s="362">
        <f>[7]Bio!C191</f>
        <v>6.8692476123999198</v>
      </c>
      <c r="AB221" s="362">
        <f>[7]Bio!D191</f>
        <v>3.0904638226236898</v>
      </c>
      <c r="AC221" s="362">
        <f>[7]Bio!E191</f>
        <v>3.9009387148429502</v>
      </c>
      <c r="AD221" s="362">
        <f>[7]Bio!F191</f>
        <v>0.82758887374255796</v>
      </c>
      <c r="AE221" s="380">
        <f t="shared" si="19"/>
        <v>19.553722463299483</v>
      </c>
      <c r="AF221" s="362">
        <f>[7]Bio!G191</f>
        <v>4.3666130867676598</v>
      </c>
      <c r="AG221" s="362">
        <f>[7]Bio!I191</f>
        <v>8.5445093530987908</v>
      </c>
      <c r="AH221" s="362">
        <f>[7]Bio!J191</f>
        <v>3.1671617935066299</v>
      </c>
      <c r="AI221" s="362">
        <f>[7]Bio!K191</f>
        <v>7.2083745140411297</v>
      </c>
      <c r="AJ221" s="362">
        <f>[7]Bio!L191</f>
        <v>8.5711007726624207</v>
      </c>
      <c r="AK221" s="362">
        <f>[7]Bio!M191</f>
        <v>6.18434561645266</v>
      </c>
      <c r="AL221" s="362">
        <f>[7]Bio!N191</f>
        <v>8.9101235501270093</v>
      </c>
      <c r="AM221" s="362">
        <f>[7]Bio!O191</f>
        <v>8.5417578334551294</v>
      </c>
      <c r="AN221" s="362">
        <f>[7]Bio!P191</f>
        <v>10.298314350140901</v>
      </c>
      <c r="AO221" s="362">
        <f>[7]Bio!R191</f>
        <v>8.6091990722761604</v>
      </c>
      <c r="AP221" s="362">
        <f>[7]Bio!S191</f>
        <v>12.569753172564999</v>
      </c>
      <c r="AQ221" s="362">
        <f>[7]Bio!T191</f>
        <v>4.9000000000000004</v>
      </c>
      <c r="AR221" s="362">
        <f>[7]Bio!U191</f>
        <v>9.1008538573963893</v>
      </c>
      <c r="AS221" s="362">
        <f>[7]Bio!W191</f>
        <v>8.0434516873716806</v>
      </c>
      <c r="AT221" s="362">
        <f>[7]Bio!X191</f>
        <v>43.140457584299</v>
      </c>
      <c r="AU221" s="380">
        <f t="shared" si="17"/>
        <v>48.208706009306134</v>
      </c>
      <c r="AV221" s="362">
        <f>[6]Tabelle1!C34</f>
        <v>2.9024605103280683</v>
      </c>
      <c r="AW221" s="362"/>
      <c r="AX221" s="381">
        <f t="shared" si="16"/>
        <v>4.0634447144592958</v>
      </c>
      <c r="AY221" s="401">
        <f t="shared" ref="AY221:AY252" si="20">SUM(J221,U221,W221,Z221,AE221,AU221,AX221)</f>
        <v>194.79986024138807</v>
      </c>
    </row>
    <row r="222" spans="1:53">
      <c r="A222" s="398">
        <v>42644</v>
      </c>
      <c r="B222" s="376">
        <f>'[3]Warenkorb transponiert'!C109</f>
        <v>1.7786801266301988</v>
      </c>
      <c r="C222" s="362">
        <f>'[3]Warenkorb transponiert'!D109</f>
        <v>21.907121564784191</v>
      </c>
      <c r="D222" s="362">
        <f>'[3]Warenkorb transponiert'!E109</f>
        <v>14</v>
      </c>
      <c r="E222" s="362">
        <f>'[3]Warenkorb transponiert'!F109</f>
        <v>19.592878435215809</v>
      </c>
      <c r="F222" s="362">
        <f>'[3]Warenkorb transponiert'!G109</f>
        <v>18.952560505085934</v>
      </c>
      <c r="G222" s="362">
        <f>'[3]Warenkorb transponiert'!H109</f>
        <v>13.305891161391605</v>
      </c>
      <c r="H222" s="362">
        <f>'[3]Warenkorb transponiert'!I109</f>
        <v>4.0872614750588143</v>
      </c>
      <c r="I222" s="362">
        <f>'[3]Warenkorb transponiert'!J109</f>
        <v>3.333333333333333</v>
      </c>
      <c r="J222" s="380">
        <f t="shared" si="18"/>
        <v>36.839735249640668</v>
      </c>
      <c r="K222" s="362">
        <f>[4]PreisBio!G73</f>
        <v>87.13636363636364</v>
      </c>
      <c r="L222" s="362">
        <f>[4]PreisBio!H73</f>
        <v>55.636363636363633</v>
      </c>
      <c r="M222" s="362">
        <f>[4]PreisBio!K73</f>
        <v>44.954545454545453</v>
      </c>
      <c r="N222" s="362">
        <f>[4]PreisBio!J73</f>
        <v>26.75</v>
      </c>
      <c r="O222" s="362">
        <f>[4]PreisBio!L73</f>
        <v>39.1875</v>
      </c>
      <c r="P222" s="362">
        <f>[4]PreisBio!I73</f>
        <v>5.4068181818181813</v>
      </c>
      <c r="Q222" s="362">
        <f>[4]PreisBio!M73</f>
        <v>1.9928846153846156</v>
      </c>
      <c r="R222" s="362">
        <f>[4]PreisBio!B73</f>
        <v>2.3126190476190471</v>
      </c>
      <c r="S222" s="362">
        <f>[4]PreisBio!E73</f>
        <v>19.166666666666668</v>
      </c>
      <c r="T222" s="362">
        <f>[4]PreisBio!F73</f>
        <v>53.636363636363633</v>
      </c>
      <c r="U222" s="380">
        <f t="shared" si="14"/>
        <v>60.852611546786548</v>
      </c>
      <c r="V222" s="376">
        <f>'[2]Haltung gewichtet'!D197</f>
        <v>0.80071178048518765</v>
      </c>
      <c r="W222" s="380">
        <f t="shared" si="13"/>
        <v>22.419929853585256</v>
      </c>
      <c r="X222" s="362" t="str">
        <f>[1]Kochtypberechnung_Bio!T191</f>
        <v/>
      </c>
      <c r="Y222" s="362">
        <f>[1]Kochtypberechnung_Bio!V191</f>
        <v>3.2115194675231198</v>
      </c>
      <c r="Z222" s="380">
        <f t="shared" si="8"/>
        <v>2.0874876538900278</v>
      </c>
      <c r="AA222" s="362">
        <f>[7]Bio!C192</f>
        <v>6.1876180948470498</v>
      </c>
      <c r="AB222" s="362">
        <f>[7]Bio!D192</f>
        <v>3.11689591459659</v>
      </c>
      <c r="AC222" s="362">
        <f>[7]Bio!E192</f>
        <v>4.23480332169986</v>
      </c>
      <c r="AD222" s="362">
        <f>[7]Bio!F192</f>
        <v>0.84795411701909296</v>
      </c>
      <c r="AE222" s="380">
        <f t="shared" si="19"/>
        <v>18.911061285186513</v>
      </c>
      <c r="AF222" s="362">
        <f>[7]Bio!G192</f>
        <v>3.1434752977893399</v>
      </c>
      <c r="AG222" s="362">
        <f>[7]Bio!I192</f>
        <v>8.2216943981626507</v>
      </c>
      <c r="AH222" s="362">
        <f>[7]Bio!J192</f>
        <v>3.0068908090614901</v>
      </c>
      <c r="AI222" s="362">
        <f>[7]Bio!K192</f>
        <v>7.6250997884260698</v>
      </c>
      <c r="AJ222" s="362">
        <f>[7]Bio!L192</f>
        <v>8.4924601724605893</v>
      </c>
      <c r="AK222" s="362">
        <f>[7]Bio!M192</f>
        <v>6.3792071420120404</v>
      </c>
      <c r="AL222" s="362">
        <f>[7]Bio!N192</f>
        <v>8.8085732470334399</v>
      </c>
      <c r="AM222" s="362">
        <f>[7]Bio!O192</f>
        <v>7.3816201959146799</v>
      </c>
      <c r="AN222" s="362">
        <f>[7]Bio!P192</f>
        <v>9.8695486466924205</v>
      </c>
      <c r="AO222" s="362">
        <f>[7]Bio!R192</f>
        <v>8.7209799032606092</v>
      </c>
      <c r="AP222" s="362">
        <f>[7]Bio!S192</f>
        <v>12.209907004906601</v>
      </c>
      <c r="AQ222" s="362">
        <f>[7]Bio!T192</f>
        <v>4.9000000000000004</v>
      </c>
      <c r="AR222" s="362">
        <f>[7]Bio!U192</f>
        <v>8.6134503532031896</v>
      </c>
      <c r="AS222" s="362">
        <f>[7]Bio!W192</f>
        <v>8.1836543049030901</v>
      </c>
      <c r="AT222" s="362">
        <f>[7]Bio!X192</f>
        <v>35.875093309375799</v>
      </c>
      <c r="AU222" s="380">
        <f t="shared" si="17"/>
        <v>45.34375744387301</v>
      </c>
      <c r="AV222" s="362">
        <f>[6]Tabelle1!C35</f>
        <v>2.9024605103280683</v>
      </c>
      <c r="AW222" s="362"/>
      <c r="AX222" s="381">
        <f t="shared" si="16"/>
        <v>4.0634447144592958</v>
      </c>
      <c r="AY222" s="401">
        <f t="shared" si="20"/>
        <v>190.51802774742134</v>
      </c>
    </row>
    <row r="223" spans="1:53">
      <c r="A223" s="398">
        <v>42675</v>
      </c>
      <c r="B223" s="376">
        <f>'[3]Warenkorb transponiert'!C110</f>
        <v>1.7786801266301988</v>
      </c>
      <c r="C223" s="362">
        <f>'[3]Warenkorb transponiert'!D110</f>
        <v>21.907121564784191</v>
      </c>
      <c r="D223" s="362">
        <f>'[3]Warenkorb transponiert'!E110</f>
        <v>14</v>
      </c>
      <c r="E223" s="362">
        <f>'[3]Warenkorb transponiert'!F110</f>
        <v>19.592878435215809</v>
      </c>
      <c r="F223" s="362">
        <f>'[3]Warenkorb transponiert'!G110</f>
        <v>18.952560505085934</v>
      </c>
      <c r="G223" s="362">
        <f>'[3]Warenkorb transponiert'!H110</f>
        <v>13.305891161391605</v>
      </c>
      <c r="H223" s="362">
        <f>'[3]Warenkorb transponiert'!I110</f>
        <v>4.0872614750588143</v>
      </c>
      <c r="I223" s="362">
        <f>'[3]Warenkorb transponiert'!J110</f>
        <v>3.333333333333333</v>
      </c>
      <c r="J223" s="380">
        <f t="shared" si="18"/>
        <v>36.839735249640668</v>
      </c>
      <c r="K223" s="362">
        <f>[4]PreisBio!G74</f>
        <v>85.545454545454547</v>
      </c>
      <c r="L223" s="362">
        <f>[4]PreisBio!H74</f>
        <v>55.636363636363633</v>
      </c>
      <c r="M223" s="362">
        <f>[4]PreisBio!K74</f>
        <v>45.409090909090907</v>
      </c>
      <c r="N223" s="362">
        <f>[4]PreisBio!J74</f>
        <v>26.416666666666668</v>
      </c>
      <c r="O223" s="362">
        <f>[4]PreisBio!L74</f>
        <v>39.1875</v>
      </c>
      <c r="P223" s="362">
        <f>[4]PreisBio!I74</f>
        <v>5.4068181818181813</v>
      </c>
      <c r="Q223" s="362">
        <f>[4]PreisBio!M74</f>
        <v>1.9499038461538463</v>
      </c>
      <c r="R223" s="362">
        <f>[4]PreisBio!B74</f>
        <v>2.3126190476190471</v>
      </c>
      <c r="S223" s="362">
        <f>[4]PreisBio!E74</f>
        <v>19.166666666666668</v>
      </c>
      <c r="T223" s="362">
        <f>[4]PreisBio!F74</f>
        <v>53.43181818181818</v>
      </c>
      <c r="U223" s="380">
        <f t="shared" si="14"/>
        <v>60.622923871961376</v>
      </c>
      <c r="V223" s="376">
        <f>'[2]Haltung gewichtet'!D198</f>
        <v>0.81016769322234505</v>
      </c>
      <c r="W223" s="380">
        <f t="shared" si="13"/>
        <v>22.684695410225661</v>
      </c>
      <c r="X223" s="362" t="str">
        <f>[1]Kochtypberechnung_Bio!T192</f>
        <v/>
      </c>
      <c r="Y223" s="362">
        <f>[1]Kochtypberechnung_Bio!V192</f>
        <v>3.4723055802893001</v>
      </c>
      <c r="Z223" s="380">
        <f t="shared" si="8"/>
        <v>2.2569986271880453</v>
      </c>
      <c r="AA223" s="362">
        <f>[7]Bio!C193</f>
        <v>6.2521024183945801</v>
      </c>
      <c r="AB223" s="362">
        <f>[7]Bio!D193</f>
        <v>3.11689591459659</v>
      </c>
      <c r="AC223" s="362">
        <f>[7]Bio!E193</f>
        <v>3.6970909710531701</v>
      </c>
      <c r="AD223" s="362">
        <f>[7]Bio!F193</f>
        <v>0.82513039622254203</v>
      </c>
      <c r="AE223" s="380">
        <f t="shared" si="19"/>
        <v>18.472151050722761</v>
      </c>
      <c r="AF223" s="362">
        <f>[7]Bio!G193</f>
        <v>4.2049678825207897</v>
      </c>
      <c r="AG223" s="362">
        <f>[7]Bio!I193</f>
        <v>5.8925130329540298</v>
      </c>
      <c r="AH223" s="362">
        <f>[7]Bio!J193</f>
        <v>2.0730090587048098</v>
      </c>
      <c r="AI223" s="362">
        <f>[7]Bio!K193</f>
        <v>5.4254330333716103</v>
      </c>
      <c r="AJ223" s="362">
        <f>[7]Bio!L193</f>
        <v>7.1695184858544696</v>
      </c>
      <c r="AK223" s="362">
        <f>[7]Bio!M193</f>
        <v>6.4726863861920201</v>
      </c>
      <c r="AL223" s="362">
        <f>[7]Bio!N193</f>
        <v>8.7391013091136909</v>
      </c>
      <c r="AM223" s="362">
        <f>[7]Bio!O193</f>
        <v>7.2893140814977198</v>
      </c>
      <c r="AN223" s="362">
        <f>[7]Bio!P193</f>
        <v>8.1374099592859306</v>
      </c>
      <c r="AO223" s="362">
        <f>[7]Bio!R193</f>
        <v>8.4874359104986592</v>
      </c>
      <c r="AP223" s="362">
        <f>[7]Bio!S193</f>
        <v>12.1954612993702</v>
      </c>
      <c r="AQ223" s="362">
        <f>[7]Bio!T193</f>
        <v>4.9000000000000004</v>
      </c>
      <c r="AR223" s="362">
        <f>[7]Bio!U193</f>
        <v>8.6789111974110007</v>
      </c>
      <c r="AS223" s="362">
        <f>[7]Bio!W193</f>
        <v>7.19448297038661</v>
      </c>
      <c r="AT223" s="362">
        <f>[7]Bio!X193</f>
        <v>43.948332747038997</v>
      </c>
      <c r="AU223" s="380">
        <f t="shared" si="17"/>
        <v>40.828443539382434</v>
      </c>
      <c r="AV223" s="362">
        <f>[6]Tabelle1!C36</f>
        <v>2.9024605103280683</v>
      </c>
      <c r="AW223" s="362"/>
      <c r="AX223" s="381">
        <f t="shared" si="16"/>
        <v>4.0634447144592958</v>
      </c>
      <c r="AY223" s="401">
        <f t="shared" si="20"/>
        <v>185.76839246358026</v>
      </c>
    </row>
    <row r="224" spans="1:53">
      <c r="A224" s="398">
        <v>42705</v>
      </c>
      <c r="B224" s="376">
        <f>'[3]Warenkorb transponiert'!C111</f>
        <v>1.7786801266301988</v>
      </c>
      <c r="C224" s="362">
        <f>'[3]Warenkorb transponiert'!D111</f>
        <v>21.907121564784191</v>
      </c>
      <c r="D224" s="362">
        <f>'[3]Warenkorb transponiert'!E111</f>
        <v>14</v>
      </c>
      <c r="E224" s="362">
        <f>'[3]Warenkorb transponiert'!F111</f>
        <v>20</v>
      </c>
      <c r="F224" s="362">
        <f>'[3]Warenkorb transponiert'!G111</f>
        <v>18.952560505085934</v>
      </c>
      <c r="G224" s="362">
        <f>'[3]Warenkorb transponiert'!H111</f>
        <v>13.305891161391605</v>
      </c>
      <c r="H224" s="362">
        <f>'[3]Warenkorb transponiert'!I111</f>
        <v>4.166666666666667</v>
      </c>
      <c r="I224" s="362">
        <f>'[3]Warenkorb transponiert'!J111</f>
        <v>3.333333333333333</v>
      </c>
      <c r="J224" s="380">
        <f t="shared" si="18"/>
        <v>36.940506080162223</v>
      </c>
      <c r="K224" s="362">
        <f>[4]PreisBio!G75</f>
        <v>87.436363636363637</v>
      </c>
      <c r="L224" s="362">
        <f>[4]PreisBio!H75</f>
        <v>55.636363636363633</v>
      </c>
      <c r="M224" s="362">
        <f>[4]PreisBio!K75</f>
        <v>44.045454545454547</v>
      </c>
      <c r="N224" s="362">
        <f>[4]PreisBio!J75</f>
        <v>26.666666666666668</v>
      </c>
      <c r="O224" s="362">
        <f>[4]PreisBio!L75</f>
        <v>39.1875</v>
      </c>
      <c r="P224" s="362">
        <f>[4]PreisBio!I75</f>
        <v>5.4068181818181804</v>
      </c>
      <c r="Q224" s="362">
        <f>[4]PreisBio!M75</f>
        <v>2.0130923076923075</v>
      </c>
      <c r="R224" s="362">
        <f>[4]PreisBio!B75</f>
        <v>2.3126190476190489</v>
      </c>
      <c r="S224" s="362">
        <f>[4]PreisBio!E75</f>
        <v>19.166666666666668</v>
      </c>
      <c r="T224" s="362">
        <f>[4]PreisBio!F75</f>
        <v>53.636363636363633</v>
      </c>
      <c r="U224" s="380">
        <f t="shared" si="14"/>
        <v>60.722830476856473</v>
      </c>
      <c r="V224" s="376">
        <f>'[2]Haltung gewichtet'!D199</f>
        <v>0.80619670973900825</v>
      </c>
      <c r="W224" s="380">
        <f t="shared" si="13"/>
        <v>22.573507872692232</v>
      </c>
      <c r="X224" s="362" t="str">
        <f>[1]Kochtypberechnung_Bio!T193</f>
        <v/>
      </c>
      <c r="Y224" s="362">
        <f>[1]Kochtypberechnung_Bio!V193</f>
        <v>3.5774458595151102</v>
      </c>
      <c r="Z224" s="380">
        <f t="shared" si="8"/>
        <v>2.3253398086848218</v>
      </c>
      <c r="AA224" s="362">
        <f>[7]Bio!C194</f>
        <v>6.4726396920550204</v>
      </c>
      <c r="AB224" s="362">
        <f>[7]Bio!D194</f>
        <v>3.11689591459659</v>
      </c>
      <c r="AC224" s="362">
        <f>[7]Bio!E194</f>
        <v>3.1345927877086699</v>
      </c>
      <c r="AD224" s="362">
        <f>[7]Bio!F194</f>
        <v>0.85844795729829604</v>
      </c>
      <c r="AE224" s="380">
        <f t="shared" si="19"/>
        <v>18.385647079291545</v>
      </c>
      <c r="AF224" s="362">
        <f>[7]Bio!G194</f>
        <v>4.1959376344086001</v>
      </c>
      <c r="AG224" s="362">
        <f>[7]Bio!I194</f>
        <v>5.8800156148596026</v>
      </c>
      <c r="AH224" s="362">
        <f>[7]Bio!J194</f>
        <v>2.4253010397745101</v>
      </c>
      <c r="AI224" s="362">
        <f>[7]Bio!K194</f>
        <v>7.01265397223092</v>
      </c>
      <c r="AJ224" s="362">
        <f>[7]Bio!L194</f>
        <v>5.6586507322267501</v>
      </c>
      <c r="AK224" s="362">
        <f>[7]Bio!M194</f>
        <v>6.4853413731426404</v>
      </c>
      <c r="AL224" s="362">
        <f>[7]Bio!N194</f>
        <v>4.9747136018373501</v>
      </c>
      <c r="AM224" s="362">
        <f>[7]Bio!O194</f>
        <v>5.74211732609528</v>
      </c>
      <c r="AN224" s="362">
        <f>[7]Bio!P194</f>
        <v>6.2600321928576799</v>
      </c>
      <c r="AO224" s="362">
        <f>[7]Bio!R194</f>
        <v>8.6960051418032496</v>
      </c>
      <c r="AP224" s="362">
        <f>[7]Bio!S194</f>
        <v>8.8565755734720408</v>
      </c>
      <c r="AQ224" s="362">
        <f>[7]Bio!T194</f>
        <v>4.9000000000000004</v>
      </c>
      <c r="AR224" s="362">
        <f>[7]Bio!U194</f>
        <v>8.7366648286181601</v>
      </c>
      <c r="AS224" s="362">
        <f>[7]Bio!W194</f>
        <v>7.3383786533041002</v>
      </c>
      <c r="AT224" s="362">
        <f>[7]Bio!X194</f>
        <v>35.884016718127597</v>
      </c>
      <c r="AU224" s="380">
        <f t="shared" si="17"/>
        <v>37.180143002730567</v>
      </c>
      <c r="AV224" s="362">
        <f>[6]Tabelle1!C37</f>
        <v>2.9024605103280683</v>
      </c>
      <c r="AW224" s="362"/>
      <c r="AX224" s="381">
        <f t="shared" si="16"/>
        <v>4.0634447144592958</v>
      </c>
      <c r="AY224" s="401">
        <f t="shared" si="20"/>
        <v>182.19141903487719</v>
      </c>
    </row>
    <row r="225" spans="1:51">
      <c r="A225" s="398">
        <v>42736</v>
      </c>
      <c r="B225" s="376">
        <f>'[3]Warenkorb transponiert'!C112</f>
        <v>1.7786801266301988</v>
      </c>
      <c r="C225" s="362">
        <f>'[3]Warenkorb transponiert'!D112</f>
        <v>21.907121564784191</v>
      </c>
      <c r="D225" s="362">
        <f>'[3]Warenkorb transponiert'!E112</f>
        <v>14</v>
      </c>
      <c r="E225" s="362">
        <f>'[3]Warenkorb transponiert'!F112</f>
        <v>20</v>
      </c>
      <c r="F225" s="362">
        <f>'[3]Warenkorb transponiert'!G112</f>
        <v>18.952560505085934</v>
      </c>
      <c r="G225" s="362">
        <f>'[3]Warenkorb transponiert'!H112</f>
        <v>13.305891161391605</v>
      </c>
      <c r="H225" s="362">
        <f>'[3]Warenkorb transponiert'!I112</f>
        <v>4.166666666666667</v>
      </c>
      <c r="I225" s="362">
        <f>'[3]Warenkorb transponiert'!J112</f>
        <v>3.333333333333333</v>
      </c>
      <c r="J225" s="380">
        <f t="shared" si="18"/>
        <v>36.940506080162223</v>
      </c>
      <c r="K225" s="362">
        <f>[4]PreisBio!G76</f>
        <v>87.454545454545453</v>
      </c>
      <c r="L225" s="362">
        <f>[4]PreisBio!H76</f>
        <v>55.636363636363633</v>
      </c>
      <c r="M225" s="362">
        <f>[4]PreisBio!K76</f>
        <v>44.340909090909093</v>
      </c>
      <c r="N225" s="362">
        <f>[4]PreisBio!J76</f>
        <v>26.666666666666668</v>
      </c>
      <c r="O225" s="362">
        <f>[4]PreisBio!L76</f>
        <v>39.1875</v>
      </c>
      <c r="P225" s="362">
        <f>[4]PreisBio!I76</f>
        <v>5.4068181818181813</v>
      </c>
      <c r="Q225" s="362">
        <f>[4]PreisBio!M76</f>
        <v>2.0184615384615379</v>
      </c>
      <c r="R225" s="362">
        <f>[4]PreisBio!B76</f>
        <v>2.3283116883116874</v>
      </c>
      <c r="S225" s="362">
        <f>[4]PreisBio!E76</f>
        <v>19.166666666666668</v>
      </c>
      <c r="T225" s="362">
        <f>[4]PreisBio!F76</f>
        <v>54.386363636363633</v>
      </c>
      <c r="U225" s="380">
        <f t="shared" si="14"/>
        <v>60.90427957042958</v>
      </c>
      <c r="V225" s="376">
        <f>'[2]Haltung gewichtet'!D200</f>
        <v>0.81557063975119781</v>
      </c>
      <c r="W225" s="380">
        <f t="shared" ref="W225:W256" si="21">SUMPRODUCT($V$19:$V$19,V225:V225)</f>
        <v>22.835977913033538</v>
      </c>
      <c r="X225" s="362" t="str">
        <f>[1]Kochtypberechnung_Bio!T194</f>
        <v/>
      </c>
      <c r="Y225" s="362">
        <f>[1]Kochtypberechnung_Bio!V194</f>
        <v>3.7314421844638299</v>
      </c>
      <c r="Z225" s="380">
        <f t="shared" si="8"/>
        <v>2.4254374199014896</v>
      </c>
      <c r="AA225" s="376">
        <f>[7]Bio!C195</f>
        <v>6.4451424609601897</v>
      </c>
      <c r="AB225" s="362">
        <f>[7]Bio!D195</f>
        <v>3.1183700666325</v>
      </c>
      <c r="AC225" s="362">
        <f>[7]Bio!E195</f>
        <v>3.3225588928754499</v>
      </c>
      <c r="AD225" s="362">
        <f>[7]Bio!F195</f>
        <v>0.79864172219374696</v>
      </c>
      <c r="AE225" s="380">
        <f t="shared" si="19"/>
        <v>18.363909280791152</v>
      </c>
      <c r="AF225" s="362">
        <f>[7]Bio!G195</f>
        <v>4.1140023798870002</v>
      </c>
      <c r="AG225" s="362">
        <f>[7]Bio!I195</f>
        <v>5.4574389276388899</v>
      </c>
      <c r="AH225" s="362">
        <f>[7]Bio!J195</f>
        <v>2.5337202187500001</v>
      </c>
      <c r="AI225" s="362">
        <f>[7]Bio!K195</f>
        <v>7.8081857833333403</v>
      </c>
      <c r="AJ225" s="362">
        <f>[7]Bio!L195</f>
        <v>6.1782210864583398</v>
      </c>
      <c r="AK225" s="362">
        <f>[7]Bio!M195</f>
        <v>6.4151460972222303</v>
      </c>
      <c r="AL225" s="362">
        <f>[7]Bio!N195</f>
        <v>5.2474186333333304</v>
      </c>
      <c r="AM225" s="362">
        <f>[7]Bio!O195</f>
        <v>5.1539409409649402</v>
      </c>
      <c r="AN225" s="362">
        <f>[7]Bio!P195</f>
        <v>6.2204642284605702</v>
      </c>
      <c r="AO225" s="362">
        <f>[7]Bio!R195</f>
        <v>8.8019464319444491</v>
      </c>
      <c r="AP225" s="362">
        <f>[7]Bio!S195</f>
        <v>12.156289704166699</v>
      </c>
      <c r="AQ225" s="362">
        <f>[7]Bio!T195</f>
        <v>4.9000000000000004</v>
      </c>
      <c r="AR225" s="362">
        <f>[7]Bio!U195</f>
        <v>8.70684533611111</v>
      </c>
      <c r="AS225" s="362">
        <f>[7]Bio!W195</f>
        <v>7.3584791333333301</v>
      </c>
      <c r="AT225" s="362">
        <f>[7]Bio!X195</f>
        <v>39.845311925187701</v>
      </c>
      <c r="AU225" s="380">
        <f t="shared" si="17"/>
        <v>38.534847346231984</v>
      </c>
      <c r="AV225" s="362">
        <f>[6]Tabelle1!C38</f>
        <v>2.9024605103280683</v>
      </c>
      <c r="AW225" s="362"/>
      <c r="AX225" s="381">
        <f t="shared" si="16"/>
        <v>4.0634447144592958</v>
      </c>
      <c r="AY225" s="401">
        <f t="shared" si="20"/>
        <v>184.06840232500929</v>
      </c>
    </row>
    <row r="226" spans="1:51">
      <c r="A226" s="398">
        <v>42767</v>
      </c>
      <c r="B226" s="376">
        <f>'[3]Warenkorb transponiert'!C113</f>
        <v>1.7786801266301988</v>
      </c>
      <c r="C226" s="362">
        <f>'[3]Warenkorb transponiert'!D113</f>
        <v>21.907121564784191</v>
      </c>
      <c r="D226" s="362">
        <f>'[3]Warenkorb transponiert'!E113</f>
        <v>14</v>
      </c>
      <c r="E226" s="362">
        <f>'[3]Warenkorb transponiert'!F113</f>
        <v>20</v>
      </c>
      <c r="F226" s="362">
        <f>'[3]Warenkorb transponiert'!G113</f>
        <v>18.952560505085934</v>
      </c>
      <c r="G226" s="362">
        <f>'[3]Warenkorb transponiert'!H113</f>
        <v>13.305891161391605</v>
      </c>
      <c r="H226" s="362">
        <f>'[3]Warenkorb transponiert'!I113</f>
        <v>4.166666666666667</v>
      </c>
      <c r="I226" s="362">
        <f>'[3]Warenkorb transponiert'!J113</f>
        <v>3.333333333333333</v>
      </c>
      <c r="J226" s="380">
        <f t="shared" si="18"/>
        <v>36.940506080162223</v>
      </c>
      <c r="K226" s="362">
        <f>[4]PreisBio!G77</f>
        <v>85.659090909090907</v>
      </c>
      <c r="L226" s="362">
        <f>[4]PreisBio!H77</f>
        <v>55.25</v>
      </c>
      <c r="M226" s="362">
        <f>[4]PreisBio!K77</f>
        <v>43.954545454545453</v>
      </c>
      <c r="N226" s="362">
        <f>[4]PreisBio!J77</f>
        <v>26.708333333333332</v>
      </c>
      <c r="O226" s="362">
        <f>[4]PreisBio!L77</f>
        <v>38.9375</v>
      </c>
      <c r="P226" s="362">
        <f>[4]PreisBio!I77</f>
        <v>5.4068181818181813</v>
      </c>
      <c r="Q226" s="362">
        <f>[4]PreisBio!M77</f>
        <v>1.9910576923076919</v>
      </c>
      <c r="R226" s="362">
        <f>[4]PreisBio!B77</f>
        <v>2.276904761904762</v>
      </c>
      <c r="S226" s="362">
        <f>[4]PreisBio!E77</f>
        <v>19.25</v>
      </c>
      <c r="T226" s="362">
        <f>[4]PreisBio!F77</f>
        <v>54.454545454545453</v>
      </c>
      <c r="U226" s="380">
        <f t="shared" ref="U226:U257" si="22">SUMPRODUCT($K$19:$T$19,K226:T226)</f>
        <v>60.586509486346984</v>
      </c>
      <c r="V226" s="376">
        <f>'[2]Haltung gewichtet'!D201</f>
        <v>0.7977472700985766</v>
      </c>
      <c r="W226" s="380">
        <f t="shared" si="21"/>
        <v>22.336923562760145</v>
      </c>
      <c r="X226" s="362" t="str">
        <f>[1]Kochtypberechnung_Bio!T195</f>
        <v/>
      </c>
      <c r="Y226" s="362">
        <f>[1]Kochtypberechnung_Bio!V195</f>
        <v>3.6860173380232699</v>
      </c>
      <c r="Z226" s="380">
        <f t="shared" si="8"/>
        <v>2.3959112697151257</v>
      </c>
      <c r="AA226" s="376">
        <f>[7]Bio!C196</f>
        <v>6.5097308084742904</v>
      </c>
      <c r="AB226" s="362">
        <f>[7]Bio!D196</f>
        <v>3.1183700666325</v>
      </c>
      <c r="AC226" s="362">
        <f>[7]Bio!E196</f>
        <v>3.5479673336750399</v>
      </c>
      <c r="AD226" s="362">
        <f>[7]Bio!F196</f>
        <v>0.86042617119425902</v>
      </c>
      <c r="AE226" s="380">
        <f t="shared" si="19"/>
        <v>18.815902780668747</v>
      </c>
      <c r="AF226" s="362">
        <f>[7]Bio!G196</f>
        <v>4.2224642090277804</v>
      </c>
      <c r="AG226" s="362">
        <f>[7]Bio!I196</f>
        <v>5.43832491083334</v>
      </c>
      <c r="AH226" s="362">
        <f>[7]Bio!J196</f>
        <v>2.5545031277777799</v>
      </c>
      <c r="AI226" s="362">
        <f>[7]Bio!K196</f>
        <v>8.7570437833333301</v>
      </c>
      <c r="AJ226" s="362">
        <f>[7]Bio!L196</f>
        <v>6.4925421201388902</v>
      </c>
      <c r="AK226" s="362">
        <f>[7]Bio!M196</f>
        <v>6.3589527347222203</v>
      </c>
      <c r="AL226" s="362">
        <f>[7]Bio!N196</f>
        <v>5.2672666666666696</v>
      </c>
      <c r="AM226" s="362">
        <f>[7]Bio!O196</f>
        <v>5.76987987014284</v>
      </c>
      <c r="AN226" s="362">
        <f>[7]Bio!P196</f>
        <v>6.2836267149883502</v>
      </c>
      <c r="AO226" s="362">
        <f>[7]Bio!R196</f>
        <v>8.0419161458333406</v>
      </c>
      <c r="AP226" s="362">
        <f>[7]Bio!S196</f>
        <v>12.1844381333333</v>
      </c>
      <c r="AQ226" s="362">
        <f>[7]Bio!T196</f>
        <v>4.9000000000000004</v>
      </c>
      <c r="AR226" s="362">
        <f>[7]Bio!U196</f>
        <v>8.603690125</v>
      </c>
      <c r="AS226" s="362">
        <f>[7]Bio!W196</f>
        <v>9.5350467111111108</v>
      </c>
      <c r="AT226" s="362">
        <f>[7]Bio!X196</f>
        <v>42.3978626714988</v>
      </c>
      <c r="AU226" s="380">
        <f t="shared" si="17"/>
        <v>39.861910471005636</v>
      </c>
      <c r="AV226" s="362">
        <f>[6]Tabelle1!C39</f>
        <v>2.9024605103280683</v>
      </c>
      <c r="AW226" s="362"/>
      <c r="AX226" s="381">
        <f t="shared" si="16"/>
        <v>4.0634447144592958</v>
      </c>
      <c r="AY226" s="401">
        <f t="shared" si="20"/>
        <v>185.00110836511817</v>
      </c>
    </row>
    <row r="227" spans="1:51">
      <c r="A227" s="398">
        <v>42795</v>
      </c>
      <c r="B227" s="376">
        <f>'[3]Warenkorb transponiert'!C114</f>
        <v>1.7786801266301988</v>
      </c>
      <c r="C227" s="362">
        <f>'[3]Warenkorb transponiert'!D114</f>
        <v>21.907121564784191</v>
      </c>
      <c r="D227" s="362">
        <f>'[3]Warenkorb transponiert'!E114</f>
        <v>14</v>
      </c>
      <c r="E227" s="362">
        <f>'[3]Warenkorb transponiert'!F114</f>
        <v>20</v>
      </c>
      <c r="F227" s="362">
        <f>'[3]Warenkorb transponiert'!G114</f>
        <v>18.952560505085934</v>
      </c>
      <c r="G227" s="362">
        <f>'[3]Warenkorb transponiert'!H114</f>
        <v>13.305891161391605</v>
      </c>
      <c r="H227" s="362">
        <f>'[3]Warenkorb transponiert'!I114</f>
        <v>4.0872614750588143</v>
      </c>
      <c r="I227" s="362">
        <f>'[3]Warenkorb transponiert'!J114</f>
        <v>3.333333333333333</v>
      </c>
      <c r="J227" s="380">
        <f t="shared" si="18"/>
        <v>36.900803484358292</v>
      </c>
      <c r="K227" s="362">
        <f>[4]PreisBio!G78</f>
        <v>87.409090909090907</v>
      </c>
      <c r="L227" s="362">
        <f>[4]PreisBio!H78</f>
        <v>55.327272727272728</v>
      </c>
      <c r="M227" s="362">
        <f>[4]PreisBio!K78</f>
        <v>44.281818181818181</v>
      </c>
      <c r="N227" s="362">
        <f>[4]PreisBio!J78</f>
        <v>26.683333333333334</v>
      </c>
      <c r="O227" s="362">
        <f>[4]PreisBio!L78</f>
        <v>39.5</v>
      </c>
      <c r="P227" s="362">
        <f>[4]PreisBio!I78</f>
        <v>5.4068181818181804</v>
      </c>
      <c r="Q227" s="362">
        <f>[4]PreisBio!M78</f>
        <v>2.0076923076923063</v>
      </c>
      <c r="R227" s="362">
        <f>[4]PreisBio!B78</f>
        <v>2.3283116883116883</v>
      </c>
      <c r="S227" s="362">
        <f>[4]PreisBio!E78</f>
        <v>19.166666666666668</v>
      </c>
      <c r="T227" s="362">
        <f>[4]PreisBio!F78</f>
        <v>54.454545454545453</v>
      </c>
      <c r="U227" s="380">
        <f t="shared" si="22"/>
        <v>60.92519110889112</v>
      </c>
      <c r="V227" s="376">
        <f>'[2]Haltung gewichtet'!D202</f>
        <v>0.79938963689339659</v>
      </c>
      <c r="W227" s="380">
        <f t="shared" si="21"/>
        <v>22.382909833015106</v>
      </c>
      <c r="X227" s="362" t="str">
        <f>[1]Kochtypberechnung_Bio!T196</f>
        <v/>
      </c>
      <c r="Y227" s="362">
        <f>[1]Kochtypberechnung_Bio!V196</f>
        <v>3.5486439558331115</v>
      </c>
      <c r="Z227" s="380">
        <f t="shared" ref="Z227:Z273" si="23">SUMPRODUCT($X$19:$Y$19,X227:Y227)</f>
        <v>2.3066185712915224</v>
      </c>
      <c r="AA227" s="376">
        <f>[7]Bio!C197</f>
        <v>6.5780543926191699</v>
      </c>
      <c r="AB227" s="362">
        <f>[7]Bio!D197</f>
        <v>3.1183700666325</v>
      </c>
      <c r="AC227" s="362">
        <f>[7]Bio!E197</f>
        <v>3.2186021240389602</v>
      </c>
      <c r="AD227" s="362">
        <f>[7]Bio!F197</f>
        <v>0.74341370185239597</v>
      </c>
      <c r="AE227" s="380">
        <f t="shared" si="19"/>
        <v>18.332653116090981</v>
      </c>
      <c r="AF227" s="362">
        <f>[7]Bio!G197</f>
        <v>3.2153248770385701</v>
      </c>
      <c r="AG227" s="362">
        <f>[7]Bio!I197</f>
        <v>5.46372023194444</v>
      </c>
      <c r="AH227" s="362">
        <f>[7]Bio!J197</f>
        <v>2.3635932916666702</v>
      </c>
      <c r="AI227" s="362">
        <f>[7]Bio!K197</f>
        <v>7.1366930041666699</v>
      </c>
      <c r="AJ227" s="362">
        <f>[7]Bio!L197</f>
        <v>5.4426905666666698</v>
      </c>
      <c r="AK227" s="362">
        <f>[7]Bio!M197</f>
        <v>6.2487172763888896</v>
      </c>
      <c r="AL227" s="362">
        <f>[7]Bio!N197</f>
        <v>4.8691729075000003</v>
      </c>
      <c r="AM227" s="362">
        <f>[7]Bio!O197</f>
        <v>6.74499139846169</v>
      </c>
      <c r="AN227" s="362">
        <f>[7]Bio!P197</f>
        <v>6.6810216388888897</v>
      </c>
      <c r="AO227" s="362">
        <f>[7]Bio!R197</f>
        <v>9.2536578895833408</v>
      </c>
      <c r="AP227" s="362">
        <f>[7]Bio!S197</f>
        <v>12.4895452972222</v>
      </c>
      <c r="AQ227" s="362">
        <f>[7]Bio!T197</f>
        <v>4.9000000000000004</v>
      </c>
      <c r="AR227" s="362">
        <f>[7]Bio!U197</f>
        <v>8.4877341673611095</v>
      </c>
      <c r="AS227" s="362">
        <f>[7]Bio!W197</f>
        <v>6.9410605833333303</v>
      </c>
      <c r="AT227" s="362">
        <f>[7]Bio!X197</f>
        <v>39.362140736111101</v>
      </c>
      <c r="AU227" s="380">
        <f t="shared" si="17"/>
        <v>36.604183431861607</v>
      </c>
      <c r="AV227" s="362">
        <f>[6]Tabelle1!C40</f>
        <v>2.9024605103280683</v>
      </c>
      <c r="AW227" s="362"/>
      <c r="AX227" s="381">
        <f t="shared" si="16"/>
        <v>4.0634447144592958</v>
      </c>
      <c r="AY227" s="401">
        <f t="shared" si="20"/>
        <v>181.51580425996792</v>
      </c>
    </row>
    <row r="228" spans="1:51">
      <c r="A228" s="398">
        <v>42826</v>
      </c>
      <c r="B228" s="376">
        <f>'[3]Warenkorb transponiert'!C115</f>
        <v>1.7786801266301988</v>
      </c>
      <c r="C228" s="362">
        <f>'[3]Warenkorb transponiert'!D115</f>
        <v>21.907121564784191</v>
      </c>
      <c r="D228" s="362">
        <f>'[3]Warenkorb transponiert'!E115</f>
        <v>14</v>
      </c>
      <c r="E228" s="362">
        <f>'[3]Warenkorb transponiert'!F115</f>
        <v>19.592878435215809</v>
      </c>
      <c r="F228" s="362">
        <f>'[3]Warenkorb transponiert'!G115</f>
        <v>18.952560505085934</v>
      </c>
      <c r="G228" s="362">
        <f>'[3]Warenkorb transponiert'!H115</f>
        <v>13.305891161391605</v>
      </c>
      <c r="H228" s="362">
        <f>'[3]Warenkorb transponiert'!I115</f>
        <v>4.166666666666667</v>
      </c>
      <c r="I228" s="362">
        <f>'[3]Warenkorb transponiert'!J115</f>
        <v>3.333333333333333</v>
      </c>
      <c r="J228" s="380">
        <f t="shared" si="18"/>
        <v>36.879437845444599</v>
      </c>
      <c r="K228" s="362">
        <f>[4]PreisBio!G79</f>
        <v>87.409090909090907</v>
      </c>
      <c r="L228" s="362">
        <f>[4]PreisBio!H79</f>
        <v>55.022727272727273</v>
      </c>
      <c r="M228" s="362">
        <f>[4]PreisBio!K79</f>
        <v>44.909090909090907</v>
      </c>
      <c r="N228" s="362">
        <f>[4]PreisBio!J79</f>
        <v>26.59375</v>
      </c>
      <c r="O228" s="362">
        <f>[4]PreisBio!L79</f>
        <v>39.5</v>
      </c>
      <c r="P228" s="362">
        <f>[4]PreisBio!I79</f>
        <v>5.4068181818181813</v>
      </c>
      <c r="Q228" s="362">
        <f>[4]PreisBio!M79</f>
        <v>1.983749999999999</v>
      </c>
      <c r="R228" s="362">
        <f>[4]PreisBio!B79</f>
        <v>2.3476623376623387</v>
      </c>
      <c r="S228" s="362">
        <f>[4]PreisBio!E79</f>
        <v>19.166666666666668</v>
      </c>
      <c r="T228" s="362">
        <f>[4]PreisBio!F79</f>
        <v>54.272727272727273</v>
      </c>
      <c r="U228" s="380">
        <f t="shared" si="22"/>
        <v>60.955142207792207</v>
      </c>
      <c r="V228" s="376">
        <f>'[2]Haltung gewichtet'!D203</f>
        <v>0.80194539262040809</v>
      </c>
      <c r="W228" s="380">
        <f t="shared" si="21"/>
        <v>22.454470993371427</v>
      </c>
      <c r="X228" s="362" t="str">
        <f>[1]Kochtypberechnung_Bio!T197</f>
        <v/>
      </c>
      <c r="Y228" s="362">
        <f>[1]Kochtypberechnung_Bio!V197</f>
        <v>3.8971612851890698</v>
      </c>
      <c r="Z228" s="380">
        <f t="shared" si="23"/>
        <v>2.5331548353728954</v>
      </c>
      <c r="AA228" s="376">
        <f>[7]Bio!C198</f>
        <v>6.6251648098411096</v>
      </c>
      <c r="AB228" s="362">
        <f>[7]Bio!D198</f>
        <v>3.1183700666325</v>
      </c>
      <c r="AC228" s="362">
        <f>[7]Bio!E198</f>
        <v>3.2863922942080999</v>
      </c>
      <c r="AD228" s="362">
        <f>[7]Bio!F198</f>
        <v>0.80124113787801099</v>
      </c>
      <c r="AE228" s="380">
        <f t="shared" si="19"/>
        <v>18.608254599577297</v>
      </c>
      <c r="AF228" s="362">
        <f>[7]Bio!G198</f>
        <v>4.1557716812500001</v>
      </c>
      <c r="AG228" s="362">
        <f>[7]Bio!I198</f>
        <v>5.6393370693099589</v>
      </c>
      <c r="AH228" s="362">
        <f>[7]Bio!J198</f>
        <v>2.1053543895833302</v>
      </c>
      <c r="AI228" s="362">
        <f>[7]Bio!K198</f>
        <v>5.0143336574981303</v>
      </c>
      <c r="AJ228" s="362">
        <f>[7]Bio!L198</f>
        <v>5.3326380468750001</v>
      </c>
      <c r="AK228" s="362">
        <f>[7]Bio!M198</f>
        <v>6.3478569499999997</v>
      </c>
      <c r="AL228" s="362">
        <f>[7]Bio!N198</f>
        <v>4.93406012708334</v>
      </c>
      <c r="AM228" s="362">
        <f>[7]Bio!O198</f>
        <v>4.8709703069444501</v>
      </c>
      <c r="AN228" s="362">
        <f>[7]Bio!P198</f>
        <v>6.8397238150000002</v>
      </c>
      <c r="AO228" s="362">
        <f>[7]Bio!R198</f>
        <v>9.4021605923611098</v>
      </c>
      <c r="AP228" s="362">
        <f>[7]Bio!S198</f>
        <v>13.0163105125</v>
      </c>
      <c r="AQ228" s="362">
        <f>[7]Bio!T198</f>
        <v>4.9000000000000004</v>
      </c>
      <c r="AR228" s="362">
        <f>[7]Bio!U198</f>
        <v>8.3871265020833405</v>
      </c>
      <c r="AS228" s="362">
        <f>[7]Bio!W198</f>
        <v>6.9093470583333403</v>
      </c>
      <c r="AT228" s="362">
        <f>[7]Bio!X198</f>
        <v>34.780522562500003</v>
      </c>
      <c r="AU228" s="380">
        <f t="shared" si="17"/>
        <v>36.044502346076882</v>
      </c>
      <c r="AV228" s="362">
        <f>[6]Tabelle1!C41</f>
        <v>2.9024605103280683</v>
      </c>
      <c r="AW228" s="362"/>
      <c r="AX228" s="381">
        <f t="shared" si="16"/>
        <v>4.0634447144592958</v>
      </c>
      <c r="AY228" s="401">
        <f t="shared" si="20"/>
        <v>181.53840754209463</v>
      </c>
    </row>
    <row r="229" spans="1:51">
      <c r="A229" s="398">
        <v>42856</v>
      </c>
      <c r="B229" s="376">
        <f>'[3]Warenkorb transponiert'!C116</f>
        <v>1.7786801266301988</v>
      </c>
      <c r="C229" s="362">
        <f>'[3]Warenkorb transponiert'!D116</f>
        <v>21.907121564784191</v>
      </c>
      <c r="D229" s="362">
        <f>'[3]Warenkorb transponiert'!E116</f>
        <v>14</v>
      </c>
      <c r="E229" s="362">
        <f>'[3]Warenkorb transponiert'!F116</f>
        <v>19.592878435215809</v>
      </c>
      <c r="F229" s="362">
        <f>'[3]Warenkorb transponiert'!G116</f>
        <v>18.952560505085934</v>
      </c>
      <c r="G229" s="362">
        <f>'[3]Warenkorb transponiert'!H116</f>
        <v>13.305891161391605</v>
      </c>
      <c r="H229" s="362">
        <f>'[3]Warenkorb transponiert'!I116</f>
        <v>4.166666666666667</v>
      </c>
      <c r="I229" s="362">
        <f>'[3]Warenkorb transponiert'!J116</f>
        <v>3.2539281417254813</v>
      </c>
      <c r="J229" s="380">
        <f t="shared" si="18"/>
        <v>36.85164602838185</v>
      </c>
      <c r="K229" s="362">
        <f>[4]PreisBio!G80</f>
        <v>87.409090909090907</v>
      </c>
      <c r="L229" s="362">
        <f>[4]PreisBio!H80</f>
        <v>55.272727272727273</v>
      </c>
      <c r="M229" s="362">
        <f>[4]PreisBio!K80</f>
        <v>45.5</v>
      </c>
      <c r="N229" s="362">
        <f>[4]PreisBio!J80</f>
        <v>26.791666666666668</v>
      </c>
      <c r="O229" s="362">
        <f>[4]PreisBio!L80</f>
        <v>39.5</v>
      </c>
      <c r="P229" s="362">
        <f>[4]PreisBio!I80</f>
        <v>5.4068181818181813</v>
      </c>
      <c r="Q229" s="362">
        <f>[4]PreisBio!M80</f>
        <v>1.9843269230769223</v>
      </c>
      <c r="R229" s="362">
        <f>[4]PreisBio!B80</f>
        <v>2.3476623376623387</v>
      </c>
      <c r="S229" s="362">
        <f>[4]PreisBio!E80</f>
        <v>19.166666666666668</v>
      </c>
      <c r="T229" s="362">
        <f>[4]PreisBio!F80</f>
        <v>54.727272727272727</v>
      </c>
      <c r="U229" s="380">
        <f t="shared" si="22"/>
        <v>61.195065372127878</v>
      </c>
      <c r="V229" s="376">
        <f>'[2]Haltung gewichtet'!D204</f>
        <v>0.81252658049712723</v>
      </c>
      <c r="W229" s="380">
        <f t="shared" si="21"/>
        <v>22.750744253919564</v>
      </c>
      <c r="X229" s="362" t="str">
        <f>[1]Kochtypberechnung_Bio!T198</f>
        <v/>
      </c>
      <c r="Y229" s="362">
        <f>[1]Kochtypberechnung_Bio!V198</f>
        <v>2.8749481137047912</v>
      </c>
      <c r="Z229" s="380">
        <f t="shared" si="23"/>
        <v>1.8687162739081142</v>
      </c>
      <c r="AA229" s="376">
        <f>[7]Bio!C199</f>
        <v>6.8751826960533098</v>
      </c>
      <c r="AB229" s="362">
        <f>[7]Bio!D199</f>
        <v>3.1183700666325</v>
      </c>
      <c r="AC229" s="362">
        <f>[7]Bio!E199</f>
        <v>3.3110346652998501</v>
      </c>
      <c r="AD229" s="362">
        <f>[7]Bio!F199</f>
        <v>0.8</v>
      </c>
      <c r="AE229" s="380">
        <f t="shared" si="19"/>
        <v>19.002109564391127</v>
      </c>
      <c r="AF229" s="362">
        <f>[7]Bio!G199</f>
        <v>4.1931961437499998</v>
      </c>
      <c r="AG229" s="362">
        <f>[7]Bio!I199</f>
        <v>5.44378470138889</v>
      </c>
      <c r="AH229" s="362">
        <f>[7]Bio!J199</f>
        <v>2.75558160347222</v>
      </c>
      <c r="AI229" s="362">
        <f>[7]Bio!K199</f>
        <v>4.86339921388889</v>
      </c>
      <c r="AJ229" s="362">
        <f>[7]Bio!L199</f>
        <v>12.1512875</v>
      </c>
      <c r="AK229" s="362">
        <f>[7]Bio!M199</f>
        <v>5.8534166666666696</v>
      </c>
      <c r="AL229" s="362">
        <f>[7]Bio!N199</f>
        <v>4.8317259833333299</v>
      </c>
      <c r="AM229" s="362">
        <f>[7]Bio!O199</f>
        <v>5.4641713916666701</v>
      </c>
      <c r="AN229" s="362">
        <f>[7]Bio!P199</f>
        <v>7.4326215718749999</v>
      </c>
      <c r="AO229" s="362">
        <f>[7]Bio!R199</f>
        <v>6.7889821229166696</v>
      </c>
      <c r="AP229" s="362">
        <f>[7]Bio!S199</f>
        <v>12.3713696333333</v>
      </c>
      <c r="AQ229" s="362">
        <f>[7]Bio!T199</f>
        <v>4.9000000000000004</v>
      </c>
      <c r="AR229" s="362">
        <f>[7]Bio!U199</f>
        <v>8.0273657812499994</v>
      </c>
      <c r="AS229" s="362">
        <f>[7]Bio!W199</f>
        <v>5.7634022794925599</v>
      </c>
      <c r="AT229" s="362">
        <f>[7]Bio!X199</f>
        <v>28.6324122291667</v>
      </c>
      <c r="AU229" s="380">
        <f t="shared" si="17"/>
        <v>42.655458724938924</v>
      </c>
      <c r="AV229" s="362">
        <f>[6]Tabelle1!C42</f>
        <v>2.9024605103280683</v>
      </c>
      <c r="AW229" s="362"/>
      <c r="AX229" s="381">
        <f t="shared" si="16"/>
        <v>4.0634447144592958</v>
      </c>
      <c r="AY229" s="401">
        <f t="shared" si="20"/>
        <v>188.38718493212679</v>
      </c>
    </row>
    <row r="230" spans="1:51">
      <c r="A230" s="398">
        <v>42887</v>
      </c>
      <c r="B230" s="376">
        <f>'[3]Warenkorb transponiert'!C117</f>
        <v>1.7786801266301988</v>
      </c>
      <c r="C230" s="362">
        <f>'[3]Warenkorb transponiert'!D117</f>
        <v>21.907121564784191</v>
      </c>
      <c r="D230" s="362">
        <f>'[3]Warenkorb transponiert'!E117</f>
        <v>14</v>
      </c>
      <c r="E230" s="362">
        <f>'[3]Warenkorb transponiert'!F117</f>
        <v>20</v>
      </c>
      <c r="F230" s="362">
        <f>'[3]Warenkorb transponiert'!G117</f>
        <v>18.952560505085934</v>
      </c>
      <c r="G230" s="362">
        <f>'[3]Warenkorb transponiert'!H117</f>
        <v>13.305891161391605</v>
      </c>
      <c r="H230" s="362">
        <f>'[3]Warenkorb transponiert'!I117</f>
        <v>4.166666666666667</v>
      </c>
      <c r="I230" s="362">
        <f>'[3]Warenkorb transponiert'!J117</f>
        <v>3.2539281417254813</v>
      </c>
      <c r="J230" s="380">
        <f t="shared" si="18"/>
        <v>36.912714263099474</v>
      </c>
      <c r="K230" s="362">
        <f>[4]PreisBio!G81</f>
        <v>86.736363636363635</v>
      </c>
      <c r="L230" s="362">
        <f>[4]PreisBio!H81</f>
        <v>55.327272727272728</v>
      </c>
      <c r="M230" s="362">
        <f>[4]PreisBio!K81</f>
        <v>45.609090909090909</v>
      </c>
      <c r="N230" s="362">
        <f>[4]PreisBio!J81</f>
        <v>26.875</v>
      </c>
      <c r="O230" s="362">
        <f>[4]PreisBio!L81</f>
        <v>39.5</v>
      </c>
      <c r="P230" s="362">
        <f>[4]PreisBio!I81</f>
        <v>5.4068181818181804</v>
      </c>
      <c r="Q230" s="362">
        <f>[4]PreisBio!M81</f>
        <v>2.0130769230769223</v>
      </c>
      <c r="R230" s="362">
        <f>[4]PreisBio!B81</f>
        <v>2.337480519480521</v>
      </c>
      <c r="S230" s="362">
        <f>[4]PreisBio!E81</f>
        <v>19.166666666666668</v>
      </c>
      <c r="T230" s="362">
        <f>[4]PreisBio!F81</f>
        <v>54.727272727272727</v>
      </c>
      <c r="U230" s="380">
        <f t="shared" si="22"/>
        <v>61.159965144855143</v>
      </c>
      <c r="V230" s="376">
        <f>'[2]Haltung gewichtet'!D205</f>
        <v>0.80097305743662395</v>
      </c>
      <c r="W230" s="380">
        <f t="shared" si="21"/>
        <v>22.427245608225469</v>
      </c>
      <c r="X230" s="362" t="str">
        <f>[1]Kochtypberechnung_Bio!T199</f>
        <v/>
      </c>
      <c r="Y230" s="362">
        <f>[1]Kochtypberechnung_Bio!V199</f>
        <v>3.4402511182423243</v>
      </c>
      <c r="Z230" s="380">
        <f t="shared" si="23"/>
        <v>2.2361632268575109</v>
      </c>
      <c r="AA230" s="376">
        <f>[7]Bio!C200</f>
        <v>7.1445599944779552</v>
      </c>
      <c r="AB230" s="362">
        <f>[7]Bio!D200</f>
        <v>3.1183700666325</v>
      </c>
      <c r="AC230" s="362">
        <f>[7]Bio!E200</f>
        <v>3.1168877529472101</v>
      </c>
      <c r="AD230" s="362">
        <f>[7]Bio!F200</f>
        <v>0.80226734700153801</v>
      </c>
      <c r="AE230" s="380">
        <f t="shared" si="19"/>
        <v>19.239054461271618</v>
      </c>
      <c r="AF230" s="362">
        <f>[7]Bio!G200</f>
        <v>4.1769599583333301</v>
      </c>
      <c r="AG230" s="362">
        <f>[7]Bio!I200</f>
        <v>9.1465703055555601</v>
      </c>
      <c r="AH230" s="362">
        <f>[7]Bio!J200</f>
        <v>2.9314636320379202</v>
      </c>
      <c r="AI230" s="362">
        <f>[7]Bio!K200</f>
        <v>5.9448509458333296</v>
      </c>
      <c r="AJ230" s="362">
        <f>[7]Bio!L200</f>
        <v>8.0793982325000009</v>
      </c>
      <c r="AK230" s="362">
        <f>[7]Bio!M200</f>
        <v>6.4615505569444496</v>
      </c>
      <c r="AL230" s="362">
        <f>[7]Bio!N200</f>
        <v>8.80228373472222</v>
      </c>
      <c r="AM230" s="362">
        <f>[7]Bio!O200</f>
        <v>9.0172695527777798</v>
      </c>
      <c r="AN230" s="362">
        <f>[7]Bio!P200</f>
        <v>8.9489216083333396</v>
      </c>
      <c r="AO230" s="362">
        <f>[7]Bio!R200</f>
        <v>7.3171249999999999</v>
      </c>
      <c r="AP230" s="362">
        <f>[7]Bio!S200</f>
        <v>12.492176386111099</v>
      </c>
      <c r="AQ230" s="362">
        <f>[7]Bio!T200</f>
        <v>4.9000000000000004</v>
      </c>
      <c r="AR230" s="362">
        <f>[7]Bio!U200</f>
        <v>7.9523717916666703</v>
      </c>
      <c r="AS230" s="362">
        <f>[7]Bio!W200</f>
        <v>7.8684444750000004</v>
      </c>
      <c r="AT230" s="362">
        <f>[7]Bio!X200</f>
        <v>31.299642082750808</v>
      </c>
      <c r="AU230" s="380">
        <f t="shared" si="17"/>
        <v>45.894669558934282</v>
      </c>
      <c r="AV230" s="362">
        <f>[6]Tabelle1!C43</f>
        <v>2.9024605103280683</v>
      </c>
      <c r="AW230" s="362"/>
      <c r="AX230" s="381">
        <f t="shared" si="16"/>
        <v>4.0634447144592958</v>
      </c>
      <c r="AY230" s="401">
        <f t="shared" si="20"/>
        <v>191.9332569777028</v>
      </c>
    </row>
    <row r="231" spans="1:51">
      <c r="A231" s="398">
        <v>42917</v>
      </c>
      <c r="B231" s="376">
        <f>'[3]Warenkorb transponiert'!C118</f>
        <v>1.7786801266301988</v>
      </c>
      <c r="C231" s="362">
        <f>'[3]Warenkorb transponiert'!D118</f>
        <v>21.907121564784191</v>
      </c>
      <c r="D231" s="362">
        <f>'[3]Warenkorb transponiert'!E118</f>
        <v>14</v>
      </c>
      <c r="E231" s="362">
        <f>'[3]Warenkorb transponiert'!F118</f>
        <v>20</v>
      </c>
      <c r="F231" s="362">
        <f>'[3]Warenkorb transponiert'!G118</f>
        <v>18.952560505085934</v>
      </c>
      <c r="G231" s="362">
        <f>'[3]Warenkorb transponiert'!H118</f>
        <v>13.305891161391605</v>
      </c>
      <c r="H231" s="362">
        <f>'[3]Warenkorb transponiert'!I118</f>
        <v>4.166666666666667</v>
      </c>
      <c r="I231" s="362">
        <f>'[3]Warenkorb transponiert'!J118</f>
        <v>3.333333333333333</v>
      </c>
      <c r="J231" s="380">
        <f t="shared" si="18"/>
        <v>36.940506080162223</v>
      </c>
      <c r="K231" s="362">
        <f>[4]PreisBio!G82</f>
        <v>88.772727272727266</v>
      </c>
      <c r="L231" s="362">
        <f>[4]PreisBio!H82</f>
        <v>55.409090909090907</v>
      </c>
      <c r="M231" s="362">
        <f>[4]PreisBio!K82</f>
        <v>45.68181818181818</v>
      </c>
      <c r="N231" s="362">
        <f>[4]PreisBio!J82</f>
        <v>26.875</v>
      </c>
      <c r="O231" s="362">
        <f>[4]PreisBio!L82</f>
        <v>39.5</v>
      </c>
      <c r="P231" s="362">
        <f>[4]PreisBio!I82</f>
        <v>5.4068181818181813</v>
      </c>
      <c r="Q231" s="362">
        <f>[4]PreisBio!M82</f>
        <v>1.9843269230769223</v>
      </c>
      <c r="R231" s="362">
        <f>[4]PreisBio!B82</f>
        <v>2.3161363636363643</v>
      </c>
      <c r="S231" s="362">
        <f>[4]PreisBio!E82</f>
        <v>19.166666666666668</v>
      </c>
      <c r="T231" s="362">
        <f>[4]PreisBio!F82</f>
        <v>54.727272727272727</v>
      </c>
      <c r="U231" s="380">
        <f t="shared" si="22"/>
        <v>61.405929982517499</v>
      </c>
      <c r="V231" s="376">
        <f>'[2]Haltung gewichtet'!D206</f>
        <v>0.81079361759011737</v>
      </c>
      <c r="W231" s="380">
        <f t="shared" si="21"/>
        <v>22.702221292523287</v>
      </c>
      <c r="X231" s="362" t="str">
        <f>[1]Kochtypberechnung_Bio!T200</f>
        <v/>
      </c>
      <c r="Y231" s="362">
        <f>[1]Kochtypberechnung_Bio!V200</f>
        <v>4.0017029833866875</v>
      </c>
      <c r="Z231" s="380">
        <f t="shared" si="23"/>
        <v>2.6011069392013471</v>
      </c>
      <c r="AA231" s="376">
        <f>[7]Bio!C201</f>
        <v>6.5809245202569677</v>
      </c>
      <c r="AB231" s="362">
        <f>[7]Bio!D201</f>
        <v>3.1183700666325</v>
      </c>
      <c r="AC231" s="362">
        <f>[7]Bio!E201</f>
        <v>3.3578267555100001</v>
      </c>
      <c r="AD231" s="362">
        <f>[7]Bio!F201</f>
        <v>0.8</v>
      </c>
      <c r="AE231" s="380">
        <f t="shared" si="19"/>
        <v>18.602367260983648</v>
      </c>
      <c r="AF231" s="362">
        <f>[7]Bio!G201</f>
        <v>4.8169879576388901</v>
      </c>
      <c r="AG231" s="362">
        <f>[7]Bio!I201</f>
        <v>8.7659098972222207</v>
      </c>
      <c r="AH231" s="362">
        <f>[7]Bio!J201</f>
        <v>2.0031969971524699</v>
      </c>
      <c r="AI231" s="362">
        <f>[7]Bio!K201</f>
        <v>6.7474075763888903</v>
      </c>
      <c r="AJ231" s="362">
        <f>[7]Bio!L201</f>
        <v>8.9633516750000002</v>
      </c>
      <c r="AK231" s="362">
        <f>[7]Bio!M201</f>
        <v>6.1752242736111098</v>
      </c>
      <c r="AL231" s="362">
        <f>[7]Bio!N201</f>
        <v>8.1582745812499997</v>
      </c>
      <c r="AM231" s="362">
        <f>[7]Bio!O201</f>
        <v>8.6024094874999992</v>
      </c>
      <c r="AN231" s="362">
        <f>[7]Bio!P201</f>
        <v>8.5197499874999991</v>
      </c>
      <c r="AO231" s="362">
        <f>[7]Bio!R201</f>
        <v>8.9560470666666703</v>
      </c>
      <c r="AP231" s="362">
        <f>[7]Bio!S201</f>
        <v>13.004163991666699</v>
      </c>
      <c r="AQ231" s="362">
        <f>[7]Bio!T201</f>
        <v>4.9000000000000004</v>
      </c>
      <c r="AR231" s="362">
        <f>[7]Bio!U201</f>
        <v>8.1023958333333308</v>
      </c>
      <c r="AS231" s="362">
        <f>[7]Bio!W201</f>
        <v>9.0565734541666707</v>
      </c>
      <c r="AT231" s="362">
        <f>[7]Bio!X201</f>
        <v>39.124552603438509</v>
      </c>
      <c r="AU231" s="380">
        <f t="shared" si="17"/>
        <v>46.649078673335254</v>
      </c>
      <c r="AV231" s="362">
        <f>[6]Tabelle1!C44</f>
        <v>2.95</v>
      </c>
      <c r="AW231" s="362"/>
      <c r="AX231" s="381">
        <f t="shared" si="16"/>
        <v>4.13</v>
      </c>
      <c r="AY231" s="401">
        <f t="shared" si="20"/>
        <v>193.03121022872324</v>
      </c>
    </row>
    <row r="232" spans="1:51">
      <c r="A232" s="398">
        <v>42948</v>
      </c>
      <c r="B232" s="376">
        <f>'[3]Warenkorb transponiert'!C119</f>
        <v>1.8002884067877563</v>
      </c>
      <c r="C232" s="362">
        <f>'[3]Warenkorb transponiert'!D119</f>
        <v>21.907121564784191</v>
      </c>
      <c r="D232" s="362">
        <f>'[3]Warenkorb transponiert'!E119</f>
        <v>14.084737264340154</v>
      </c>
      <c r="E232" s="362">
        <f>'[3]Warenkorb transponiert'!F119</f>
        <v>19.592878435215809</v>
      </c>
      <c r="F232" s="362">
        <f>'[3]Warenkorb transponiert'!G119</f>
        <v>19.328810066643282</v>
      </c>
      <c r="G232" s="362">
        <f>'[3]Warenkorb transponiert'!H119</f>
        <v>13.417960126908845</v>
      </c>
      <c r="H232" s="362">
        <f>'[3]Warenkorb transponiert'!I119</f>
        <v>4.166666666666667</v>
      </c>
      <c r="I232" s="362">
        <f>'[3]Warenkorb transponiert'!J119</f>
        <v>3.333333333333333</v>
      </c>
      <c r="J232" s="380">
        <f t="shared" si="18"/>
        <v>37.174882366565086</v>
      </c>
      <c r="K232" s="362">
        <f>[4]PreisBio!G83</f>
        <v>88.772727272727266</v>
      </c>
      <c r="L232" s="362">
        <f>[4]PreisBio!H83</f>
        <v>55.409090909090907</v>
      </c>
      <c r="M232" s="362">
        <f>[4]PreisBio!K83</f>
        <v>45.68181818181818</v>
      </c>
      <c r="N232" s="362">
        <f>[4]PreisBio!J83</f>
        <v>26.875</v>
      </c>
      <c r="O232" s="362">
        <f>[4]PreisBio!L83</f>
        <v>39.5</v>
      </c>
      <c r="P232" s="362">
        <f>[4]PreisBio!I83</f>
        <v>5.4068181818181813</v>
      </c>
      <c r="Q232" s="362">
        <f>[4]PreisBio!M83</f>
        <v>1.9843269230769223</v>
      </c>
      <c r="R232" s="362">
        <f>[4]PreisBio!B83</f>
        <v>2.3476623376623387</v>
      </c>
      <c r="S232" s="362">
        <f>[4]PreisBio!E83</f>
        <v>19.166666666666668</v>
      </c>
      <c r="T232" s="362">
        <f>[4]PreisBio!F83</f>
        <v>54.727272727272727</v>
      </c>
      <c r="U232" s="380">
        <f t="shared" si="22"/>
        <v>61.420747190309704</v>
      </c>
      <c r="V232" s="376">
        <f>'[2]Haltung gewichtet'!D207</f>
        <v>0.80137745310175501</v>
      </c>
      <c r="W232" s="380">
        <f t="shared" si="21"/>
        <v>22.438568686849141</v>
      </c>
      <c r="X232" s="362" t="str">
        <f>[1]Kochtypberechnung_Bio!T201</f>
        <v/>
      </c>
      <c r="Y232" s="362">
        <f>[1]Kochtypberechnung_Bio!V201</f>
        <v>3.39667521748318</v>
      </c>
      <c r="Z232" s="380">
        <f t="shared" si="23"/>
        <v>2.2078388913640672</v>
      </c>
      <c r="AA232" s="376">
        <f>[7]Bio!C202</f>
        <v>6.4464252037369834</v>
      </c>
      <c r="AB232" s="362">
        <f>[7]Bio!D202</f>
        <v>3.1183700666325</v>
      </c>
      <c r="AC232" s="362">
        <f>[7]Bio!E202</f>
        <v>4.46902052485905</v>
      </c>
      <c r="AD232" s="362">
        <f>[7]Bio!F202</f>
        <v>0.79751772424397804</v>
      </c>
      <c r="AE232" s="380">
        <f t="shared" si="19"/>
        <v>19.383373591372056</v>
      </c>
      <c r="AF232" s="362">
        <f>[7]Bio!G202</f>
        <v>4.4846343222222202</v>
      </c>
      <c r="AG232" s="362">
        <f>[7]Bio!I202</f>
        <v>6.1812417861765496</v>
      </c>
      <c r="AH232" s="362">
        <f>[7]Bio!J202</f>
        <v>2.6128887041666702</v>
      </c>
      <c r="AI232" s="362">
        <f>[7]Bio!K202</f>
        <v>5.3529845479166704</v>
      </c>
      <c r="AJ232" s="362">
        <f>[7]Bio!L202</f>
        <v>6.5943013895833396</v>
      </c>
      <c r="AK232" s="362">
        <f>[7]Bio!M202</f>
        <v>5.72625655833333</v>
      </c>
      <c r="AL232" s="362">
        <f>[7]Bio!N202</f>
        <v>7.5209083666666698</v>
      </c>
      <c r="AM232" s="362">
        <f>[7]Bio!O202</f>
        <v>8.5087985708333402</v>
      </c>
      <c r="AN232" s="362">
        <f>[7]Bio!P202</f>
        <v>7.9412979131944503</v>
      </c>
      <c r="AO232" s="362">
        <f>[7]Bio!R202</f>
        <v>7.6281455923611103</v>
      </c>
      <c r="AP232" s="362">
        <f>[7]Bio!S202</f>
        <v>13.09361425</v>
      </c>
      <c r="AQ232" s="362">
        <f>[7]Bio!T202</f>
        <v>4.9000000000000004</v>
      </c>
      <c r="AR232" s="362">
        <f>[7]Bio!U202</f>
        <v>8.1578821402777795</v>
      </c>
      <c r="AS232" s="362">
        <f>[7]Bio!W202</f>
        <v>7.40222853958333</v>
      </c>
      <c r="AT232" s="362">
        <f>[7]Bio!X202</f>
        <v>39.124552603438509</v>
      </c>
      <c r="AU232" s="380">
        <f t="shared" si="17"/>
        <v>41.035092638980494</v>
      </c>
      <c r="AV232" s="362">
        <f>[6]Tabelle1!C45</f>
        <v>2.95</v>
      </c>
      <c r="AW232" s="362"/>
      <c r="AX232" s="381">
        <f t="shared" si="16"/>
        <v>4.13</v>
      </c>
      <c r="AY232" s="401">
        <f t="shared" si="20"/>
        <v>187.79050336544054</v>
      </c>
    </row>
    <row r="233" spans="1:51">
      <c r="A233" s="398">
        <v>42979</v>
      </c>
      <c r="B233" s="376">
        <f>'[3]Warenkorb transponiert'!C120</f>
        <v>1.8035411735049307</v>
      </c>
      <c r="C233" s="362">
        <f>'[3]Warenkorb transponiert'!D120</f>
        <v>21.92493368700265</v>
      </c>
      <c r="D233" s="362">
        <f>'[3]Warenkorb transponiert'!E120</f>
        <v>14.087824532703202</v>
      </c>
      <c r="E233" s="362">
        <f>'[3]Warenkorb transponiert'!F120</f>
        <v>20</v>
      </c>
      <c r="F233" s="362">
        <f>'[3]Warenkorb transponiert'!G120</f>
        <v>19.411272853305608</v>
      </c>
      <c r="G233" s="362">
        <f>'[3]Warenkorb transponiert'!H120</f>
        <v>13.465018005449892</v>
      </c>
      <c r="H233" s="362">
        <f>'[3]Warenkorb transponiert'!I120</f>
        <v>4.1666666666666661</v>
      </c>
      <c r="I233" s="362">
        <f>'[3]Warenkorb transponiert'!J120</f>
        <v>3.3333333333333326</v>
      </c>
      <c r="J233" s="380">
        <f t="shared" si="18"/>
        <v>37.298382097726673</v>
      </c>
      <c r="K233" s="362">
        <f>[4]PreisBio!G84</f>
        <v>88.772727272727266</v>
      </c>
      <c r="L233" s="362">
        <f>[4]PreisBio!H84</f>
        <v>55.409090909090907</v>
      </c>
      <c r="M233" s="362">
        <f>[4]PreisBio!K84</f>
        <v>45.709090909090911</v>
      </c>
      <c r="N233" s="362">
        <f>[4]PreisBio!J84</f>
        <v>26.875</v>
      </c>
      <c r="O233" s="362">
        <f>[4]PreisBio!L84</f>
        <v>39.5</v>
      </c>
      <c r="P233" s="362">
        <f>[4]PreisBio!I84</f>
        <v>5.4068181818181804</v>
      </c>
      <c r="Q233" s="362">
        <f>[4]PreisBio!M84</f>
        <v>1.9849999999999988</v>
      </c>
      <c r="R233" s="362">
        <f>[4]PreisBio!B84</f>
        <v>2.3223587662337675</v>
      </c>
      <c r="S233" s="362">
        <f>[4]PreisBio!E84</f>
        <v>19.166666666666668</v>
      </c>
      <c r="T233" s="362">
        <f>[4]PreisBio!F84</f>
        <v>54.727272727272727</v>
      </c>
      <c r="U233" s="380">
        <f t="shared" si="22"/>
        <v>61.413699529220786</v>
      </c>
      <c r="V233" s="376">
        <f>'[2]Haltung gewichtet'!D208</f>
        <v>0.80815118461631719</v>
      </c>
      <c r="W233" s="380">
        <f t="shared" si="21"/>
        <v>22.62823316925688</v>
      </c>
      <c r="X233" s="362" t="str">
        <f>[1]Kochtypberechnung_Bio!T202</f>
        <v/>
      </c>
      <c r="Y233" s="362">
        <f>[1]Kochtypberechnung_Bio!V202</f>
        <v>3.2257497779944</v>
      </c>
      <c r="Z233" s="380">
        <f t="shared" si="23"/>
        <v>2.09673735569636</v>
      </c>
      <c r="AA233" s="376">
        <f>[7]Bio!C203</f>
        <v>6.4365235445070903</v>
      </c>
      <c r="AB233" s="362">
        <f>[7]Bio!D203</f>
        <v>3.1183700666325</v>
      </c>
      <c r="AC233" s="362">
        <f>[7]Bio!E203</f>
        <v>4.2927879897488497</v>
      </c>
      <c r="AD233" s="362">
        <f>[7]Bio!F203</f>
        <v>0.8</v>
      </c>
      <c r="AE233" s="380">
        <f t="shared" si="19"/>
        <v>19.217881295831408</v>
      </c>
      <c r="AF233" s="362">
        <f>[7]Bio!G203</f>
        <v>3.9336509749999999</v>
      </c>
      <c r="AG233" s="362">
        <f>[7]Bio!I203</f>
        <v>8.0437424562499995</v>
      </c>
      <c r="AH233" s="362">
        <f>[7]Bio!J203</f>
        <v>3.0937718166666701</v>
      </c>
      <c r="AI233" s="362">
        <f>[7]Bio!K203</f>
        <v>6.85195766458334</v>
      </c>
      <c r="AJ233" s="362">
        <f>[7]Bio!L203</f>
        <v>7.95275</v>
      </c>
      <c r="AK233" s="362">
        <f>[7]Bio!M203</f>
        <v>5.3387948708333299</v>
      </c>
      <c r="AL233" s="362">
        <f>[7]Bio!N203</f>
        <v>7.81465726041667</v>
      </c>
      <c r="AM233" s="362">
        <f>[7]Bio!O203</f>
        <v>8.6377283812499996</v>
      </c>
      <c r="AN233" s="362">
        <f>[7]Bio!P203</f>
        <v>8.8543462152777792</v>
      </c>
      <c r="AO233" s="362">
        <f>[7]Bio!R203</f>
        <v>7.4302789062499999</v>
      </c>
      <c r="AP233" s="362">
        <f>[7]Bio!S203</f>
        <v>13.5718745083333</v>
      </c>
      <c r="AQ233" s="362">
        <f>[7]Bio!T203</f>
        <v>4.9000000000000004</v>
      </c>
      <c r="AR233" s="362">
        <f>[7]Bio!U203</f>
        <v>7.9278261215277803</v>
      </c>
      <c r="AS233" s="362">
        <f>[7]Bio!W203</f>
        <v>7.9706288125000002</v>
      </c>
      <c r="AT233" s="362">
        <f>[7]Bio!X203</f>
        <v>49.019569635416701</v>
      </c>
      <c r="AU233" s="380">
        <f t="shared" si="17"/>
        <v>45.665118302104176</v>
      </c>
      <c r="AV233" s="362">
        <f>[6]Tabelle1!C46</f>
        <v>2.95</v>
      </c>
      <c r="AW233" s="362"/>
      <c r="AX233" s="381">
        <f t="shared" si="16"/>
        <v>4.13</v>
      </c>
      <c r="AY233" s="401">
        <f t="shared" si="20"/>
        <v>192.45005174983629</v>
      </c>
    </row>
    <row r="234" spans="1:51">
      <c r="A234" s="398">
        <v>43009</v>
      </c>
      <c r="B234" s="376">
        <f>'[3]Warenkorb transponiert'!C121</f>
        <v>1.804209164365983</v>
      </c>
      <c r="C234" s="362">
        <f>'[3]Warenkorb transponiert'!D121</f>
        <v>21.446883289124663</v>
      </c>
      <c r="D234" s="362">
        <f>'[3]Warenkorb transponiert'!E121</f>
        <v>14.087824532703202</v>
      </c>
      <c r="E234" s="362">
        <f>'[3]Warenkorb transponiert'!F121</f>
        <v>20</v>
      </c>
      <c r="F234" s="362">
        <f>'[3]Warenkorb transponiert'!G121</f>
        <v>19.43172168789533</v>
      </c>
      <c r="G234" s="362">
        <f>'[3]Warenkorb transponiert'!H121</f>
        <v>13.465018005449892</v>
      </c>
      <c r="H234" s="362">
        <f>'[3]Warenkorb transponiert'!I121</f>
        <v>4.1666666666666661</v>
      </c>
      <c r="I234" s="362">
        <f>'[3]Warenkorb transponiert'!J121</f>
        <v>3.3333333333333326</v>
      </c>
      <c r="J234" s="380">
        <f t="shared" si="18"/>
        <v>37.210766111360996</v>
      </c>
      <c r="K234" s="362">
        <f>[4]PreisBio!G85</f>
        <v>88.772727272727266</v>
      </c>
      <c r="L234" s="362">
        <f>[4]PreisBio!H85</f>
        <v>55.409090909090907</v>
      </c>
      <c r="M234" s="362">
        <f>[4]PreisBio!K85</f>
        <v>45.18181818181818</v>
      </c>
      <c r="N234" s="362">
        <f>[4]PreisBio!J85</f>
        <v>26.875</v>
      </c>
      <c r="O234" s="362">
        <f>[4]PreisBio!L85</f>
        <v>39.5</v>
      </c>
      <c r="P234" s="362">
        <f>[4]PreisBio!I85</f>
        <v>5.3724431818181815</v>
      </c>
      <c r="Q234" s="362">
        <f>[4]PreisBio!M85</f>
        <v>1.9833653846153836</v>
      </c>
      <c r="R234" s="362">
        <f>[4]PreisBio!B85</f>
        <v>2.3476623376623387</v>
      </c>
      <c r="S234" s="362">
        <f>[4]PreisBio!E85</f>
        <v>19.166666666666668</v>
      </c>
      <c r="T234" s="362">
        <f>[4]PreisBio!F85</f>
        <v>54.727272727272727</v>
      </c>
      <c r="U234" s="380">
        <f t="shared" si="22"/>
        <v>61.332699113386617</v>
      </c>
      <c r="V234" s="376">
        <f>'[2]Haltung gewichtet'!D209</f>
        <v>0.80637976285425683</v>
      </c>
      <c r="W234" s="380">
        <f t="shared" si="21"/>
        <v>22.578633359919191</v>
      </c>
      <c r="X234" s="362" t="str">
        <f>[1]Kochtypberechnung_Bio!T203</f>
        <v/>
      </c>
      <c r="Y234" s="362">
        <f>[1]Kochtypberechnung_Bio!V203</f>
        <v>3.1475706509877202</v>
      </c>
      <c r="Z234" s="380">
        <f t="shared" si="23"/>
        <v>2.0459209231420181</v>
      </c>
      <c r="AA234" s="376">
        <f>[7]Bio!C204</f>
        <v>6.3039003943276999</v>
      </c>
      <c r="AB234" s="362">
        <f>[7]Bio!D204</f>
        <v>3.1183700666325</v>
      </c>
      <c r="AC234" s="362">
        <f>[7]Bio!E204</f>
        <v>4.1897796002050196</v>
      </c>
      <c r="AD234" s="362">
        <f>[7]Bio!F204</f>
        <v>0.8</v>
      </c>
      <c r="AE234" s="380">
        <f t="shared" si="19"/>
        <v>18.927269103868312</v>
      </c>
      <c r="AF234" s="362">
        <f>[7]Bio!G204</f>
        <v>2.6794995534558601</v>
      </c>
      <c r="AG234" s="362">
        <f>[7]Bio!I204</f>
        <v>8.0422083381944507</v>
      </c>
      <c r="AH234" s="362">
        <f>[7]Bio!J204</f>
        <v>2.8964969902777802</v>
      </c>
      <c r="AI234" s="362">
        <f>[7]Bio!K204</f>
        <v>7.8046886069444499</v>
      </c>
      <c r="AJ234" s="362">
        <f>[7]Bio!L204</f>
        <v>6.0925985620833298</v>
      </c>
      <c r="AK234" s="362">
        <f>[7]Bio!M204</f>
        <v>5.1556783694444501</v>
      </c>
      <c r="AL234" s="362">
        <f>[7]Bio!N204</f>
        <v>8.4998695666666695</v>
      </c>
      <c r="AM234" s="362">
        <f>[7]Bio!O204</f>
        <v>8.5611899736111106</v>
      </c>
      <c r="AN234" s="362">
        <f>[7]Bio!P204</f>
        <v>9.8000000000000007</v>
      </c>
      <c r="AO234" s="362">
        <f>[7]Bio!R204</f>
        <v>7.3780833333333398</v>
      </c>
      <c r="AP234" s="362">
        <f>[7]Bio!S204</f>
        <v>13.4013784111111</v>
      </c>
      <c r="AQ234" s="362">
        <f>[7]Bio!T204</f>
        <v>4.9000000000000004</v>
      </c>
      <c r="AR234" s="362">
        <f>[7]Bio!U204</f>
        <v>7.29941050833333</v>
      </c>
      <c r="AS234" s="362">
        <f>[7]Bio!W204</f>
        <v>8.1031917291666709</v>
      </c>
      <c r="AT234" s="362">
        <f>[7]Bio!X204</f>
        <v>47.928110444444499</v>
      </c>
      <c r="AU234" s="380">
        <f t="shared" si="17"/>
        <v>42.569209711322962</v>
      </c>
      <c r="AV234" s="362">
        <f>[6]Tabelle1!C47</f>
        <v>2.95</v>
      </c>
      <c r="AW234" s="362"/>
      <c r="AX234" s="381">
        <f t="shared" si="16"/>
        <v>4.13</v>
      </c>
      <c r="AY234" s="401">
        <f t="shared" si="20"/>
        <v>188.79449832300011</v>
      </c>
    </row>
    <row r="235" spans="1:51">
      <c r="A235" s="398">
        <v>43040</v>
      </c>
      <c r="B235" s="376">
        <f>'[3]Warenkorb transponiert'!C122</f>
        <v>1.804209164365983</v>
      </c>
      <c r="C235" s="362">
        <f>'[3]Warenkorb transponiert'!D122</f>
        <v>21.92493368700265</v>
      </c>
      <c r="D235" s="362">
        <f>'[3]Warenkorb transponiert'!E122</f>
        <v>14.087824532703202</v>
      </c>
      <c r="E235" s="362">
        <f>'[3]Warenkorb transponiert'!F122</f>
        <v>20</v>
      </c>
      <c r="F235" s="362">
        <f>'[3]Warenkorb transponiert'!G122</f>
        <v>19.599254830603936</v>
      </c>
      <c r="G235" s="362">
        <f>'[3]Warenkorb transponiert'!H122</f>
        <v>13.465018005449892</v>
      </c>
      <c r="H235" s="362">
        <f>'[3]Warenkorb transponiert'!I122</f>
        <v>4.1666666666666661</v>
      </c>
      <c r="I235" s="362">
        <f>'[3]Warenkorb transponiert'!J122</f>
        <v>3.3333333333333326</v>
      </c>
      <c r="J235" s="380">
        <f t="shared" si="18"/>
        <v>37.324804836634542</v>
      </c>
      <c r="K235" s="362">
        <f>[4]PreisBio!G86</f>
        <v>88.772727272727266</v>
      </c>
      <c r="L235" s="362">
        <f>[4]PreisBio!H86</f>
        <v>55.409090909090907</v>
      </c>
      <c r="M235" s="362">
        <f>[4]PreisBio!K86</f>
        <v>45.022727272727273</v>
      </c>
      <c r="N235" s="362">
        <f>[4]PreisBio!J86</f>
        <v>26.875</v>
      </c>
      <c r="O235" s="362">
        <f>[4]PreisBio!L86</f>
        <v>39.5</v>
      </c>
      <c r="P235" s="362">
        <f>[4]PreisBio!I86</f>
        <v>5.4068181818181804</v>
      </c>
      <c r="Q235" s="362">
        <f>[4]PreisBio!M86</f>
        <v>1.9507692307692293</v>
      </c>
      <c r="R235" s="362">
        <f>[4]PreisBio!B86</f>
        <v>2.3476623376623387</v>
      </c>
      <c r="S235" s="362">
        <f>[4]PreisBio!E86</f>
        <v>19.166666666666668</v>
      </c>
      <c r="T235" s="362">
        <f>[4]PreisBio!F86</f>
        <v>54.727272727272727</v>
      </c>
      <c r="U235" s="380">
        <f t="shared" si="22"/>
        <v>61.298298851148864</v>
      </c>
      <c r="V235" s="376">
        <f>'[2]Haltung gewichtet'!D210</f>
        <v>0.80886346991609903</v>
      </c>
      <c r="W235" s="380">
        <f t="shared" si="21"/>
        <v>22.648177157650771</v>
      </c>
      <c r="X235" s="362" t="str">
        <f>[1]Kochtypberechnung_Bio!T204</f>
        <v/>
      </c>
      <c r="Y235" s="362">
        <f>[1]Kochtypberechnung_Bio!V204</f>
        <v>3.1578440082474901</v>
      </c>
      <c r="Z235" s="380">
        <f t="shared" si="23"/>
        <v>2.0525986053608687</v>
      </c>
      <c r="AA235" s="376">
        <f>[7]Bio!C205</f>
        <v>6.47490137433795</v>
      </c>
      <c r="AB235" s="362">
        <f>[7]Bio!D205</f>
        <v>3.1183700666325</v>
      </c>
      <c r="AC235" s="362">
        <f>[7]Bio!E205</f>
        <v>3.8080762607210001</v>
      </c>
      <c r="AD235" s="362">
        <f>[7]Bio!F205</f>
        <v>0.8</v>
      </c>
      <c r="AE235" s="380">
        <f t="shared" si="19"/>
        <v>18.844054601742911</v>
      </c>
      <c r="AF235" s="362">
        <f>[7]Bio!G205</f>
        <v>3.8000279243055601</v>
      </c>
      <c r="AG235" s="362">
        <f>[7]Bio!I205</f>
        <v>7.4394640916666699</v>
      </c>
      <c r="AH235" s="362">
        <f>[7]Bio!J205</f>
        <v>1.9700749403036599</v>
      </c>
      <c r="AI235" s="362">
        <f>[7]Bio!K205</f>
        <v>7.25885756420025</v>
      </c>
      <c r="AJ235" s="362">
        <f>[7]Bio!L205</f>
        <v>6.4282184941666696</v>
      </c>
      <c r="AK235" s="362">
        <f>[7]Bio!M205</f>
        <v>4.9323936736111103</v>
      </c>
      <c r="AL235" s="362">
        <f>[7]Bio!N205</f>
        <v>7.6870736715277799</v>
      </c>
      <c r="AM235" s="362">
        <f>[7]Bio!O205</f>
        <v>6.9749217139086603</v>
      </c>
      <c r="AN235" s="362">
        <f>[7]Bio!P205</f>
        <v>8.7634370208333294</v>
      </c>
      <c r="AO235" s="362">
        <f>[7]Bio!R205</f>
        <v>7.3797160006944402</v>
      </c>
      <c r="AP235" s="362">
        <f>[7]Bio!S205</f>
        <v>13.799238572222199</v>
      </c>
      <c r="AQ235" s="362">
        <f>[7]Bio!T205</f>
        <v>4.9000000000000004</v>
      </c>
      <c r="AR235" s="362">
        <f>[7]Bio!U205</f>
        <v>6.87566029652778</v>
      </c>
      <c r="AS235" s="362">
        <f>[7]Bio!W205</f>
        <v>6.5322558833333302</v>
      </c>
      <c r="AT235" s="362">
        <f>[7]Bio!X205</f>
        <v>27.474846633702899</v>
      </c>
      <c r="AU235" s="380">
        <f t="shared" si="17"/>
        <v>39.676346890885128</v>
      </c>
      <c r="AV235" s="362">
        <f>[6]Tabelle1!C48</f>
        <v>2.95</v>
      </c>
      <c r="AW235" s="362"/>
      <c r="AX235" s="381">
        <f t="shared" si="16"/>
        <v>4.13</v>
      </c>
      <c r="AY235" s="401">
        <f t="shared" si="20"/>
        <v>185.97428094342308</v>
      </c>
    </row>
    <row r="236" spans="1:51">
      <c r="A236" s="398">
        <v>43070</v>
      </c>
      <c r="B236" s="376">
        <f>'[3]Warenkorb transponiert'!C123</f>
        <v>1.804209164365983</v>
      </c>
      <c r="C236" s="362">
        <f>'[3]Warenkorb transponiert'!D123</f>
        <v>21.92493368700265</v>
      </c>
      <c r="D236" s="362">
        <f>'[3]Warenkorb transponiert'!E123</f>
        <v>14.087824532703202</v>
      </c>
      <c r="E236" s="362">
        <f>'[3]Warenkorb transponiert'!F123</f>
        <v>20.287533156498672</v>
      </c>
      <c r="F236" s="362">
        <f>'[3]Warenkorb transponiert'!G123</f>
        <v>19.766787973312539</v>
      </c>
      <c r="G236" s="362">
        <f>'[3]Warenkorb transponiert'!H123</f>
        <v>13.465018005449892</v>
      </c>
      <c r="H236" s="362">
        <f>'[3]Warenkorb transponiert'!I123</f>
        <v>4.2770279127911088</v>
      </c>
      <c r="I236" s="362">
        <f>'[3]Warenkorb transponiert'!J123</f>
        <v>3.4436945794577767</v>
      </c>
      <c r="J236" s="380">
        <f t="shared" si="18"/>
        <v>37.480170515013064</v>
      </c>
      <c r="K236" s="362">
        <f>[4]PreisBio!G87</f>
        <v>88.772727272727266</v>
      </c>
      <c r="L236" s="362">
        <f>[4]PreisBio!H87</f>
        <v>55.409090909090907</v>
      </c>
      <c r="M236" s="362">
        <f>[4]PreisBio!K87</f>
        <v>45.509803921568626</v>
      </c>
      <c r="N236" s="362">
        <f>[4]PreisBio!J87</f>
        <v>26.875</v>
      </c>
      <c r="O236" s="362">
        <f>[4]PreisBio!L87</f>
        <v>39.5</v>
      </c>
      <c r="P236" s="362">
        <f>[4]PreisBio!I87</f>
        <v>5.4068181818181804</v>
      </c>
      <c r="Q236" s="362">
        <f>[4]PreisBio!M87</f>
        <v>1.9915384615384601</v>
      </c>
      <c r="R236" s="362">
        <f>[4]PreisBio!B87</f>
        <v>2.3283116883116883</v>
      </c>
      <c r="S236" s="362">
        <f>[4]PreisBio!E87</f>
        <v>19.166666666666668</v>
      </c>
      <c r="T236" s="362">
        <f>[4]PreisBio!F87</f>
        <v>54.727272727272727</v>
      </c>
      <c r="U236" s="380">
        <f t="shared" si="22"/>
        <v>61.384645537795542</v>
      </c>
      <c r="V236" s="376">
        <f>'[2]Haltung gewichtet'!D211</f>
        <v>0.80785615576505443</v>
      </c>
      <c r="W236" s="380">
        <f t="shared" si="21"/>
        <v>22.619972361421524</v>
      </c>
      <c r="X236" s="362" t="str">
        <f>[1]Kochtypberechnung_Bio!T205</f>
        <v/>
      </c>
      <c r="Y236" s="362">
        <f>[1]Kochtypberechnung_Bio!V205</f>
        <v>3.1560986163939</v>
      </c>
      <c r="Z236" s="380">
        <f t="shared" si="23"/>
        <v>2.0514641006560352</v>
      </c>
      <c r="AA236" s="376">
        <f>[7]Bio!C206</f>
        <v>6.4454420082009198</v>
      </c>
      <c r="AB236" s="362">
        <f>[7]Bio!D206</f>
        <v>3.3300188872373102</v>
      </c>
      <c r="AC236" s="362">
        <f>[7]Bio!E206</f>
        <v>3.5761316676451198</v>
      </c>
      <c r="AD236" s="362">
        <f>[7]Bio!F206</f>
        <v>0.85918503331624796</v>
      </c>
      <c r="AE236" s="380">
        <f t="shared" si="19"/>
        <v>18.9954108474417</v>
      </c>
      <c r="AF236" s="362">
        <f>[7]Bio!G206</f>
        <v>3.74565063645833</v>
      </c>
      <c r="AG236" s="362">
        <f>[7]Bio!I206</f>
        <v>6.1380525051063302</v>
      </c>
      <c r="AH236" s="362">
        <f>[7]Bio!J206</f>
        <v>1.97586515347222</v>
      </c>
      <c r="AI236" s="362">
        <f>[7]Bio!K206</f>
        <v>5.8659181958333297</v>
      </c>
      <c r="AJ236" s="362">
        <f>[7]Bio!L206</f>
        <v>6.1526624999999999</v>
      </c>
      <c r="AK236" s="362">
        <f>[7]Bio!M206</f>
        <v>4.94854058888889</v>
      </c>
      <c r="AL236" s="362">
        <f>[7]Bio!N206</f>
        <v>4.4931666666666699</v>
      </c>
      <c r="AM236" s="362">
        <f>[7]Bio!O206</f>
        <v>6.12003898958333</v>
      </c>
      <c r="AN236" s="362">
        <f>[7]Bio!P206</f>
        <v>5.2852708333333398</v>
      </c>
      <c r="AO236" s="362">
        <f>[7]Bio!R206</f>
        <v>7.4715128131944404</v>
      </c>
      <c r="AP236" s="362">
        <f>[7]Bio!S206</f>
        <v>15.3879245388889</v>
      </c>
      <c r="AQ236" s="362">
        <f>[7]Bio!T206</f>
        <v>4.9000000000000004</v>
      </c>
      <c r="AR236" s="362">
        <f>[7]Bio!U206</f>
        <v>6.7531360142822603</v>
      </c>
      <c r="AS236" s="362">
        <f>[7]Bio!W206</f>
        <v>6.9050859000000004</v>
      </c>
      <c r="AT236" s="362">
        <f>[7]Bio!X206</f>
        <v>38.3544791666667</v>
      </c>
      <c r="AU236" s="380">
        <f t="shared" si="17"/>
        <v>36.554295025569047</v>
      </c>
      <c r="AV236" s="362">
        <f>[6]Tabelle1!C49</f>
        <v>2.95</v>
      </c>
      <c r="AW236" s="362"/>
      <c r="AX236" s="381">
        <f t="shared" si="16"/>
        <v>4.13</v>
      </c>
      <c r="AY236" s="401">
        <f t="shared" si="20"/>
        <v>183.2159583878969</v>
      </c>
    </row>
    <row r="237" spans="1:51">
      <c r="A237" s="398">
        <v>43101</v>
      </c>
      <c r="B237" s="376">
        <f>'[3]Warenkorb transponiert'!C124</f>
        <v>1.804209164365983</v>
      </c>
      <c r="C237" s="362">
        <f>'[3]Warenkorb transponiert'!D124</f>
        <v>21.92493368700265</v>
      </c>
      <c r="D237" s="362">
        <f>'[3]Warenkorb transponiert'!E124</f>
        <v>14.087824532703202</v>
      </c>
      <c r="E237" s="362">
        <f>'[3]Warenkorb transponiert'!F124</f>
        <v>20.287533156498672</v>
      </c>
      <c r="F237" s="362">
        <f>'[3]Warenkorb transponiert'!G124</f>
        <v>19.766787973312539</v>
      </c>
      <c r="G237" s="362">
        <f>'[3]Warenkorb transponiert'!H124</f>
        <v>13.465018005449892</v>
      </c>
      <c r="H237" s="362">
        <f>'[3]Warenkorb transponiert'!I124</f>
        <v>4.4025903115311102</v>
      </c>
      <c r="I237" s="362">
        <f>'[3]Warenkorb transponiert'!J124</f>
        <v>3.5692569781977768</v>
      </c>
      <c r="J237" s="380">
        <f t="shared" si="18"/>
        <v>37.586898553942063</v>
      </c>
      <c r="K237" s="362">
        <f>[4]PreisBio!G88</f>
        <v>89.073170731707322</v>
      </c>
      <c r="L237" s="362">
        <f>[4]PreisBio!H88</f>
        <v>55.31818181818182</v>
      </c>
      <c r="M237" s="362">
        <f>[4]PreisBio!K88</f>
        <v>45.3</v>
      </c>
      <c r="N237" s="362">
        <f>[4]PreisBio!J88</f>
        <v>26.875</v>
      </c>
      <c r="O237" s="362">
        <f>[4]PreisBio!L88</f>
        <v>39.5</v>
      </c>
      <c r="P237" s="362">
        <f>[4]PreisBio!I88</f>
        <v>5.4068181818181813</v>
      </c>
      <c r="Q237" s="362">
        <f>[4]PreisBio!M88</f>
        <v>1.9915384615384606</v>
      </c>
      <c r="R237" s="362">
        <f>[4]PreisBio!B88</f>
        <v>2.3283116883116879</v>
      </c>
      <c r="S237" s="362">
        <f>[4]PreisBio!E88</f>
        <v>19.166666666666668</v>
      </c>
      <c r="T237" s="362">
        <f>[4]PreisBio!F88</f>
        <v>54.727272727272727</v>
      </c>
      <c r="U237" s="380">
        <f t="shared" si="22"/>
        <v>61.375941177115571</v>
      </c>
      <c r="V237" s="376">
        <f>'[2]Haltung gewichtet'!D212</f>
        <v>0.81115467502111893</v>
      </c>
      <c r="W237" s="380">
        <f t="shared" si="21"/>
        <v>22.712330900591329</v>
      </c>
      <c r="X237" s="362" t="str">
        <f>[1]Kochtypberechnung_Bio!T206</f>
        <v/>
      </c>
      <c r="Y237" s="362">
        <f>[1]Kochtypberechnung_Bio!V206</f>
        <v>3.2630542324571898</v>
      </c>
      <c r="Z237" s="380">
        <f t="shared" si="23"/>
        <v>2.1209852510971734</v>
      </c>
      <c r="AA237" s="376">
        <f>[7]Bio!C207</f>
        <v>6.4882219118400801</v>
      </c>
      <c r="AB237" s="362">
        <f>[7]Bio!D207</f>
        <v>3.1410435366478699</v>
      </c>
      <c r="AC237" s="362">
        <f>[7]Bio!E207</f>
        <v>2.7420999122806999</v>
      </c>
      <c r="AD237" s="362">
        <f>[7]Bio!F207</f>
        <v>0.87278911532547399</v>
      </c>
      <c r="AE237" s="380">
        <f t="shared" si="19"/>
        <v>18.124540227343029</v>
      </c>
      <c r="AF237" s="362">
        <f>[7]Bio!G207</f>
        <v>3.6788016256944398</v>
      </c>
      <c r="AG237" s="362">
        <f>[7]Bio!I207</f>
        <v>6.4485271187500004</v>
      </c>
      <c r="AH237" s="362">
        <f>[7]Bio!J207</f>
        <v>2.2377100565972201</v>
      </c>
      <c r="AI237" s="362">
        <f>[7]Bio!K207</f>
        <v>6.6610245120367599</v>
      </c>
      <c r="AJ237" s="362">
        <f>[7]Bio!L207</f>
        <v>5.53959166666667</v>
      </c>
      <c r="AK237" s="362">
        <f>[7]Bio!M207</f>
        <v>4.8571421138888899</v>
      </c>
      <c r="AL237" s="362">
        <f>[7]Bio!N207</f>
        <v>4.10959099145742</v>
      </c>
      <c r="AM237" s="362">
        <f>[7]Bio!O207</f>
        <v>5.6178892388888899</v>
      </c>
      <c r="AN237" s="362">
        <f>[7]Bio!P207</f>
        <v>7.9714453125000002</v>
      </c>
      <c r="AO237" s="362">
        <f>[7]Bio!R207</f>
        <v>7.9863430736111098</v>
      </c>
      <c r="AP237" s="362">
        <f>[7]Bio!S207</f>
        <v>15.6528941583333</v>
      </c>
      <c r="AQ237" s="362">
        <f>[7]Bio!T207</f>
        <v>4.9390416666666699</v>
      </c>
      <c r="AR237" s="362">
        <f>[7]Bio!U207</f>
        <v>6.8292313819444503</v>
      </c>
      <c r="AS237" s="362">
        <f>[7]Bio!W207</f>
        <v>8.6444317500000007</v>
      </c>
      <c r="AT237" s="362">
        <f>[7]Bio!X207</f>
        <v>42.679598757442399</v>
      </c>
      <c r="AU237" s="380">
        <f t="shared" si="17"/>
        <v>37.897598437262786</v>
      </c>
      <c r="AV237" s="362">
        <f>[6]Tabelle1!C50</f>
        <v>2.95</v>
      </c>
      <c r="AW237" s="362"/>
      <c r="AX237" s="381">
        <f t="shared" si="16"/>
        <v>4.13</v>
      </c>
      <c r="AY237" s="401">
        <f t="shared" si="20"/>
        <v>183.94829454735194</v>
      </c>
    </row>
    <row r="238" spans="1:51">
      <c r="A238" s="398">
        <v>43132</v>
      </c>
      <c r="B238" s="376">
        <f>'[3]Warenkorb transponiert'!C125</f>
        <v>1.804209164365983</v>
      </c>
      <c r="C238" s="362">
        <f>'[3]Warenkorb transponiert'!D125</f>
        <v>21.446883289124663</v>
      </c>
      <c r="D238" s="362">
        <f>'[3]Warenkorb transponiert'!E125</f>
        <v>14.087824532703202</v>
      </c>
      <c r="E238" s="362">
        <f>'[3]Warenkorb transponiert'!F125</f>
        <v>20.499999999999996</v>
      </c>
      <c r="F238" s="362">
        <f>'[3]Warenkorb transponiert'!G125</f>
        <v>19.746339138722817</v>
      </c>
      <c r="G238" s="362">
        <f>'[3]Warenkorb transponiert'!H125</f>
        <v>13.465018005449892</v>
      </c>
      <c r="H238" s="362">
        <f>'[3]Warenkorb transponiert'!I125</f>
        <v>4.4444444444444446</v>
      </c>
      <c r="I238" s="362">
        <f>'[3]Warenkorb transponiert'!J125</f>
        <v>3.6111111111111107</v>
      </c>
      <c r="J238" s="380">
        <f t="shared" si="18"/>
        <v>37.556485142063124</v>
      </c>
      <c r="K238" s="362">
        <f>[4]PreisBio!G89</f>
        <v>89.6</v>
      </c>
      <c r="L238" s="362">
        <f>[4]PreisBio!H89</f>
        <v>55.727272727272727</v>
      </c>
      <c r="M238" s="362">
        <f>[4]PreisBio!K89</f>
        <v>45.1</v>
      </c>
      <c r="N238" s="362">
        <f>[4]PreisBio!J89</f>
        <v>26.75</v>
      </c>
      <c r="O238" s="362">
        <f>[4]PreisBio!L89</f>
        <v>39.5</v>
      </c>
      <c r="P238" s="362">
        <f>[4]PreisBio!I89</f>
        <v>5.4068181818181813</v>
      </c>
      <c r="Q238" s="362">
        <f>[4]PreisBio!M89</f>
        <v>1.9507692307692297</v>
      </c>
      <c r="R238" s="362">
        <f>[4]PreisBio!B89</f>
        <v>2.3283116883116879</v>
      </c>
      <c r="S238" s="362">
        <f>[4]PreisBio!E89</f>
        <v>19.166666666666668</v>
      </c>
      <c r="T238" s="362">
        <f>[4]PreisBio!F89</f>
        <v>54.727272727272727</v>
      </c>
      <c r="U238" s="380">
        <f t="shared" si="22"/>
        <v>61.407181318681317</v>
      </c>
      <c r="V238" s="376">
        <f>'[2]Haltung gewichtet'!D213</f>
        <v>0.80709111295059144</v>
      </c>
      <c r="W238" s="380">
        <f t="shared" si="21"/>
        <v>22.598551162616559</v>
      </c>
      <c r="X238" s="362" t="str">
        <f>[1]Kochtypberechnung_Bio!T207</f>
        <v/>
      </c>
      <c r="Y238" s="362">
        <f>[1]Kochtypberechnung_Bio!V207</f>
        <v>3.18079525097663</v>
      </c>
      <c r="Z238" s="380">
        <f t="shared" si="23"/>
        <v>2.0675169131348095</v>
      </c>
      <c r="AA238" s="376">
        <f>[7]Bio!C208</f>
        <v>6.6877732164822898</v>
      </c>
      <c r="AB238" s="362">
        <f>[7]Bio!D208</f>
        <v>3.1427595820515899</v>
      </c>
      <c r="AC238" s="362">
        <f>[7]Bio!E208</f>
        <v>3.10103282186286</v>
      </c>
      <c r="AD238" s="362">
        <f>[7]Bio!F208</f>
        <v>0.76999522396339204</v>
      </c>
      <c r="AE238" s="380">
        <f t="shared" si="19"/>
        <v>18.488331532918803</v>
      </c>
      <c r="AF238" s="362">
        <f>[7]Bio!G208</f>
        <v>4.27679579477467</v>
      </c>
      <c r="AG238" s="362">
        <f>[7]Bio!I208</f>
        <v>6.0514339259197598</v>
      </c>
      <c r="AH238" s="362">
        <f>[7]Bio!J208</f>
        <v>2.4456151600446101</v>
      </c>
      <c r="AI238" s="362">
        <f>[7]Bio!K208</f>
        <v>8.0603257112667492</v>
      </c>
      <c r="AJ238" s="362">
        <f>[7]Bio!L208</f>
        <v>3.2430186373618199</v>
      </c>
      <c r="AK238" s="362">
        <f>[7]Bio!M208</f>
        <v>4.6740059564763996</v>
      </c>
      <c r="AL238" s="362">
        <f>[7]Bio!N208</f>
        <v>6.2292765230889504</v>
      </c>
      <c r="AM238" s="362">
        <f>[7]Bio!O208</f>
        <v>5.4677622921095397</v>
      </c>
      <c r="AN238" s="362">
        <f>[7]Bio!P208</f>
        <v>6.3799700402088897</v>
      </c>
      <c r="AO238" s="362">
        <f>[7]Bio!R208</f>
        <v>7.6588409932047501</v>
      </c>
      <c r="AP238" s="362">
        <f>[7]Bio!S208</f>
        <v>16.829763288340601</v>
      </c>
      <c r="AQ238" s="362">
        <f>[7]Bio!T208</f>
        <v>4.9094457889929197</v>
      </c>
      <c r="AR238" s="362">
        <f>[7]Bio!U208</f>
        <v>7.3119599467640297</v>
      </c>
      <c r="AS238" s="362">
        <f>[7]Bio!W208</f>
        <v>7.9176178826701102</v>
      </c>
      <c r="AT238" s="362">
        <f>[7]Bio!X208</f>
        <v>48.927532645321797</v>
      </c>
      <c r="AU238" s="380">
        <f t="shared" si="17"/>
        <v>37.537846540980127</v>
      </c>
      <c r="AV238" s="362">
        <f>[6]Tabelle1!C51</f>
        <v>2.95</v>
      </c>
      <c r="AW238" s="362"/>
      <c r="AX238" s="381">
        <f t="shared" si="16"/>
        <v>4.13</v>
      </c>
      <c r="AY238" s="401">
        <f t="shared" si="20"/>
        <v>183.78591261039472</v>
      </c>
    </row>
    <row r="239" spans="1:51">
      <c r="A239" s="398">
        <v>43160</v>
      </c>
      <c r="B239" s="376">
        <f>'[3]Warenkorb transponiert'!C126</f>
        <v>1.804209164365983</v>
      </c>
      <c r="C239" s="362">
        <f>'[3]Warenkorb transponiert'!D126</f>
        <v>21.92493368700265</v>
      </c>
      <c r="D239" s="362">
        <f>'[3]Warenkorb transponiert'!E126</f>
        <v>14.087824532703202</v>
      </c>
      <c r="E239" s="362">
        <f>'[3]Warenkorb transponiert'!F126</f>
        <v>20.499999999999996</v>
      </c>
      <c r="F239" s="362">
        <f>'[3]Warenkorb transponiert'!G126</f>
        <v>19.746339138722817</v>
      </c>
      <c r="G239" s="362">
        <f>'[3]Warenkorb transponiert'!H126</f>
        <v>13.465018005449892</v>
      </c>
      <c r="H239" s="362">
        <f>'[3]Warenkorb transponiert'!I126</f>
        <v>4.4444444444444446</v>
      </c>
      <c r="I239" s="362">
        <f>'[3]Warenkorb transponiert'!J126</f>
        <v>3.6111111111111107</v>
      </c>
      <c r="J239" s="380">
        <f t="shared" si="18"/>
        <v>37.652095221638724</v>
      </c>
      <c r="K239" s="362">
        <f>[4]PreisBio!G90</f>
        <v>89.6</v>
      </c>
      <c r="L239" s="362">
        <f>[4]PreisBio!H90</f>
        <v>55.4</v>
      </c>
      <c r="M239" s="362">
        <f>[4]PreisBio!K90</f>
        <v>45.1</v>
      </c>
      <c r="N239" s="362">
        <f>[4]PreisBio!J90</f>
        <v>26.75</v>
      </c>
      <c r="O239" s="362">
        <f>[4]PreisBio!L90</f>
        <v>39.5</v>
      </c>
      <c r="P239" s="362">
        <f>[4]PreisBio!I90</f>
        <v>5.4143181818181798</v>
      </c>
      <c r="Q239" s="362">
        <f>[4]PreisBio!M90</f>
        <v>1.9896153846153837</v>
      </c>
      <c r="R239" s="362">
        <f>[4]PreisBio!B90</f>
        <v>2.3283116883116883</v>
      </c>
      <c r="S239" s="362">
        <f>[4]PreisBio!E90</f>
        <v>19.166666666666668</v>
      </c>
      <c r="T239" s="362">
        <f>[4]PreisBio!F90</f>
        <v>54.727272727272727</v>
      </c>
      <c r="U239" s="380">
        <f t="shared" si="22"/>
        <v>61.387096353646349</v>
      </c>
      <c r="V239" s="376">
        <f>'[2]Haltung gewichtet'!D214</f>
        <v>0.81482623996839543</v>
      </c>
      <c r="W239" s="380">
        <f t="shared" si="21"/>
        <v>22.815134719115072</v>
      </c>
      <c r="X239" s="362" t="str">
        <f>[1]Kochtypberechnung_Bio!T208</f>
        <v/>
      </c>
      <c r="Y239" s="362">
        <f>[1]Kochtypberechnung_Bio!V208</f>
        <v>3.2825751045135299</v>
      </c>
      <c r="Z239" s="380">
        <f t="shared" si="23"/>
        <v>2.1336738179337944</v>
      </c>
      <c r="AA239" s="376">
        <f>[7]Bio!C209</f>
        <v>6.6816340558587903</v>
      </c>
      <c r="AB239" s="362">
        <f>[7]Bio!D209</f>
        <v>2.6809979581921399</v>
      </c>
      <c r="AC239" s="362">
        <f>[7]Bio!E209</f>
        <v>3.41803354922726</v>
      </c>
      <c r="AD239" s="362">
        <f>[7]Bio!F209</f>
        <v>0.81189727075697204</v>
      </c>
      <c r="AE239" s="380">
        <f t="shared" si="19"/>
        <v>18.311919255953303</v>
      </c>
      <c r="AF239" s="362">
        <f>[7]Bio!G209</f>
        <v>3.36229359195015</v>
      </c>
      <c r="AG239" s="362">
        <f>[7]Bio!I209</f>
        <v>5.6275551270899902</v>
      </c>
      <c r="AH239" s="362">
        <f>[7]Bio!J209</f>
        <v>2.4356082146203302</v>
      </c>
      <c r="AI239" s="362">
        <f>[7]Bio!K209</f>
        <v>6.1221417336043702</v>
      </c>
      <c r="AJ239" s="362">
        <f>[7]Bio!L209</f>
        <v>2.4782369904611401</v>
      </c>
      <c r="AK239" s="362">
        <f>[7]Bio!M209</f>
        <v>4.66087862165005</v>
      </c>
      <c r="AL239" s="362">
        <f>[7]Bio!N209</f>
        <v>5.6654705409087898</v>
      </c>
      <c r="AM239" s="362">
        <f>[7]Bio!O209</f>
        <v>5.6802373602789302</v>
      </c>
      <c r="AN239" s="362">
        <f>[7]Bio!P209</f>
        <v>7.2973829728964201</v>
      </c>
      <c r="AO239" s="362">
        <f>[7]Bio!R209</f>
        <v>9.5761114045628304</v>
      </c>
      <c r="AP239" s="362">
        <f>[7]Bio!S209</f>
        <v>16.8916212490637</v>
      </c>
      <c r="AQ239" s="362">
        <f>[7]Bio!T209</f>
        <v>4.9094457889929197</v>
      </c>
      <c r="AR239" s="362">
        <f>[7]Bio!U209</f>
        <v>7.1573251336920602</v>
      </c>
      <c r="AS239" s="362">
        <f>[7]Bio!W209</f>
        <v>8.2313730158998393</v>
      </c>
      <c r="AT239" s="362">
        <f>[7]Bio!X209</f>
        <v>49.561132887157498</v>
      </c>
      <c r="AU239" s="380">
        <f t="shared" si="17"/>
        <v>35.039027201908084</v>
      </c>
      <c r="AV239" s="362">
        <f>[6]Tabelle1!C52</f>
        <v>2.95</v>
      </c>
      <c r="AW239" s="362"/>
      <c r="AX239" s="381">
        <f t="shared" si="16"/>
        <v>4.13</v>
      </c>
      <c r="AY239" s="401">
        <f t="shared" si="20"/>
        <v>181.46894657019533</v>
      </c>
    </row>
    <row r="240" spans="1:51">
      <c r="A240" s="398">
        <v>43191</v>
      </c>
      <c r="B240" s="376">
        <f>'[3]Warenkorb transponiert'!C127</f>
        <v>1.804209164365983</v>
      </c>
      <c r="C240" s="362">
        <f>'[3]Warenkorb transponiert'!D127</f>
        <v>21.92493368700265</v>
      </c>
      <c r="D240" s="362">
        <f>'[3]Warenkorb transponiert'!E127</f>
        <v>14.333333333333334</v>
      </c>
      <c r="E240" s="362">
        <f>'[3]Warenkorb transponiert'!F127</f>
        <v>20.499999999999996</v>
      </c>
      <c r="F240" s="362">
        <f>'[3]Warenkorb transponiert'!G127</f>
        <v>19.746339138722817</v>
      </c>
      <c r="G240" s="362">
        <f>'[3]Warenkorb transponiert'!H127</f>
        <v>13.465018005449892</v>
      </c>
      <c r="H240" s="362">
        <f>'[3]Warenkorb transponiert'!I127</f>
        <v>4.4444444444444446</v>
      </c>
      <c r="I240" s="362">
        <f>'[3]Warenkorb transponiert'!J127</f>
        <v>3.6111111111111107</v>
      </c>
      <c r="J240" s="380">
        <f t="shared" si="18"/>
        <v>37.703652069771053</v>
      </c>
      <c r="K240" s="362">
        <f>[4]PreisBio!G91</f>
        <v>88.625</v>
      </c>
      <c r="L240" s="362">
        <f>[4]PreisBio!H91</f>
        <v>55.727272727272727</v>
      </c>
      <c r="M240" s="362">
        <f>[4]PreisBio!K91</f>
        <v>45.35</v>
      </c>
      <c r="N240" s="362">
        <f>[4]PreisBio!J91</f>
        <v>26.78125</v>
      </c>
      <c r="O240" s="362">
        <f>[4]PreisBio!L91</f>
        <v>39.5</v>
      </c>
      <c r="P240" s="362">
        <f>[4]PreisBio!I91</f>
        <v>5.408380681818179</v>
      </c>
      <c r="Q240" s="362">
        <f>[4]PreisBio!M91</f>
        <v>1.9868269230769222</v>
      </c>
      <c r="R240" s="362">
        <f>[4]PreisBio!B91</f>
        <v>2.3283116883116879</v>
      </c>
      <c r="S240" s="362">
        <f>[4]PreisBio!E91</f>
        <v>19.166666666666668</v>
      </c>
      <c r="T240" s="362">
        <f>[4]PreisBio!F91</f>
        <v>54.727272727272727</v>
      </c>
      <c r="U240" s="380">
        <f t="shared" si="22"/>
        <v>61.350546703296708</v>
      </c>
      <c r="V240" s="376">
        <f>'[2]Haltung gewichtet'!D215</f>
        <v>0.83142731772054312</v>
      </c>
      <c r="W240" s="380">
        <f t="shared" si="21"/>
        <v>23.279964896175208</v>
      </c>
      <c r="X240" s="362" t="str">
        <f>[1]Kochtypberechnung_Bio!T209</f>
        <v/>
      </c>
      <c r="Y240" s="362">
        <f>[1]Kochtypberechnung_Bio!V209</f>
        <v>3.2797567911252998</v>
      </c>
      <c r="Z240" s="380">
        <f t="shared" si="23"/>
        <v>2.1318419142314449</v>
      </c>
      <c r="AA240" s="376">
        <f>[7]Bio!C210</f>
        <v>6.7298453966214202</v>
      </c>
      <c r="AB240" s="362">
        <f>[7]Bio!D210</f>
        <v>3.1427595820515899</v>
      </c>
      <c r="AC240" s="362">
        <f>[7]Bio!E210</f>
        <v>3.4341654983629701</v>
      </c>
      <c r="AD240" s="362">
        <f>[7]Bio!F210</f>
        <v>0.83046335533013504</v>
      </c>
      <c r="AE240" s="380">
        <f t="shared" si="19"/>
        <v>18.999133783118495</v>
      </c>
      <c r="AF240" s="362">
        <f>[7]Bio!G210</f>
        <v>4.3693871462416398</v>
      </c>
      <c r="AG240" s="362">
        <f>[7]Bio!I210</f>
        <v>4.7478841155512299</v>
      </c>
      <c r="AH240" s="362">
        <f>[7]Bio!J210</f>
        <v>2.3980834658967698</v>
      </c>
      <c r="AI240" s="362">
        <f>[7]Bio!K210</f>
        <v>5.0145691180530303</v>
      </c>
      <c r="AJ240" s="362">
        <f>[7]Bio!L210</f>
        <v>3.0034107210186201</v>
      </c>
      <c r="AK240" s="362">
        <f>[7]Bio!M210</f>
        <v>4.74315655901085</v>
      </c>
      <c r="AL240" s="362">
        <f>[7]Bio!N210</f>
        <v>5.9311772749134697</v>
      </c>
      <c r="AM240" s="362">
        <f>[7]Bio!O210</f>
        <v>5.9208181047658401</v>
      </c>
      <c r="AN240" s="362">
        <f>[7]Bio!P210</f>
        <v>7.3311181047567402</v>
      </c>
      <c r="AO240" s="362">
        <f>[7]Bio!R210</f>
        <v>11.1644457627514</v>
      </c>
      <c r="AP240" s="362">
        <f>[7]Bio!S210</f>
        <v>16.3403968170133</v>
      </c>
      <c r="AQ240" s="362">
        <f>[7]Bio!T210</f>
        <v>4.9105025070353499</v>
      </c>
      <c r="AR240" s="362">
        <f>[7]Bio!U210</f>
        <v>7.3625720416685896</v>
      </c>
      <c r="AS240" s="362">
        <f>[7]Bio!W210</f>
        <v>7.2926443601456699</v>
      </c>
      <c r="AT240" s="362">
        <f>[7]Bio!X210</f>
        <v>52.990468876128197</v>
      </c>
      <c r="AU240" s="380">
        <f t="shared" si="17"/>
        <v>35.927514390614029</v>
      </c>
      <c r="AV240" s="362">
        <f>[6]Tabelle1!C53</f>
        <v>2.95</v>
      </c>
      <c r="AW240" s="362"/>
      <c r="AX240" s="381">
        <f t="shared" si="16"/>
        <v>4.13</v>
      </c>
      <c r="AY240" s="401">
        <f t="shared" si="20"/>
        <v>183.52265375720691</v>
      </c>
    </row>
    <row r="241" spans="1:51">
      <c r="A241" s="398">
        <v>43221</v>
      </c>
      <c r="B241" s="376">
        <f>'[3]Warenkorb transponiert'!C128</f>
        <v>1.804209164365983</v>
      </c>
      <c r="C241" s="362">
        <f>'[3]Warenkorb transponiert'!D128</f>
        <v>21.92493368700265</v>
      </c>
      <c r="D241" s="362">
        <f>'[3]Warenkorb transponiert'!E128</f>
        <v>14.333333333333334</v>
      </c>
      <c r="E241" s="362">
        <f>'[3]Warenkorb transponiert'!F128</f>
        <v>20.499999999999996</v>
      </c>
      <c r="F241" s="362">
        <f>'[3]Warenkorb transponiert'!G128</f>
        <v>19.766787973312539</v>
      </c>
      <c r="G241" s="362">
        <f>'[3]Warenkorb transponiert'!H128</f>
        <v>13.465018005449892</v>
      </c>
      <c r="H241" s="362">
        <f>'[3]Warenkorb transponiert'!I128</f>
        <v>4.4444444444444446</v>
      </c>
      <c r="I241" s="362">
        <f>'[3]Warenkorb transponiert'!J128</f>
        <v>3.6111111111111107</v>
      </c>
      <c r="J241" s="380">
        <f t="shared" si="18"/>
        <v>37.705901441575918</v>
      </c>
      <c r="K241" s="362">
        <f>[4]PreisBio!G92</f>
        <v>88.474999999999994</v>
      </c>
      <c r="L241" s="362">
        <f>[4]PreisBio!H92</f>
        <v>55.727272727272727</v>
      </c>
      <c r="M241" s="362">
        <f>[4]PreisBio!K92</f>
        <v>45.325000000000003</v>
      </c>
      <c r="N241" s="362">
        <f>[4]PreisBio!J92</f>
        <v>26.791666666666668</v>
      </c>
      <c r="O241" s="362">
        <f>[4]PreisBio!L92</f>
        <v>39.5</v>
      </c>
      <c r="P241" s="362">
        <f>[4]PreisBio!I92</f>
        <v>5.4443181818181792</v>
      </c>
      <c r="Q241" s="362">
        <f>[4]PreisBio!M92</f>
        <v>2.0267307692307694</v>
      </c>
      <c r="R241" s="362">
        <f>[4]PreisBio!B92</f>
        <v>2.3283116883116879</v>
      </c>
      <c r="S241" s="362">
        <f>[4]PreisBio!E92</f>
        <v>19.166666666666668</v>
      </c>
      <c r="T241" s="362">
        <f>[4]PreisBio!F92</f>
        <v>54.727272727272727</v>
      </c>
      <c r="U241" s="380">
        <f t="shared" si="22"/>
        <v>61.345729395604401</v>
      </c>
      <c r="V241" s="376">
        <f>'[2]Haltung gewichtet'!D216</f>
        <v>0.80554724878567474</v>
      </c>
      <c r="W241" s="380">
        <f t="shared" si="21"/>
        <v>22.555322965998894</v>
      </c>
      <c r="X241" s="362" t="str">
        <f>[1]Kochtypberechnung_Bio!T210</f>
        <v/>
      </c>
      <c r="Y241" s="362">
        <f>[1]Kochtypberechnung_Bio!V210</f>
        <v>2.9349490900791668</v>
      </c>
      <c r="Z241" s="380">
        <f t="shared" si="23"/>
        <v>1.9077169085514585</v>
      </c>
      <c r="AA241" s="376">
        <f>[7]Bio!C211</f>
        <v>6.7466977729650397</v>
      </c>
      <c r="AB241" s="362">
        <f>[7]Bio!D211</f>
        <v>3.1427595820515899</v>
      </c>
      <c r="AC241" s="362">
        <f>[7]Bio!E211</f>
        <v>3.3553481552348301</v>
      </c>
      <c r="AD241" s="362">
        <f>[7]Bio!F211</f>
        <v>0.83283470387186498</v>
      </c>
      <c r="AE241" s="380">
        <f t="shared" si="19"/>
        <v>18.960194678515112</v>
      </c>
      <c r="AF241" s="362">
        <f>[7]Bio!G211</f>
        <v>3.8600197345950602</v>
      </c>
      <c r="AG241" s="362">
        <f>[7]Bio!I211</f>
        <v>5.5848733578738603</v>
      </c>
      <c r="AH241" s="362">
        <f>[7]Bio!J211</f>
        <v>2.8364935868282899</v>
      </c>
      <c r="AI241" s="362">
        <f>[7]Bio!K211</f>
        <v>5.3706352543119298</v>
      </c>
      <c r="AJ241" s="362">
        <f>[7]Bio!L211</f>
        <v>3.4642072989006101</v>
      </c>
      <c r="AK241" s="362">
        <f>[7]Bio!M211</f>
        <v>4.5775584609412503</v>
      </c>
      <c r="AL241" s="362">
        <f>[7]Bio!N211</f>
        <v>4.9452673137415299</v>
      </c>
      <c r="AM241" s="362">
        <f>[7]Bio!O211</f>
        <v>5.94776712419928</v>
      </c>
      <c r="AN241" s="362">
        <f>[7]Bio!P211</f>
        <v>6.6302843548631403</v>
      </c>
      <c r="AO241" s="362">
        <f>[7]Bio!R211</f>
        <v>7.7624794667838604</v>
      </c>
      <c r="AP241" s="362">
        <f>[7]Bio!S211</f>
        <v>14.397195857960901</v>
      </c>
      <c r="AQ241" s="362">
        <f>[7]Bio!T211</f>
        <v>4.9094457889929197</v>
      </c>
      <c r="AR241" s="362">
        <f>[7]Bio!U211</f>
        <v>7.3418968673144702</v>
      </c>
      <c r="AS241" s="362">
        <f>[7]Bio!W211</f>
        <v>6.9717612991133899</v>
      </c>
      <c r="AT241" s="362">
        <f>[7]Bio!X211</f>
        <v>30.7868157563931</v>
      </c>
      <c r="AU241" s="380">
        <f t="shared" si="17"/>
        <v>34.451855947853666</v>
      </c>
      <c r="AV241" s="362">
        <f>[6]Tabelle1!C54</f>
        <v>2.95</v>
      </c>
      <c r="AW241" s="362"/>
      <c r="AX241" s="381">
        <f t="shared" si="16"/>
        <v>4.13</v>
      </c>
      <c r="AY241" s="401">
        <f t="shared" si="20"/>
        <v>181.05672133809944</v>
      </c>
    </row>
    <row r="242" spans="1:51">
      <c r="A242" s="398">
        <v>43252</v>
      </c>
      <c r="B242" s="376">
        <f>'[3]Warenkorb transponiert'!C129</f>
        <v>1.804209164365983</v>
      </c>
      <c r="C242" s="362">
        <f>'[3]Warenkorb transponiert'!D129</f>
        <v>22.712466843501321</v>
      </c>
      <c r="D242" s="362">
        <f>'[3]Warenkorb transponiert'!E129</f>
        <v>14.333333333333334</v>
      </c>
      <c r="E242" s="362">
        <f>'[3]Warenkorb transponiert'!F129</f>
        <v>20.499999999999996</v>
      </c>
      <c r="F242" s="362">
        <f>'[3]Warenkorb transponiert'!G129</f>
        <v>19.850554544666842</v>
      </c>
      <c r="G242" s="362">
        <f>'[3]Warenkorb transponiert'!H129</f>
        <v>13.465018005449892</v>
      </c>
      <c r="H242" s="362">
        <f>'[3]Warenkorb transponiert'!I129</f>
        <v>4.4444444444444446</v>
      </c>
      <c r="I242" s="362">
        <f>'[3]Warenkorb transponiert'!J129</f>
        <v>3.6111111111111107</v>
      </c>
      <c r="J242" s="380">
        <f t="shared" si="18"/>
        <v>37.872622395724633</v>
      </c>
      <c r="K242" s="362">
        <f>[4]PreisBio!G93</f>
        <v>88.86</v>
      </c>
      <c r="L242" s="362">
        <f>[4]PreisBio!H93</f>
        <v>55.781818181818181</v>
      </c>
      <c r="M242" s="362">
        <f>[4]PreisBio!K93</f>
        <v>46</v>
      </c>
      <c r="N242" s="362">
        <f>[4]PreisBio!J93</f>
        <v>26.75</v>
      </c>
      <c r="O242" s="362">
        <f>[4]PreisBio!L93</f>
        <v>39.5</v>
      </c>
      <c r="P242" s="362">
        <f>[4]PreisBio!I93</f>
        <v>5.4443181818181783</v>
      </c>
      <c r="Q242" s="362">
        <f>[4]PreisBio!M93</f>
        <v>2.0300000000000002</v>
      </c>
      <c r="R242" s="362">
        <f>[4]PreisBio!B93</f>
        <v>2.3283116883116883</v>
      </c>
      <c r="S242" s="362">
        <f>[4]PreisBio!E93</f>
        <v>19.166666666666668</v>
      </c>
      <c r="T242" s="362">
        <f>[4]PreisBio!F93</f>
        <v>54.727272727272727</v>
      </c>
      <c r="U242" s="380">
        <f t="shared" si="22"/>
        <v>61.504397402597412</v>
      </c>
      <c r="V242" s="376">
        <f>'[2]Haltung gewichtet'!D217</f>
        <v>0.80397449859405812</v>
      </c>
      <c r="W242" s="380">
        <f t="shared" si="21"/>
        <v>22.511285960633629</v>
      </c>
      <c r="X242" s="362" t="str">
        <f>[1]Kochtypberechnung_Bio!T211</f>
        <v/>
      </c>
      <c r="Y242" s="362">
        <f>[1]Kochtypberechnung_Bio!V211</f>
        <v>3.3367042715970801</v>
      </c>
      <c r="Z242" s="380">
        <f t="shared" si="23"/>
        <v>2.1688577765381023</v>
      </c>
      <c r="AA242" s="376">
        <f>[7]Bio!C212</f>
        <v>6.67358201169385</v>
      </c>
      <c r="AB242" s="362">
        <f>[7]Bio!D212</f>
        <v>3.1427595820515899</v>
      </c>
      <c r="AC242" s="362">
        <f>[7]Bio!E212</f>
        <v>3.21849795370286</v>
      </c>
      <c r="AD242" s="362">
        <f>[7]Bio!F212</f>
        <v>0.83653182761459266</v>
      </c>
      <c r="AE242" s="380">
        <f t="shared" si="19"/>
        <v>18.737969341380364</v>
      </c>
      <c r="AF242" s="362">
        <f>[7]Bio!G212</f>
        <v>3.33894397102303</v>
      </c>
      <c r="AG242" s="362">
        <f>[7]Bio!I212</f>
        <v>9.1251860267554505</v>
      </c>
      <c r="AH242" s="362">
        <f>[7]Bio!J212</f>
        <v>2.4636880956727598</v>
      </c>
      <c r="AI242" s="362">
        <f>[7]Bio!K212</f>
        <v>9.3206603016480596</v>
      </c>
      <c r="AJ242" s="362">
        <f>[7]Bio!L212</f>
        <v>2.2400101944948401</v>
      </c>
      <c r="AK242" s="362">
        <f>[7]Bio!M212</f>
        <v>4.8561519922205596</v>
      </c>
      <c r="AL242" s="362">
        <f>[7]Bio!N212</f>
        <v>8.2754648887368791</v>
      </c>
      <c r="AM242" s="362">
        <f>[7]Bio!O212</f>
        <v>8.4852467951367494</v>
      </c>
      <c r="AN242" s="362">
        <f>[7]Bio!P212</f>
        <v>9.2395839346189401</v>
      </c>
      <c r="AO242" s="362">
        <f>[7]Bio!R212</f>
        <v>8.1824477261782107</v>
      </c>
      <c r="AP242" s="362">
        <f>[7]Bio!S212</f>
        <v>16.7455493452802</v>
      </c>
      <c r="AQ242" s="362">
        <f>[7]Bio!T212</f>
        <v>4.9094457889929197</v>
      </c>
      <c r="AR242" s="362">
        <f>[7]Bio!U212</f>
        <v>7.3803245042764303</v>
      </c>
      <c r="AS242" s="362">
        <f>[7]Bio!W212</f>
        <v>9.0999591548305503</v>
      </c>
      <c r="AT242" s="362">
        <f>[7]Bio!X212</f>
        <v>46.240976224346703</v>
      </c>
      <c r="AU242" s="380">
        <f t="shared" si="17"/>
        <v>40.980197537422875</v>
      </c>
      <c r="AV242" s="362">
        <f>[6]Tabelle1!C55</f>
        <v>2.95</v>
      </c>
      <c r="AW242" s="362"/>
      <c r="AX242" s="381">
        <f t="shared" si="16"/>
        <v>4.13</v>
      </c>
      <c r="AY242" s="401">
        <f t="shared" si="20"/>
        <v>187.905330414297</v>
      </c>
    </row>
    <row r="243" spans="1:51">
      <c r="A243" s="398">
        <v>43282</v>
      </c>
      <c r="B243" s="376">
        <f>'[3]Warenkorb transponiert'!C130</f>
        <v>1.804209164365983</v>
      </c>
      <c r="C243" s="362">
        <f>'[3]Warenkorb transponiert'!D130</f>
        <v>22.712466843501321</v>
      </c>
      <c r="D243" s="362">
        <f>'[3]Warenkorb transponiert'!E130</f>
        <v>14.333333333333334</v>
      </c>
      <c r="E243" s="362">
        <f>'[3]Warenkorb transponiert'!F130</f>
        <v>20.499999999999996</v>
      </c>
      <c r="F243" s="362">
        <f>'[3]Warenkorb transponiert'!G130</f>
        <v>19.83690754700633</v>
      </c>
      <c r="G243" s="362">
        <f>'[3]Warenkorb transponiert'!H130</f>
        <v>13.465018005449892</v>
      </c>
      <c r="H243" s="362">
        <f>'[3]Warenkorb transponiert'!I130</f>
        <v>4.4444444444444446</v>
      </c>
      <c r="I243" s="362">
        <f>'[3]Warenkorb transponiert'!J130</f>
        <v>3.6111111111111107</v>
      </c>
      <c r="J243" s="380">
        <f t="shared" si="18"/>
        <v>37.871121225981973</v>
      </c>
      <c r="K243" s="362">
        <f>[4]PreisBio!G94</f>
        <v>90.787499999999994</v>
      </c>
      <c r="L243" s="362">
        <f>[4]PreisBio!H94</f>
        <v>56.147727272727273</v>
      </c>
      <c r="M243" s="362">
        <f>[4]PreisBio!K94</f>
        <v>45.9</v>
      </c>
      <c r="N243" s="362">
        <f>[4]PreisBio!J94</f>
        <v>26.666666666666668</v>
      </c>
      <c r="O243" s="362">
        <f>[4]PreisBio!L94</f>
        <v>39.357142857142854</v>
      </c>
      <c r="P243" s="362">
        <f>[4]PreisBio!I94</f>
        <v>5.4443181818181792</v>
      </c>
      <c r="Q243" s="362">
        <f>[4]PreisBio!M94</f>
        <v>2.0219230769230774</v>
      </c>
      <c r="R243" s="362">
        <f>[4]PreisBio!B94</f>
        <v>2.3284090909090902</v>
      </c>
      <c r="S243" s="362">
        <f>[4]PreisBio!E94</f>
        <v>19.166666666666668</v>
      </c>
      <c r="T243" s="362">
        <f>[4]PreisBio!F94</f>
        <v>54.727272727272727</v>
      </c>
      <c r="U243" s="380">
        <f t="shared" si="22"/>
        <v>61.709615959040953</v>
      </c>
      <c r="V243" s="376">
        <f>'[2]Haltung gewichtet'!D218</f>
        <v>0.82107420978419365</v>
      </c>
      <c r="W243" s="380">
        <f t="shared" si="21"/>
        <v>22.990077873957421</v>
      </c>
      <c r="X243" s="362" t="str">
        <f>[1]Kochtypberechnung_Bio!T212</f>
        <v/>
      </c>
      <c r="Y243" s="362">
        <f>[1]Kochtypberechnung_Bio!V212</f>
        <v>3.7215478156898918</v>
      </c>
      <c r="Z243" s="380">
        <f t="shared" si="23"/>
        <v>2.4190060801984297</v>
      </c>
      <c r="AA243" s="376">
        <f>[7]Bio!C213</f>
        <v>6.4425478508666458</v>
      </c>
      <c r="AB243" s="362">
        <f>[7]Bio!D213</f>
        <v>3.1427595820515899</v>
      </c>
      <c r="AC243" s="362">
        <f>[7]Bio!E213</f>
        <v>3.4511649978698702</v>
      </c>
      <c r="AD243" s="362">
        <f>[7]Bio!F213</f>
        <v>0.77198190327095029</v>
      </c>
      <c r="AE243" s="380">
        <f t="shared" si="19"/>
        <v>18.437078988045361</v>
      </c>
      <c r="AF243" s="362">
        <f>[7]Bio!G213</f>
        <v>5.0632346013567</v>
      </c>
      <c r="AG243" s="362">
        <f>[7]Bio!I213</f>
        <v>8.2704374732551695</v>
      </c>
      <c r="AH243" s="362">
        <f>[7]Bio!J213</f>
        <v>1.96755894095536</v>
      </c>
      <c r="AI243" s="362">
        <f>[7]Bio!K213</f>
        <v>5.8813733745138501</v>
      </c>
      <c r="AJ243" s="362">
        <f>[7]Bio!L213</f>
        <v>2.8255821092328302</v>
      </c>
      <c r="AK243" s="362">
        <f>[7]Bio!M213</f>
        <v>6.7596730282879198</v>
      </c>
      <c r="AL243" s="362">
        <f>[7]Bio!N213</f>
        <v>7.6767999591027003</v>
      </c>
      <c r="AM243" s="362">
        <f>[7]Bio!O213</f>
        <v>7.4581923139548101</v>
      </c>
      <c r="AN243" s="362">
        <f>[7]Bio!P213</f>
        <v>8.6848393904534902</v>
      </c>
      <c r="AO243" s="362">
        <f>[7]Bio!R213</f>
        <v>9.8724705849970107</v>
      </c>
      <c r="AP243" s="362">
        <f>[7]Bio!S213</f>
        <v>16.687063905210302</v>
      </c>
      <c r="AQ243" s="362">
        <f>[7]Bio!T213</f>
        <v>4.9094457889929197</v>
      </c>
      <c r="AR243" s="362">
        <f>[7]Bio!U213</f>
        <v>7.3583437910397897</v>
      </c>
      <c r="AS243" s="362">
        <f>[7]Bio!W213</f>
        <v>9.0329300584393906</v>
      </c>
      <c r="AT243" s="362">
        <f>[7]Bio!X213</f>
        <v>46.240976224346703</v>
      </c>
      <c r="AU243" s="380">
        <f t="shared" si="17"/>
        <v>40.945596415726577</v>
      </c>
      <c r="AV243" s="362">
        <f>[6]Tabelle1!C56</f>
        <v>2.95</v>
      </c>
      <c r="AW243" s="362"/>
      <c r="AX243" s="381">
        <f t="shared" si="16"/>
        <v>4.13</v>
      </c>
      <c r="AY243" s="401">
        <f t="shared" si="20"/>
        <v>188.50249654295072</v>
      </c>
    </row>
    <row r="244" spans="1:51">
      <c r="A244" s="398">
        <v>43313</v>
      </c>
      <c r="B244" s="376">
        <f>'[3]Warenkorb transponiert'!C131</f>
        <v>1.804209164365983</v>
      </c>
      <c r="C244" s="362">
        <f>'[3]Warenkorb transponiert'!D131</f>
        <v>22.712466843501321</v>
      </c>
      <c r="D244" s="362">
        <f>'[3]Warenkorb transponiert'!E131</f>
        <v>14.333333333333334</v>
      </c>
      <c r="E244" s="362">
        <f>'[3]Warenkorb transponiert'!F131</f>
        <v>20.499999999999996</v>
      </c>
      <c r="F244" s="362">
        <f>'[3]Warenkorb transponiert'!G131</f>
        <v>19.83690754700633</v>
      </c>
      <c r="G244" s="362">
        <f>'[3]Warenkorb transponiert'!H131</f>
        <v>13.465018005449892</v>
      </c>
      <c r="H244" s="362">
        <f>'[3]Warenkorb transponiert'!I131</f>
        <v>4.3616735098511121</v>
      </c>
      <c r="I244" s="362">
        <f>'[3]Warenkorb transponiert'!J131</f>
        <v>3.4731595534555568</v>
      </c>
      <c r="J244" s="380">
        <f t="shared" si="18"/>
        <v>37.781452713505871</v>
      </c>
      <c r="K244" s="362">
        <f>[4]PreisBio!G95</f>
        <v>92.011111111111106</v>
      </c>
      <c r="L244" s="362">
        <f>[4]PreisBio!H95</f>
        <v>56.3</v>
      </c>
      <c r="M244" s="362">
        <f>[4]PreisBio!K95</f>
        <v>45.304347826086953</v>
      </c>
      <c r="N244" s="362">
        <f>[4]PreisBio!J95</f>
        <v>26.464285714285715</v>
      </c>
      <c r="O244" s="362">
        <f>[4]PreisBio!L95</f>
        <v>39.214285714285715</v>
      </c>
      <c r="P244" s="362">
        <f>[4]PreisBio!I95</f>
        <v>5.4443181818181792</v>
      </c>
      <c r="Q244" s="362">
        <f>[4]PreisBio!M95</f>
        <v>2.029615384615385</v>
      </c>
      <c r="R244" s="362">
        <f>[4]PreisBio!B95</f>
        <v>2.3283116883116883</v>
      </c>
      <c r="S244" s="362">
        <f>[4]PreisBio!E95</f>
        <v>19.166666666666668</v>
      </c>
      <c r="T244" s="362">
        <f>[4]PreisBio!F95</f>
        <v>54.727272727272727</v>
      </c>
      <c r="U244" s="380">
        <f t="shared" si="22"/>
        <v>61.704540245985903</v>
      </c>
      <c r="V244" s="376">
        <f>'[2]Haltung gewichtet'!D219</f>
        <v>0.81123258031185008</v>
      </c>
      <c r="W244" s="380">
        <f t="shared" si="21"/>
        <v>22.714512248731801</v>
      </c>
      <c r="X244" s="362" t="str">
        <f>[1]Kochtypberechnung_Bio!T213</f>
        <v/>
      </c>
      <c r="Y244" s="362">
        <f>[1]Kochtypberechnung_Bio!V213</f>
        <v>3.3907112011688101</v>
      </c>
      <c r="Z244" s="380">
        <f t="shared" si="23"/>
        <v>2.2039622807597268</v>
      </c>
      <c r="AA244" s="376">
        <f>[7]Bio!C214</f>
        <v>6.4425478508666458</v>
      </c>
      <c r="AB244" s="362">
        <f>[7]Bio!D214</f>
        <v>3.1427595820515899</v>
      </c>
      <c r="AC244" s="362">
        <f>[7]Bio!E214</f>
        <v>3.8190689782122229</v>
      </c>
      <c r="AD244" s="362">
        <f>[7]Bio!F214</f>
        <v>0.83246917436995782</v>
      </c>
      <c r="AE244" s="380">
        <f t="shared" si="19"/>
        <v>18.915767289045281</v>
      </c>
      <c r="AF244" s="362">
        <f>[7]Bio!G214</f>
        <v>3.6929572316887902</v>
      </c>
      <c r="AG244" s="362">
        <f>[7]Bio!I214</f>
        <v>8.01431028216094</v>
      </c>
      <c r="AH244" s="362">
        <f>[7]Bio!J214</f>
        <v>3.03273929595152</v>
      </c>
      <c r="AI244" s="362">
        <f>[7]Bio!K214</f>
        <v>5.6012663938376797</v>
      </c>
      <c r="AJ244" s="362">
        <f>[7]Bio!L214</f>
        <v>3.2470196830492299</v>
      </c>
      <c r="AK244" s="362">
        <f>[7]Bio!M214</f>
        <v>6.9264025495574204</v>
      </c>
      <c r="AL244" s="362">
        <f>[7]Bio!N214</f>
        <v>8.3901416225828793</v>
      </c>
      <c r="AM244" s="362">
        <f>[7]Bio!O214</f>
        <v>7.67119436202639</v>
      </c>
      <c r="AN244" s="362">
        <f>[7]Bio!P214</f>
        <v>8.9040409578013797</v>
      </c>
      <c r="AO244" s="362">
        <f>[7]Bio!R214</f>
        <v>8.9678936144022803</v>
      </c>
      <c r="AP244" s="362">
        <f>[7]Bio!S214</f>
        <v>16.8995405699457</v>
      </c>
      <c r="AQ244" s="362">
        <f>[7]Bio!T214</f>
        <v>4.9105025070353499</v>
      </c>
      <c r="AR244" s="362">
        <f>[7]Bio!U214</f>
        <v>8.8098507126065702</v>
      </c>
      <c r="AS244" s="362">
        <f>[7]Bio!W214</f>
        <v>7.8473001595979204</v>
      </c>
      <c r="AT244" s="362">
        <f>[7]Bio!X214</f>
        <v>46.240976224346703</v>
      </c>
      <c r="AU244" s="380">
        <f t="shared" si="17"/>
        <v>41.315426530128491</v>
      </c>
      <c r="AV244" s="362">
        <f>[6]Tabelle1!C57</f>
        <v>2.95</v>
      </c>
      <c r="AW244" s="362"/>
      <c r="AX244" s="381">
        <f t="shared" si="16"/>
        <v>4.13</v>
      </c>
      <c r="AY244" s="401">
        <f t="shared" si="20"/>
        <v>188.76566130815706</v>
      </c>
    </row>
    <row r="245" spans="1:51">
      <c r="A245" s="398">
        <v>43344</v>
      </c>
      <c r="B245" s="376">
        <f>'[3]Warenkorb transponiert'!C132</f>
        <v>1.804209164365983</v>
      </c>
      <c r="C245" s="362">
        <f>'[3]Warenkorb transponiert'!D132</f>
        <v>22.712466843501321</v>
      </c>
      <c r="D245" s="362">
        <f>'[3]Warenkorb transponiert'!E132</f>
        <v>14.333333333333334</v>
      </c>
      <c r="E245" s="362">
        <f>'[3]Warenkorb transponiert'!F132</f>
        <v>20.499999999999996</v>
      </c>
      <c r="F245" s="362">
        <f>'[3]Warenkorb transponiert'!G132</f>
        <v>19.83690754700633</v>
      </c>
      <c r="G245" s="362">
        <f>'[3]Warenkorb transponiert'!H132</f>
        <v>13.465018005449892</v>
      </c>
      <c r="H245" s="362">
        <f>'[3]Warenkorb transponiert'!I132</f>
        <v>4.4444444444444446</v>
      </c>
      <c r="I245" s="362">
        <f>'[3]Warenkorb transponiert'!J132</f>
        <v>3.6111111111111107</v>
      </c>
      <c r="J245" s="380">
        <f t="shared" si="18"/>
        <v>37.871121225981973</v>
      </c>
      <c r="K245" s="362">
        <f>[4]PreisBio!G96</f>
        <v>92.055555555555557</v>
      </c>
      <c r="L245" s="362">
        <f>[4]PreisBio!H96</f>
        <v>56.3</v>
      </c>
      <c r="M245" s="362">
        <f>[4]PreisBio!K96</f>
        <v>44.444444444444443</v>
      </c>
      <c r="N245" s="362">
        <f>[4]PreisBio!J96</f>
        <v>26.386363636363637</v>
      </c>
      <c r="O245" s="362">
        <f>[4]PreisBio!L96</f>
        <v>39.214285714285715</v>
      </c>
      <c r="P245" s="362">
        <f>[4]PreisBio!I96</f>
        <v>5.4393939393939377</v>
      </c>
      <c r="Q245" s="362">
        <f>[4]PreisBio!M96</f>
        <v>2.0296153846153855</v>
      </c>
      <c r="R245" s="362">
        <f>[4]PreisBio!B96</f>
        <v>2.3283116883116879</v>
      </c>
      <c r="S245" s="362">
        <f>[4]PreisBio!E96</f>
        <v>19.166666666666668</v>
      </c>
      <c r="T245" s="362">
        <f>[4]PreisBio!F96</f>
        <v>54.727272727272727</v>
      </c>
      <c r="U245" s="380">
        <f t="shared" si="22"/>
        <v>61.546932428682432</v>
      </c>
      <c r="V245" s="376">
        <f>'[2]Haltung gewichtet'!D220</f>
        <v>0.81085911630201912</v>
      </c>
      <c r="W245" s="380">
        <f t="shared" si="21"/>
        <v>22.704055256456535</v>
      </c>
      <c r="X245" s="362" t="str">
        <f>[1]Kochtypberechnung_Bio!T214</f>
        <v/>
      </c>
      <c r="Y245" s="362">
        <f>[1]Kochtypberechnung_Bio!V214</f>
        <v>3.1378751061460299</v>
      </c>
      <c r="Z245" s="380">
        <f t="shared" si="23"/>
        <v>2.0396188189949194</v>
      </c>
      <c r="AA245" s="376">
        <f>[7]Bio!C215</f>
        <v>6.6126315777530298</v>
      </c>
      <c r="AB245" s="362">
        <f>[7]Bio!D215</f>
        <v>3.1427595820515899</v>
      </c>
      <c r="AC245" s="362">
        <f>[7]Bio!E215</f>
        <v>3.8190689782122229</v>
      </c>
      <c r="AD245" s="362">
        <f>[7]Bio!F215</f>
        <v>0.81195943689424577</v>
      </c>
      <c r="AE245" s="380">
        <f t="shared" si="19"/>
        <v>19.119606471134119</v>
      </c>
      <c r="AF245" s="362">
        <f>[7]Bio!G215</f>
        <v>4.0117286483570602</v>
      </c>
      <c r="AG245" s="362">
        <f>[7]Bio!I215</f>
        <v>7.9709756451696503</v>
      </c>
      <c r="AH245" s="362">
        <f>[7]Bio!J215</f>
        <v>3.4955563140048298</v>
      </c>
      <c r="AI245" s="362">
        <f>[7]Bio!K215</f>
        <v>7.7752613990541102</v>
      </c>
      <c r="AJ245" s="362">
        <f>[7]Bio!L215</f>
        <v>3.4049069431285299</v>
      </c>
      <c r="AK245" s="362">
        <f>[7]Bio!M215</f>
        <v>6.8418185077849296</v>
      </c>
      <c r="AL245" s="362">
        <f>[7]Bio!N215</f>
        <v>8.7663481788380899</v>
      </c>
      <c r="AM245" s="362">
        <f>[7]Bio!O215</f>
        <v>8.8793658063535901</v>
      </c>
      <c r="AN245" s="362">
        <f>[7]Bio!P215</f>
        <v>9.2061845767509105</v>
      </c>
      <c r="AO245" s="362">
        <f>[7]Bio!R215</f>
        <v>8.9536122845244908</v>
      </c>
      <c r="AP245" s="362">
        <f>[7]Bio!S215</f>
        <v>16.842368712429401</v>
      </c>
      <c r="AQ245" s="362">
        <f>[7]Bio!T215</f>
        <v>4.9094457889929197</v>
      </c>
      <c r="AR245" s="362">
        <f>[7]Bio!U215</f>
        <v>8.6648887283818397</v>
      </c>
      <c r="AS245" s="362">
        <f>[7]Bio!W215</f>
        <v>8.7514970344566905</v>
      </c>
      <c r="AT245" s="362">
        <f>[7]Bio!X215</f>
        <v>47.255357625680801</v>
      </c>
      <c r="AU245" s="380">
        <f t="shared" si="17"/>
        <v>43.97075999869103</v>
      </c>
      <c r="AV245" s="362">
        <f>[6]Tabelle1!C58</f>
        <v>2.95</v>
      </c>
      <c r="AW245" s="362"/>
      <c r="AX245" s="381">
        <f t="shared" si="16"/>
        <v>4.13</v>
      </c>
      <c r="AY245" s="401">
        <f t="shared" si="20"/>
        <v>191.38209419994101</v>
      </c>
    </row>
    <row r="246" spans="1:51">
      <c r="A246" s="398">
        <v>43374</v>
      </c>
      <c r="B246" s="376">
        <f>'[3]Warenkorb transponiert'!C133</f>
        <v>1.8042091643659832</v>
      </c>
      <c r="C246" s="362">
        <f>'[3]Warenkorb transponiert'!D133</f>
        <v>21.65013262599469</v>
      </c>
      <c r="D246" s="362">
        <f>'[3]Warenkorb transponiert'!E133</f>
        <v>14.333333333333334</v>
      </c>
      <c r="E246" s="362">
        <f>'[3]Warenkorb transponiert'!F133</f>
        <v>19.543899204244028</v>
      </c>
      <c r="F246" s="362">
        <f>'[3]Warenkorb transponiert'!G133</f>
        <v>19.836907547006327</v>
      </c>
      <c r="G246" s="362">
        <f>'[3]Warenkorb transponiert'!H133</f>
        <v>13.465018005449892</v>
      </c>
      <c r="H246" s="362">
        <f>'[3]Warenkorb transponiert'!I133</f>
        <v>4.5548056905688874</v>
      </c>
      <c r="I246" s="362">
        <f>'[3]Warenkorb transponiert'!J133</f>
        <v>3.6111111111111107</v>
      </c>
      <c r="J246" s="380">
        <f t="shared" si="18"/>
        <v>37.570419886179472</v>
      </c>
      <c r="K246" s="362">
        <f>[4]PreisBio!G97</f>
        <v>92.111111111111114</v>
      </c>
      <c r="L246" s="362">
        <f>[4]PreisBio!H97</f>
        <v>56</v>
      </c>
      <c r="M246" s="362">
        <f>[4]PreisBio!K97</f>
        <v>45</v>
      </c>
      <c r="N246" s="362">
        <f>[4]PreisBio!J97</f>
        <v>26.511363636363637</v>
      </c>
      <c r="O246" s="362">
        <f>[4]PreisBio!L97</f>
        <v>39.285714285714285</v>
      </c>
      <c r="P246" s="362">
        <f>[4]PreisBio!I97</f>
        <v>5.4393939393939377</v>
      </c>
      <c r="Q246" s="362">
        <f>[4]PreisBio!M97</f>
        <v>1.9889423076923085</v>
      </c>
      <c r="R246" s="362">
        <f>[4]PreisBio!B97</f>
        <v>2.3283116883116879</v>
      </c>
      <c r="S246" s="362">
        <f>[4]PreisBio!E97</f>
        <v>19.166666666666668</v>
      </c>
      <c r="T246" s="362">
        <f>[4]PreisBio!F97</f>
        <v>54.727272727272727</v>
      </c>
      <c r="U246" s="380">
        <f t="shared" si="22"/>
        <v>61.64454202880453</v>
      </c>
      <c r="V246" s="376">
        <f>'[2]Haltung gewichtet'!D221</f>
        <v>0.81176786419823299</v>
      </c>
      <c r="W246" s="380">
        <f t="shared" si="21"/>
        <v>22.729500197550525</v>
      </c>
      <c r="X246" s="362" t="str">
        <f>[1]Kochtypberechnung_Bio!T215</f>
        <v/>
      </c>
      <c r="Y246" s="362">
        <f>[1]Kochtypberechnung_Bio!V215</f>
        <v>3.0865657232016401</v>
      </c>
      <c r="Z246" s="380">
        <f t="shared" si="23"/>
        <v>2.0062677200810661</v>
      </c>
      <c r="AA246" s="376">
        <f>[7]Bio!C216</f>
        <v>6.4680535792272398</v>
      </c>
      <c r="AB246" s="362">
        <f>[7]Bio!D216</f>
        <v>3.1427595820515899</v>
      </c>
      <c r="AC246" s="362">
        <f>[7]Bio!E216</f>
        <v>3.8190689782122229</v>
      </c>
      <c r="AD246" s="362">
        <f>[7]Bio!F216</f>
        <v>0.82446779329339415</v>
      </c>
      <c r="AE246" s="380">
        <f t="shared" si="19"/>
        <v>18.934017722200011</v>
      </c>
      <c r="AF246" s="362">
        <f>[7]Bio!G216</f>
        <v>4.6298548650247104</v>
      </c>
      <c r="AG246" s="362">
        <f>[7]Bio!I216</f>
        <v>8.0566485924908093</v>
      </c>
      <c r="AH246" s="362">
        <f>[7]Bio!J216</f>
        <v>2.6287047264196799</v>
      </c>
      <c r="AI246" s="362">
        <f>[7]Bio!K216</f>
        <v>8.8924028164186293</v>
      </c>
      <c r="AJ246" s="362">
        <f>[7]Bio!L216</f>
        <v>3.3527017930167502</v>
      </c>
      <c r="AK246" s="362">
        <f>[7]Bio!M216</f>
        <v>6.6006281068276396</v>
      </c>
      <c r="AL246" s="362">
        <f>[7]Bio!N216</f>
        <v>8.9058861724520799</v>
      </c>
      <c r="AM246" s="362">
        <f>[7]Bio!O216</f>
        <v>8.9320916633328107</v>
      </c>
      <c r="AN246" s="362">
        <f>[7]Bio!P216</f>
        <v>9.1832267680233901</v>
      </c>
      <c r="AO246" s="362">
        <f>[7]Bio!R216</f>
        <v>8.87459883118993</v>
      </c>
      <c r="AP246" s="362">
        <f>[7]Bio!S216</f>
        <v>16.8488322573982</v>
      </c>
      <c r="AQ246" s="362">
        <f>[7]Bio!T216</f>
        <v>4.9094457889929197</v>
      </c>
      <c r="AR246" s="362">
        <f>[7]Bio!U216</f>
        <v>8.6962057412521006</v>
      </c>
      <c r="AS246" s="362">
        <f>[7]Bio!W216</f>
        <v>8.5621215009930491</v>
      </c>
      <c r="AT246" s="362">
        <f>[7]Bio!X216</f>
        <v>39.1659185803165</v>
      </c>
      <c r="AU246" s="380">
        <f t="shared" si="17"/>
        <v>43.323358582319308</v>
      </c>
      <c r="AV246" s="362">
        <f>[6]Tabelle1!C59</f>
        <v>2.95</v>
      </c>
      <c r="AW246" s="362"/>
      <c r="AX246" s="381">
        <f t="shared" si="16"/>
        <v>4.13</v>
      </c>
      <c r="AY246" s="401">
        <f t="shared" si="20"/>
        <v>190.3381061371349</v>
      </c>
    </row>
    <row r="247" spans="1:51">
      <c r="A247" s="398">
        <v>43405</v>
      </c>
      <c r="B247" s="376">
        <f>'[3]Warenkorb transponiert'!C134</f>
        <v>1.8042091643659832</v>
      </c>
      <c r="C247" s="362">
        <f>'[3]Warenkorb transponiert'!D134</f>
        <v>22.712466843501321</v>
      </c>
      <c r="D247" s="362">
        <f>'[3]Warenkorb transponiert'!E134</f>
        <v>14.333333333333334</v>
      </c>
      <c r="E247" s="362">
        <f>'[3]Warenkorb transponiert'!F134</f>
        <v>20.499999999999996</v>
      </c>
      <c r="F247" s="362">
        <f>'[3]Warenkorb transponiert'!G134</f>
        <v>19.836907547006327</v>
      </c>
      <c r="G247" s="362">
        <f>'[3]Warenkorb transponiert'!H134</f>
        <v>13.465018005449892</v>
      </c>
      <c r="H247" s="362">
        <f>'[3]Warenkorb transponiert'!I134</f>
        <v>4.5548056905688874</v>
      </c>
      <c r="I247" s="362">
        <f>'[3]Warenkorb transponiert'!J134</f>
        <v>3.6111111111111107</v>
      </c>
      <c r="J247" s="380">
        <f t="shared" si="18"/>
        <v>37.926301849044194</v>
      </c>
      <c r="K247" s="362">
        <f>[4]PreisBio!G98</f>
        <v>91.455555555555549</v>
      </c>
      <c r="L247" s="362">
        <f>[4]PreisBio!H98</f>
        <v>56.06</v>
      </c>
      <c r="M247" s="362">
        <f>[4]PreisBio!K98</f>
        <v>45</v>
      </c>
      <c r="N247" s="362">
        <f>[4]PreisBio!J98</f>
        <v>26.545454545454547</v>
      </c>
      <c r="O247" s="362">
        <f>[4]PreisBio!L98</f>
        <v>39.214285714285715</v>
      </c>
      <c r="P247" s="362">
        <f>[4]PreisBio!I98</f>
        <v>5.4393939393939368</v>
      </c>
      <c r="Q247" s="362">
        <f>[4]PreisBio!M98</f>
        <v>2.029615384615385</v>
      </c>
      <c r="R247" s="362">
        <f>[4]PreisBio!B98</f>
        <v>2.3283116883116883</v>
      </c>
      <c r="S247" s="362">
        <f>[4]PreisBio!E98</f>
        <v>19.166666666666668</v>
      </c>
      <c r="T247" s="362">
        <f>[4]PreisBio!F98</f>
        <v>55.381818181818183</v>
      </c>
      <c r="U247" s="380">
        <f t="shared" si="22"/>
        <v>61.68351323676324</v>
      </c>
      <c r="V247" s="376">
        <f>'[2]Haltung gewichtet'!D222</f>
        <v>0.8114643783532457</v>
      </c>
      <c r="W247" s="380">
        <f t="shared" si="21"/>
        <v>22.72100259389088</v>
      </c>
      <c r="X247" s="362" t="str">
        <f>[1]Kochtypberechnung_Bio!T216</f>
        <v/>
      </c>
      <c r="Y247" s="362">
        <f>[1]Kochtypberechnung_Bio!V216</f>
        <v>3.1990721492706</v>
      </c>
      <c r="Z247" s="380">
        <f t="shared" si="23"/>
        <v>2.07939689702589</v>
      </c>
      <c r="AA247" s="376">
        <f>[7]Bio!C217</f>
        <v>6.59999999999261</v>
      </c>
      <c r="AB247" s="362">
        <f>[7]Bio!D217</f>
        <v>3.1427595820515899</v>
      </c>
      <c r="AC247" s="362">
        <f>[7]Bio!E217</f>
        <v>3.8190689782122229</v>
      </c>
      <c r="AD247" s="362">
        <f>[7]Bio!F217</f>
        <v>0.81902244378557365</v>
      </c>
      <c r="AE247" s="380">
        <f t="shared" si="19"/>
        <v>19.118320776431744</v>
      </c>
      <c r="AF247" s="362">
        <f>[7]Bio!G217</f>
        <v>4.6791520112359999</v>
      </c>
      <c r="AG247" s="362">
        <f>[7]Bio!I217</f>
        <v>7.8156494727084498</v>
      </c>
      <c r="AH247" s="362">
        <f>[7]Bio!J217</f>
        <v>2.1311933268953802</v>
      </c>
      <c r="AI247" s="362">
        <f>[7]Bio!K217</f>
        <v>6.8772409200967504</v>
      </c>
      <c r="AJ247" s="362">
        <f>[7]Bio!L217</f>
        <v>3.2622372886867801</v>
      </c>
      <c r="AK247" s="362">
        <f>[7]Bio!M217</f>
        <v>6.5610526588613904</v>
      </c>
      <c r="AL247" s="362">
        <f>[7]Bio!N217</f>
        <v>7.6023198406054497</v>
      </c>
      <c r="AM247" s="362">
        <f>[7]Bio!O217</f>
        <v>8.7664660692768006</v>
      </c>
      <c r="AN247" s="362">
        <f>[7]Bio!P217</f>
        <v>8.7566009359167793</v>
      </c>
      <c r="AO247" s="362">
        <f>[7]Bio!R217</f>
        <v>8.7442267941150007</v>
      </c>
      <c r="AP247" s="362">
        <f>[7]Bio!S217</f>
        <v>14.460083264953701</v>
      </c>
      <c r="AQ247" s="362">
        <f>[7]Bio!T217</f>
        <v>4.9094457889929197</v>
      </c>
      <c r="AR247" s="362">
        <f>[7]Bio!U217</f>
        <v>8.7681277829638393</v>
      </c>
      <c r="AS247" s="362">
        <f>[7]Bio!W217</f>
        <v>6.4612517020769804</v>
      </c>
      <c r="AT247" s="362">
        <f>[7]Bio!X217</f>
        <v>27.721146900110998</v>
      </c>
      <c r="AU247" s="380">
        <f t="shared" si="17"/>
        <v>39.478696685140648</v>
      </c>
      <c r="AV247" s="362">
        <f>[6]Tabelle1!C60</f>
        <v>2.95</v>
      </c>
      <c r="AW247" s="362"/>
      <c r="AX247" s="381">
        <f t="shared" si="16"/>
        <v>4.13</v>
      </c>
      <c r="AY247" s="401">
        <f t="shared" si="20"/>
        <v>187.13723203829662</v>
      </c>
    </row>
    <row r="248" spans="1:51">
      <c r="A248" s="398">
        <v>43435</v>
      </c>
      <c r="B248" s="376">
        <f>'[3]Warenkorb transponiert'!C135</f>
        <v>1.8042091643659832</v>
      </c>
      <c r="C248" s="362">
        <f>'[3]Warenkorb transponiert'!D135</f>
        <v>22.712466843501321</v>
      </c>
      <c r="D248" s="362">
        <f>'[3]Warenkorb transponiert'!E135</f>
        <v>14.333333333333334</v>
      </c>
      <c r="E248" s="362">
        <f>'[3]Warenkorb transponiert'!F135</f>
        <v>20.499999999999996</v>
      </c>
      <c r="F248" s="362">
        <f>'[3]Warenkorb transponiert'!G135</f>
        <v>19.836907547006327</v>
      </c>
      <c r="G248" s="362">
        <f>'[3]Warenkorb transponiert'!H135</f>
        <v>13.465018005449892</v>
      </c>
      <c r="H248" s="362">
        <f>'[3]Warenkorb transponiert'!I135</f>
        <v>4.2789025752577787</v>
      </c>
      <c r="I248" s="362">
        <f>'[3]Warenkorb transponiert'!J135</f>
        <v>3.6111111111111107</v>
      </c>
      <c r="J248" s="380">
        <f t="shared" si="18"/>
        <v>37.788350291388639</v>
      </c>
      <c r="K248" s="362">
        <f>[4]PreisBio!G99</f>
        <v>90.55</v>
      </c>
      <c r="L248" s="362">
        <f>[4]PreisBio!H99</f>
        <v>56.075000000000003</v>
      </c>
      <c r="M248" s="362">
        <f>[4]PreisBio!K99</f>
        <v>44.65</v>
      </c>
      <c r="N248" s="362">
        <f>[4]PreisBio!J99</f>
        <v>26.510416666666668</v>
      </c>
      <c r="O248" s="362">
        <f>[4]PreisBio!L99</f>
        <v>39.357142857142854</v>
      </c>
      <c r="P248" s="362">
        <f>[4]PreisBio!I99</f>
        <v>5.4393939393939377</v>
      </c>
      <c r="Q248" s="362">
        <f>[4]PreisBio!M99</f>
        <v>2.0257692307692308</v>
      </c>
      <c r="R248" s="362">
        <f>[4]PreisBio!B99</f>
        <v>2.3283116883116879</v>
      </c>
      <c r="S248" s="362">
        <f>[4]PreisBio!E99</f>
        <v>19.166666666666668</v>
      </c>
      <c r="T248" s="362">
        <f>[4]PreisBio!F99</f>
        <v>55.545454545454547</v>
      </c>
      <c r="U248" s="380">
        <f t="shared" si="22"/>
        <v>61.560192411754926</v>
      </c>
      <c r="V248" s="376">
        <f>'[2]Haltung gewichtet'!D223</f>
        <v>0.81576035252983481</v>
      </c>
      <c r="W248" s="380">
        <f t="shared" si="21"/>
        <v>22.841289870835375</v>
      </c>
      <c r="X248" s="362" t="str">
        <f>[1]Kochtypberechnung_Bio!T217</f>
        <v/>
      </c>
      <c r="Y248" s="362">
        <f>[1]Kochtypberechnung_Bio!V217</f>
        <v>3.1797122014785999</v>
      </c>
      <c r="Z248" s="380">
        <f t="shared" si="23"/>
        <v>2.0668129309610901</v>
      </c>
      <c r="AA248" s="376">
        <f>[7]Bio!C218</f>
        <v>6.6536399763679297</v>
      </c>
      <c r="AB248" s="362">
        <f>[7]Bio!D218</f>
        <v>2.9677568622253001</v>
      </c>
      <c r="AC248" s="362">
        <f>[7]Bio!E218</f>
        <v>2.88797969478478</v>
      </c>
      <c r="AD248" s="362">
        <f>[7]Bio!F218</f>
        <v>0.889406488506994</v>
      </c>
      <c r="AE248" s="380">
        <f t="shared" si="19"/>
        <v>18.336109529135548</v>
      </c>
      <c r="AF248" s="362">
        <f>[7]Bio!G218</f>
        <v>3.9688782324721701</v>
      </c>
      <c r="AG248" s="362">
        <f>[7]Bio!I218</f>
        <v>6.7035000150740602</v>
      </c>
      <c r="AH248" s="362">
        <f>[7]Bio!J218</f>
        <v>2.4888526884606899</v>
      </c>
      <c r="AI248" s="362">
        <f>[7]Bio!K218</f>
        <v>7.7819514925201503</v>
      </c>
      <c r="AJ248" s="362">
        <f>[7]Bio!L218</f>
        <v>2.7750383862904502</v>
      </c>
      <c r="AK248" s="362">
        <f>[7]Bio!M218</f>
        <v>6.66381509514129</v>
      </c>
      <c r="AL248" s="362">
        <f>[7]Bio!N218</f>
        <v>6.92085499126188</v>
      </c>
      <c r="AM248" s="362">
        <f>[7]Bio!O218</f>
        <v>5.4403629067328003</v>
      </c>
      <c r="AN248" s="362">
        <f>[7]Bio!P218</f>
        <v>6.5754641718076998</v>
      </c>
      <c r="AO248" s="362">
        <f>[7]Bio!R218</f>
        <v>8.7308939505068803</v>
      </c>
      <c r="AP248" s="362">
        <f>[7]Bio!S218</f>
        <v>16.818981312270498</v>
      </c>
      <c r="AQ248" s="362">
        <f>[7]Bio!T218</f>
        <v>4.9094457889929197</v>
      </c>
      <c r="AR248" s="362">
        <f>[7]Bio!U218</f>
        <v>8.0922304760005499</v>
      </c>
      <c r="AS248" s="362">
        <f>[7]Bio!W218</f>
        <v>6.3566301964465399</v>
      </c>
      <c r="AT248" s="362">
        <f>[7]Bio!X218</f>
        <v>26.907083212484501</v>
      </c>
      <c r="AU248" s="380">
        <f t="shared" ref="AU248:AU273" si="24">SUMPRODUCT($AF$19:$AT$19,AF248:AT248)</f>
        <v>36.727681151320951</v>
      </c>
      <c r="AV248" s="362">
        <f>[6]Tabelle1!C61</f>
        <v>2.95</v>
      </c>
      <c r="AW248" s="362"/>
      <c r="AX248" s="381">
        <f t="shared" si="16"/>
        <v>4.13</v>
      </c>
      <c r="AY248" s="401">
        <f t="shared" si="20"/>
        <v>183.45043618539654</v>
      </c>
    </row>
    <row r="249" spans="1:51">
      <c r="A249" s="398">
        <v>43466</v>
      </c>
      <c r="B249" s="376">
        <f>'[3]Warenkorb transponiert'!C136</f>
        <v>1.8042091643659832</v>
      </c>
      <c r="C249" s="362">
        <f>'[3]Warenkorb transponiert'!D136</f>
        <v>22.712466843501321</v>
      </c>
      <c r="D249" s="362">
        <f>'[3]Warenkorb transponiert'!E136</f>
        <v>14.333333333333334</v>
      </c>
      <c r="E249" s="362">
        <f>'[3]Warenkorb transponiert'!F136</f>
        <v>20.499999999999996</v>
      </c>
      <c r="F249" s="362">
        <f>'[3]Warenkorb transponiert'!G136</f>
        <v>19.836907547006327</v>
      </c>
      <c r="G249" s="362">
        <f>'[3]Warenkorb transponiert'!H136</f>
        <v>13.465018005449892</v>
      </c>
      <c r="H249" s="362">
        <f>'[3]Warenkorb transponiert'!I136</f>
        <v>4.5548056905688874</v>
      </c>
      <c r="I249" s="362">
        <f>'[3]Warenkorb transponiert'!J136</f>
        <v>3.6111111111111107</v>
      </c>
      <c r="J249" s="380">
        <f t="shared" ref="J249:J273" si="25">SUMPRODUCT($B$19:$I$19,B249:I249)</f>
        <v>37.926301849044194</v>
      </c>
      <c r="K249" s="362">
        <f>[4]PreisBio!G100</f>
        <v>90.974999999999994</v>
      </c>
      <c r="L249" s="362">
        <f>[4]PreisBio!H100</f>
        <v>56</v>
      </c>
      <c r="M249" s="362">
        <f>[4]PreisBio!K100</f>
        <v>45.024999999999999</v>
      </c>
      <c r="N249" s="362">
        <f>[4]PreisBio!J100</f>
        <v>26.5</v>
      </c>
      <c r="O249" s="362">
        <f>[4]PreisBio!L100</f>
        <v>39.410714285714285</v>
      </c>
      <c r="P249" s="362">
        <f>[4]PreisBio!I100</f>
        <v>5.4393939393939377</v>
      </c>
      <c r="Q249" s="362">
        <f>[4]PreisBio!M100</f>
        <v>2.006153846153846</v>
      </c>
      <c r="R249" s="362">
        <f>[4]PreisBio!B100</f>
        <v>2.2512217218265609</v>
      </c>
      <c r="S249" s="362">
        <f>[4]PreisBio!E100</f>
        <v>19.166666666666668</v>
      </c>
      <c r="T249" s="362">
        <f>[4]PreisBio!F100</f>
        <v>56.2</v>
      </c>
      <c r="U249" s="380">
        <f t="shared" si="22"/>
        <v>61.737311988146274</v>
      </c>
      <c r="V249" s="376">
        <f>'[2]Haltung gewichtet'!D224</f>
        <v>0.81331357814339755</v>
      </c>
      <c r="W249" s="380">
        <f t="shared" si="21"/>
        <v>22.772780188015133</v>
      </c>
      <c r="X249" s="362" t="str">
        <f>[1]Kochtypberechnung_Bio!T218</f>
        <v/>
      </c>
      <c r="Y249" s="362">
        <f>[1]Kochtypberechnung_Bio!V218</f>
        <v>3.2978849119686102</v>
      </c>
      <c r="Z249" s="380">
        <f t="shared" si="23"/>
        <v>2.1436251927795968</v>
      </c>
      <c r="AA249" s="376">
        <f>[7]Bio!C219</f>
        <v>6.5959213644908798</v>
      </c>
      <c r="AB249" s="362">
        <f>[7]Bio!D219</f>
        <v>3.1469222286105301</v>
      </c>
      <c r="AC249" s="362">
        <f>[7]Bio!E219</f>
        <v>2.9766285460963799</v>
      </c>
      <c r="AD249" s="362">
        <f>[7]Bio!F219</f>
        <v>0.90805004581946103</v>
      </c>
      <c r="AE249" s="380">
        <f t="shared" ref="AE249:AE273" si="26">SUMPRODUCT($AA$19:$AD$19,AA249:AD249)</f>
        <v>18.590047388729161</v>
      </c>
      <c r="AF249" s="362">
        <f>[7]Bio!G219</f>
        <v>4.2517307434564602</v>
      </c>
      <c r="AG249" s="362">
        <f>[7]Bio!I219</f>
        <v>6.3952837618013003</v>
      </c>
      <c r="AH249" s="362">
        <f>[7]Bio!J219</f>
        <v>2.1568541466431301</v>
      </c>
      <c r="AI249" s="362">
        <f>[7]Bio!K219</f>
        <v>6.3698895250014003</v>
      </c>
      <c r="AJ249" s="362">
        <f>[7]Bio!L219</f>
        <v>2.78758318033446</v>
      </c>
      <c r="AK249" s="362">
        <f>[7]Bio!M219</f>
        <v>6.6780881445724898</v>
      </c>
      <c r="AL249" s="362">
        <f>[7]Bio!N219</f>
        <v>4.7834122873835199</v>
      </c>
      <c r="AM249" s="362">
        <f>[7]Bio!O219</f>
        <v>5.9191834438269799</v>
      </c>
      <c r="AN249" s="362">
        <f>[7]Bio!P219</f>
        <v>5.6575312574721499</v>
      </c>
      <c r="AO249" s="362">
        <f>[7]Bio!R219</f>
        <v>8.7554317401317405</v>
      </c>
      <c r="AP249" s="362">
        <f>[7]Bio!S219</f>
        <v>16.781060981157299</v>
      </c>
      <c r="AQ249" s="362">
        <f>[7]Bio!T219</f>
        <v>4.9085806834461003</v>
      </c>
      <c r="AR249" s="362">
        <f>[7]Bio!U219</f>
        <v>8.0586863834186406</v>
      </c>
      <c r="AS249" s="362">
        <f>[7]Bio!W219</f>
        <v>6.3423615070631598</v>
      </c>
      <c r="AT249" s="362">
        <f>[7]Bio!X219</f>
        <v>55.129941673218099</v>
      </c>
      <c r="AU249" s="380">
        <f t="shared" si="24"/>
        <v>36.65577312688751</v>
      </c>
      <c r="AV249" s="362">
        <f>[6]Tabelle1!C62</f>
        <v>2.95</v>
      </c>
      <c r="AW249" s="362"/>
      <c r="AX249" s="381">
        <f t="shared" ref="AX249:AX273" si="27">SUMPRODUCT($AV$19:$AW$19,AV249:AW249)</f>
        <v>4.13</v>
      </c>
      <c r="AY249" s="401">
        <f t="shared" si="20"/>
        <v>183.95583973360186</v>
      </c>
    </row>
    <row r="250" spans="1:51">
      <c r="A250" s="398">
        <v>43497</v>
      </c>
      <c r="B250" s="376">
        <f>'[3]Warenkorb transponiert'!C137</f>
        <v>1.7928759972211981</v>
      </c>
      <c r="C250" s="362">
        <f>'[3]Warenkorb transponiert'!D137</f>
        <v>21.65013262599469</v>
      </c>
      <c r="D250" s="362">
        <f>'[3]Warenkorb transponiert'!E137</f>
        <v>14.333333333333334</v>
      </c>
      <c r="E250" s="362">
        <f>'[3]Warenkorb transponiert'!F137</f>
        <v>19.543899204244028</v>
      </c>
      <c r="F250" s="362">
        <f>'[3]Warenkorb transponiert'!G137</f>
        <v>19.836907547006327</v>
      </c>
      <c r="G250" s="362">
        <f>'[3]Warenkorb transponiert'!H137</f>
        <v>13.465018005449892</v>
      </c>
      <c r="H250" s="362">
        <f>'[3]Warenkorb transponiert'!I137</f>
        <v>4.5548056905688874</v>
      </c>
      <c r="I250" s="362">
        <f>'[3]Warenkorb transponiert'!J137</f>
        <v>3.6111111111111107</v>
      </c>
      <c r="J250" s="380">
        <f t="shared" si="25"/>
        <v>37.472954648734323</v>
      </c>
      <c r="K250" s="362">
        <f>[4]PreisBio!G101</f>
        <v>91.012500000000003</v>
      </c>
      <c r="L250" s="362">
        <f>[4]PreisBio!H101</f>
        <v>55.962499999999999</v>
      </c>
      <c r="M250" s="362">
        <f>[4]PreisBio!K101</f>
        <v>44.75</v>
      </c>
      <c r="N250" s="362">
        <f>[4]PreisBio!J101</f>
        <v>26.681818181818183</v>
      </c>
      <c r="O250" s="362">
        <f>[4]PreisBio!L101</f>
        <v>39.571428571428569</v>
      </c>
      <c r="P250" s="362">
        <f>[4]PreisBio!I101</f>
        <v>5.4393939393939377</v>
      </c>
      <c r="Q250" s="362">
        <f>[4]PreisBio!M101</f>
        <v>2.013269230769231</v>
      </c>
      <c r="R250" s="362">
        <f>[4]PreisBio!B101</f>
        <v>2.3283116883116879</v>
      </c>
      <c r="S250" s="362">
        <f>[4]PreisBio!E101</f>
        <v>19.305555555555557</v>
      </c>
      <c r="T250" s="362">
        <f>[4]PreisBio!F101</f>
        <v>57.477272727272727</v>
      </c>
      <c r="U250" s="380">
        <f t="shared" si="22"/>
        <v>62.10122406759907</v>
      </c>
      <c r="V250" s="376">
        <f>'[2]Haltung gewichtet'!D225</f>
        <v>0.81554637122947071</v>
      </c>
      <c r="W250" s="380">
        <f t="shared" si="21"/>
        <v>22.83529839442518</v>
      </c>
      <c r="X250" s="362" t="str">
        <f>[1]Kochtypberechnung_Bio!T219</f>
        <v/>
      </c>
      <c r="Y250" s="362">
        <f>[1]Kochtypberechnung_Bio!V219</f>
        <v>3.3074234532617499</v>
      </c>
      <c r="Z250" s="380">
        <f t="shared" si="23"/>
        <v>2.1498252446201374</v>
      </c>
      <c r="AA250" s="376">
        <f>[7]Bio!C220</f>
        <v>6.2468944746420698</v>
      </c>
      <c r="AB250" s="362">
        <f>[7]Bio!D220</f>
        <v>3.1469222286105301</v>
      </c>
      <c r="AC250" s="362">
        <f>[7]Bio!E220</f>
        <v>2.8705850345009201</v>
      </c>
      <c r="AD250" s="362">
        <f>[7]Bio!F220</f>
        <v>0.90805004581946103</v>
      </c>
      <c r="AE250" s="380">
        <f t="shared" si="26"/>
        <v>17.972128328635989</v>
      </c>
      <c r="AF250" s="362">
        <f>[7]Bio!G220</f>
        <v>4.7751591021193196</v>
      </c>
      <c r="AG250" s="362">
        <f>[7]Bio!I220</f>
        <v>6.2187323108682602</v>
      </c>
      <c r="AH250" s="362">
        <f>[7]Bio!J220</f>
        <v>2.1842703218119102</v>
      </c>
      <c r="AI250" s="362">
        <f>[7]Bio!K220</f>
        <v>7.4815057870776904</v>
      </c>
      <c r="AJ250" s="362">
        <f>[7]Bio!L220</f>
        <v>2.8332244730970899</v>
      </c>
      <c r="AK250" s="362">
        <f>[7]Bio!M220</f>
        <v>6.8681571874615699</v>
      </c>
      <c r="AL250" s="362">
        <f>[7]Bio!N220</f>
        <v>7.0835980314481199</v>
      </c>
      <c r="AM250" s="362">
        <f>[7]Bio!O220</f>
        <v>4.7478149163559902</v>
      </c>
      <c r="AN250" s="362">
        <f>[7]Bio!P220</f>
        <v>7.1998050176865496</v>
      </c>
      <c r="AO250" s="362">
        <f>[7]Bio!R220</f>
        <v>7.8936826927676602</v>
      </c>
      <c r="AP250" s="362">
        <f>[7]Bio!S220</f>
        <v>16.8710652846339</v>
      </c>
      <c r="AQ250" s="362">
        <f>[7]Bio!T220</f>
        <v>4.9085806834461003</v>
      </c>
      <c r="AR250" s="362">
        <f>[7]Bio!U220</f>
        <v>8.3563250908182294</v>
      </c>
      <c r="AS250" s="362">
        <f>[7]Bio!W220</f>
        <v>7.00388769985633</v>
      </c>
      <c r="AT250" s="362">
        <f>[7]Bio!X220</f>
        <v>48.335850325243499</v>
      </c>
      <c r="AU250" s="380">
        <f t="shared" si="24"/>
        <v>38.126086610225911</v>
      </c>
      <c r="AV250" s="362">
        <f>[6]Tabelle1!C63</f>
        <v>2.95</v>
      </c>
      <c r="AW250" s="362"/>
      <c r="AX250" s="381">
        <f t="shared" si="27"/>
        <v>4.13</v>
      </c>
      <c r="AY250" s="401">
        <f t="shared" si="20"/>
        <v>184.78751729424062</v>
      </c>
    </row>
    <row r="251" spans="1:51">
      <c r="A251" s="398">
        <v>43525</v>
      </c>
      <c r="B251" s="376">
        <f>'[3]Warenkorb transponiert'!C138</f>
        <v>1.7928759972211981</v>
      </c>
      <c r="C251" s="362">
        <f>'[3]Warenkorb transponiert'!D138</f>
        <v>22.287533156498668</v>
      </c>
      <c r="D251" s="362">
        <f>'[3]Warenkorb transponiert'!E138</f>
        <v>14.333333333333334</v>
      </c>
      <c r="E251" s="362">
        <f>'[3]Warenkorb transponiert'!F138</f>
        <v>20.287533156498672</v>
      </c>
      <c r="F251" s="362">
        <f>'[3]Warenkorb transponiert'!G138</f>
        <v>19.836907547006327</v>
      </c>
      <c r="G251" s="362">
        <f>'[3]Warenkorb transponiert'!H138</f>
        <v>13.465018005449892</v>
      </c>
      <c r="H251" s="362">
        <f>'[3]Warenkorb transponiert'!I138</f>
        <v>4.5548056905688874</v>
      </c>
      <c r="I251" s="362">
        <f>'[3]Warenkorb transponiert'!J138</f>
        <v>3.6111111111111107</v>
      </c>
      <c r="J251" s="380">
        <f t="shared" si="25"/>
        <v>37.711979847673319</v>
      </c>
      <c r="K251" s="362">
        <f>[4]PreisBio!G102</f>
        <v>91</v>
      </c>
      <c r="L251" s="362">
        <f>[4]PreisBio!H102</f>
        <v>56.01</v>
      </c>
      <c r="M251" s="362">
        <f>[4]PreisBio!K102</f>
        <v>45.27</v>
      </c>
      <c r="N251" s="362">
        <f>[4]PreisBio!J102</f>
        <v>26.645454545454545</v>
      </c>
      <c r="O251" s="362">
        <f>[4]PreisBio!L102</f>
        <v>39.685714285714283</v>
      </c>
      <c r="P251" s="362">
        <f>[4]PreisBio!I102</f>
        <v>5.3905050505050482</v>
      </c>
      <c r="Q251" s="362">
        <f>[4]PreisBio!M102</f>
        <v>2.0488461538461533</v>
      </c>
      <c r="R251" s="362">
        <f>[4]PreisBio!B102</f>
        <v>2.3283116883116883</v>
      </c>
      <c r="S251" s="362">
        <f>[4]PreisBio!E102</f>
        <v>19.333333333333332</v>
      </c>
      <c r="T251" s="362">
        <f>[4]PreisBio!F102</f>
        <v>57.909090909090907</v>
      </c>
      <c r="U251" s="380">
        <f t="shared" si="22"/>
        <v>62.302017776667768</v>
      </c>
      <c r="V251" s="376">
        <f>'[2]Haltung gewichtet'!D226</f>
        <v>0.81770623126844566</v>
      </c>
      <c r="W251" s="380">
        <f t="shared" si="21"/>
        <v>22.895774475516479</v>
      </c>
      <c r="X251" s="362" t="str">
        <f>[1]Kochtypberechnung_Bio!T220</f>
        <v/>
      </c>
      <c r="Y251" s="362">
        <f>[1]Kochtypberechnung_Bio!V220</f>
        <v>3.2969233046839501</v>
      </c>
      <c r="Z251" s="380">
        <f t="shared" si="23"/>
        <v>2.1430001480445675</v>
      </c>
      <c r="AA251" s="376">
        <f>[7]Bio!C221</f>
        <v>6.0566565002422896</v>
      </c>
      <c r="AB251" s="362">
        <f>[7]Bio!D221</f>
        <v>3.1469222286105301</v>
      </c>
      <c r="AC251" s="362">
        <f>[7]Bio!E221</f>
        <v>2.8734044836920201</v>
      </c>
      <c r="AD251" s="362">
        <f>[7]Bio!F221</f>
        <v>0.83661375250437398</v>
      </c>
      <c r="AE251" s="380">
        <f t="shared" si="26"/>
        <v>17.510647922179668</v>
      </c>
      <c r="AF251" s="362">
        <f>[7]Bio!G221</f>
        <v>4.1958012844190602</v>
      </c>
      <c r="AG251" s="362">
        <f>[7]Bio!I221</f>
        <v>6.0629698673818897</v>
      </c>
      <c r="AH251" s="362">
        <f>[7]Bio!J221</f>
        <v>1.8662438281121601</v>
      </c>
      <c r="AI251" s="362">
        <f>[7]Bio!K221</f>
        <v>7.0012798780534196</v>
      </c>
      <c r="AJ251" s="362">
        <f>[7]Bio!L221</f>
        <v>2.5740612945901802</v>
      </c>
      <c r="AK251" s="362">
        <f>[7]Bio!M221</f>
        <v>6.85754366563582</v>
      </c>
      <c r="AL251" s="362">
        <f>[7]Bio!N221</f>
        <v>7.0369836815003497</v>
      </c>
      <c r="AM251" s="362">
        <f>[7]Bio!O221</f>
        <v>5.8063359749540799</v>
      </c>
      <c r="AN251" s="362">
        <f>[7]Bio!P221</f>
        <v>5.89625882928115</v>
      </c>
      <c r="AO251" s="362">
        <f>[7]Bio!R221</f>
        <v>9.1221863194455306</v>
      </c>
      <c r="AP251" s="362">
        <f>[7]Bio!S221</f>
        <v>16.756786784939798</v>
      </c>
      <c r="AQ251" s="362">
        <f>[7]Bio!T221</f>
        <v>4.9085806834461003</v>
      </c>
      <c r="AR251" s="362">
        <f>[7]Bio!U221</f>
        <v>8.5467075922504705</v>
      </c>
      <c r="AS251" s="362">
        <f>[7]Bio!W221</f>
        <v>6.97623358630835</v>
      </c>
      <c r="AT251" s="362">
        <f>[7]Bio!X221</f>
        <v>42.776882345073901</v>
      </c>
      <c r="AU251" s="380">
        <f t="shared" si="24"/>
        <v>36.170556658258384</v>
      </c>
      <c r="AV251" s="362">
        <f>[6]Tabelle1!C64</f>
        <v>2.95</v>
      </c>
      <c r="AW251" s="362"/>
      <c r="AX251" s="381">
        <f t="shared" si="27"/>
        <v>4.13</v>
      </c>
      <c r="AY251" s="401">
        <f t="shared" si="20"/>
        <v>182.86397682834018</v>
      </c>
    </row>
    <row r="252" spans="1:51">
      <c r="A252" s="398">
        <v>43556</v>
      </c>
      <c r="B252" s="376">
        <f>'[3]Warenkorb transponiert'!C139</f>
        <v>1.7928759972211981</v>
      </c>
      <c r="C252" s="362">
        <f>'[3]Warenkorb transponiert'!D139</f>
        <v>22.287533156498668</v>
      </c>
      <c r="D252" s="362">
        <f>'[3]Warenkorb transponiert'!E139</f>
        <v>14.333333333333334</v>
      </c>
      <c r="E252" s="362">
        <f>'[3]Warenkorb transponiert'!F139</f>
        <v>20.499999999999996</v>
      </c>
      <c r="F252" s="362">
        <f>'[3]Warenkorb transponiert'!G139</f>
        <v>19.836907547006327</v>
      </c>
      <c r="G252" s="362">
        <f>'[3]Warenkorb transponiert'!H139</f>
        <v>13.465018005449892</v>
      </c>
      <c r="H252" s="362">
        <f>'[3]Warenkorb transponiert'!I139</f>
        <v>4.5548056905688874</v>
      </c>
      <c r="I252" s="362">
        <f>'[3]Warenkorb transponiert'!J139</f>
        <v>3.6111111111111107</v>
      </c>
      <c r="J252" s="380">
        <f t="shared" si="25"/>
        <v>37.743849874198517</v>
      </c>
      <c r="K252" s="362">
        <f>[4]PreisBio!G103</f>
        <v>91.075000000000003</v>
      </c>
      <c r="L252" s="362">
        <f>[4]PreisBio!H103</f>
        <v>56.25</v>
      </c>
      <c r="M252" s="362">
        <f>[4]PreisBio!K103</f>
        <v>45.8</v>
      </c>
      <c r="N252" s="362">
        <f>[4]PreisBio!J103</f>
        <v>26.818181818181817</v>
      </c>
      <c r="O252" s="362">
        <f>[4]PreisBio!L103</f>
        <v>39.714285714285715</v>
      </c>
      <c r="P252" s="362">
        <f>[4]PreisBio!I103</f>
        <v>5.4393939393939377</v>
      </c>
      <c r="Q252" s="362">
        <f>[4]PreisBio!M103</f>
        <v>2.0619230769230765</v>
      </c>
      <c r="R252" s="362">
        <f>[4]PreisBio!B103</f>
        <v>2.3283116883116879</v>
      </c>
      <c r="S252" s="362">
        <f>[4]PreisBio!E103</f>
        <v>19.333333333333332</v>
      </c>
      <c r="T252" s="362">
        <f>[4]PreisBio!F103</f>
        <v>57.909090909090907</v>
      </c>
      <c r="U252" s="380">
        <f t="shared" si="22"/>
        <v>62.474498318348324</v>
      </c>
      <c r="V252" s="376">
        <f>'[2]Haltung gewichtet'!D227</f>
        <v>0.82342218023156244</v>
      </c>
      <c r="W252" s="380">
        <f t="shared" si="21"/>
        <v>23.05582104648375</v>
      </c>
      <c r="X252" s="362" t="str">
        <f>[1]Kochtypberechnung_Bio!T221</f>
        <v/>
      </c>
      <c r="Y252" s="362">
        <f>[1]Kochtypberechnung_Bio!V221</f>
        <v>3.3074234532617499</v>
      </c>
      <c r="Z252" s="380">
        <f t="shared" si="23"/>
        <v>2.1498252446201374</v>
      </c>
      <c r="AA252" s="376">
        <f>[7]Bio!C222</f>
        <v>6.7146365661181697</v>
      </c>
      <c r="AB252" s="362">
        <f>[7]Bio!D222</f>
        <v>3.1469222286105301</v>
      </c>
      <c r="AC252" s="362">
        <f>[7]Bio!E222</f>
        <v>3.0608162797292899</v>
      </c>
      <c r="AD252" s="362">
        <f>[7]Bio!F222</f>
        <v>0.82159503580196502</v>
      </c>
      <c r="AE252" s="380">
        <f t="shared" si="26"/>
        <v>18.626858893171402</v>
      </c>
      <c r="AF252" s="362">
        <f>[7]Bio!G222</f>
        <v>4.79341720094396</v>
      </c>
      <c r="AG252" s="362">
        <f>[7]Bio!I222</f>
        <v>6.0935948190319396</v>
      </c>
      <c r="AH252" s="362">
        <f>[7]Bio!J222</f>
        <v>1.6853258220862</v>
      </c>
      <c r="AI252" s="362">
        <f>[7]Bio!K222</f>
        <v>4.7906849402287399</v>
      </c>
      <c r="AJ252" s="362">
        <f>[7]Bio!L222</f>
        <v>2.59408548381422</v>
      </c>
      <c r="AK252" s="362">
        <f>[7]Bio!M222</f>
        <v>6.8536919797067402</v>
      </c>
      <c r="AL252" s="362">
        <f>[7]Bio!N222</f>
        <v>7.0367790785177604</v>
      </c>
      <c r="AM252" s="362">
        <f>[7]Bio!O222</f>
        <v>5.7050722319497398</v>
      </c>
      <c r="AN252" s="362">
        <f>[7]Bio!P222</f>
        <v>6.8039454082767703</v>
      </c>
      <c r="AO252" s="362">
        <f>[7]Bio!R222</f>
        <v>8.7821076505734705</v>
      </c>
      <c r="AP252" s="362">
        <f>[7]Bio!S222</f>
        <v>16.888843909543901</v>
      </c>
      <c r="AQ252" s="362">
        <f>[7]Bio!T222</f>
        <v>4.9085806834461003</v>
      </c>
      <c r="AR252" s="362">
        <f>[7]Bio!U222</f>
        <v>8.65750609945521</v>
      </c>
      <c r="AS252" s="362">
        <f>[7]Bio!W222</f>
        <v>6.1907615930166502</v>
      </c>
      <c r="AT252" s="362">
        <f>[7]Bio!X222</f>
        <v>35.255822866743898</v>
      </c>
      <c r="AU252" s="380">
        <f t="shared" si="24"/>
        <v>35.465838173238232</v>
      </c>
      <c r="AV252" s="362">
        <f>[6]Tabelle1!C65</f>
        <v>2.95</v>
      </c>
      <c r="AW252" s="362"/>
      <c r="AX252" s="381">
        <f t="shared" si="27"/>
        <v>4.13</v>
      </c>
      <c r="AY252" s="401">
        <f t="shared" si="20"/>
        <v>183.64669155006035</v>
      </c>
    </row>
    <row r="253" spans="1:51">
      <c r="A253" s="398">
        <v>43586</v>
      </c>
      <c r="B253" s="376">
        <f>'[3]Warenkorb transponiert'!C140</f>
        <v>1.7928759972211981</v>
      </c>
      <c r="C253" s="362">
        <f>'[3]Warenkorb transponiert'!D140</f>
        <v>22.287533156498668</v>
      </c>
      <c r="D253" s="362">
        <f>'[3]Warenkorb transponiert'!E140</f>
        <v>14.333333333333334</v>
      </c>
      <c r="E253" s="362">
        <f>'[3]Warenkorb transponiert'!F140</f>
        <v>20.499999999999996</v>
      </c>
      <c r="F253" s="362">
        <f>'[3]Warenkorb transponiert'!G140</f>
        <v>19.836907547006327</v>
      </c>
      <c r="G253" s="362">
        <f>'[3]Warenkorb transponiert'!H140</f>
        <v>13.465018005449892</v>
      </c>
      <c r="H253" s="362">
        <f>'[3]Warenkorb transponiert'!I140</f>
        <v>4.5548056905688874</v>
      </c>
      <c r="I253" s="362">
        <f>'[3]Warenkorb transponiert'!J140</f>
        <v>3.6111111111111107</v>
      </c>
      <c r="J253" s="380">
        <f t="shared" si="25"/>
        <v>37.743849874198517</v>
      </c>
      <c r="K253" s="362">
        <f>[4]PreisBio!G104</f>
        <v>90.00200000000001</v>
      </c>
      <c r="L253" s="362">
        <f>[4]PreisBio!H104</f>
        <v>55.56</v>
      </c>
      <c r="M253" s="362">
        <f>[4]PreisBio!K104</f>
        <v>45.95</v>
      </c>
      <c r="N253" s="362">
        <f>[4]PreisBio!J104</f>
        <v>26.818181818181817</v>
      </c>
      <c r="O253" s="362">
        <f>[4]PreisBio!L104</f>
        <v>39.714285714285715</v>
      </c>
      <c r="P253" s="362">
        <f>[4]PreisBio!I104</f>
        <v>5.4393939393939368</v>
      </c>
      <c r="Q253" s="362">
        <f>[4]PreisBio!M104</f>
        <v>2.0562307692307686</v>
      </c>
      <c r="R253" s="362">
        <f>[4]PreisBio!B104</f>
        <v>2.3283116883116883</v>
      </c>
      <c r="S253" s="362">
        <f>[4]PreisBio!E104</f>
        <v>19.333333333333332</v>
      </c>
      <c r="T253" s="362">
        <f>[4]PreisBio!F104</f>
        <v>57.909090909090907</v>
      </c>
      <c r="U253" s="380">
        <f t="shared" si="22"/>
        <v>62.300473702963714</v>
      </c>
      <c r="V253" s="376">
        <f>'[2]Haltung gewichtet'!D228</f>
        <v>0.81837301574730714</v>
      </c>
      <c r="W253" s="380">
        <f t="shared" si="21"/>
        <v>22.914444440924601</v>
      </c>
      <c r="X253" s="362" t="str">
        <f>[1]Kochtypberechnung_Bio!T222</f>
        <v/>
      </c>
      <c r="Y253" s="362">
        <f>[1]Kochtypberechnung_Bio!V222</f>
        <v>3.31707884161293</v>
      </c>
      <c r="Z253" s="380">
        <f t="shared" si="23"/>
        <v>2.1561012470484044</v>
      </c>
      <c r="AA253" s="376">
        <f>[7]Bio!C223</f>
        <v>6.5999999999921002</v>
      </c>
      <c r="AB253" s="362">
        <f>[7]Bio!D223</f>
        <v>2.5904897564670999</v>
      </c>
      <c r="AC253" s="362">
        <f>[7]Bio!E223</f>
        <v>3.0442008045444502</v>
      </c>
      <c r="AD253" s="362">
        <f>[7]Bio!F223</f>
        <v>0.82159503580196402</v>
      </c>
      <c r="AE253" s="380">
        <f t="shared" si="26"/>
        <v>17.772397304495673</v>
      </c>
      <c r="AF253" s="362">
        <f>[7]Bio!G223</f>
        <v>4.9718656769179601</v>
      </c>
      <c r="AG253" s="362">
        <f>[7]Bio!I223</f>
        <v>6.2181757129716599</v>
      </c>
      <c r="AH253" s="362">
        <f>[7]Bio!J223</f>
        <v>3.7506090996301298</v>
      </c>
      <c r="AI253" s="362">
        <f>[7]Bio!K223</f>
        <v>5.4950610760723304</v>
      </c>
      <c r="AJ253" s="362">
        <f>[7]Bio!L223</f>
        <v>3.2987108842646999</v>
      </c>
      <c r="AK253" s="362">
        <f>[7]Bio!M223</f>
        <v>6.8494273074407603</v>
      </c>
      <c r="AL253" s="362">
        <f>[7]Bio!N223</f>
        <v>7.3591944703932803</v>
      </c>
      <c r="AM253" s="362">
        <f>[7]Bio!O223</f>
        <v>5.78003105670971</v>
      </c>
      <c r="AN253" s="362">
        <f>[7]Bio!P223</f>
        <v>7.0509527580198696</v>
      </c>
      <c r="AO253" s="362">
        <f>[7]Bio!R223</f>
        <v>8.7795111803447998</v>
      </c>
      <c r="AP253" s="362">
        <f>[7]Bio!S223</f>
        <v>14.4916453586839</v>
      </c>
      <c r="AQ253" s="362">
        <f>[7]Bio!T223</f>
        <v>4.9085806834461003</v>
      </c>
      <c r="AR253" s="362">
        <f>[7]Bio!U223</f>
        <v>8.6863323633845901</v>
      </c>
      <c r="AS253" s="362">
        <f>[7]Bio!W223</f>
        <v>6.4673514901097899</v>
      </c>
      <c r="AT253" s="362">
        <f>[7]Bio!X223</f>
        <v>40.8777035527837</v>
      </c>
      <c r="AU253" s="380">
        <f t="shared" si="24"/>
        <v>39.928065737820127</v>
      </c>
      <c r="AV253" s="362">
        <f>[6]Tabelle1!C66</f>
        <v>2.95</v>
      </c>
      <c r="AW253" s="362"/>
      <c r="AX253" s="381">
        <f t="shared" si="27"/>
        <v>4.13</v>
      </c>
      <c r="AY253" s="401">
        <f t="shared" ref="AY253:AY273" si="28">SUM(J253,U253,W253,Z253,AE253,AU253,AX253)</f>
        <v>186.94533230745105</v>
      </c>
    </row>
    <row r="254" spans="1:51">
      <c r="A254" s="398">
        <v>43617</v>
      </c>
      <c r="B254" s="376">
        <f>'[3]Warenkorb transponiert'!C141</f>
        <v>1.7928759972211981</v>
      </c>
      <c r="C254" s="362">
        <f>'[3]Warenkorb transponiert'!D141</f>
        <v>22.287533156498668</v>
      </c>
      <c r="D254" s="362">
        <f>'[3]Warenkorb transponiert'!E141</f>
        <v>14.333333333333334</v>
      </c>
      <c r="E254" s="362">
        <f>'[3]Warenkorb transponiert'!F141</f>
        <v>20.499999999999996</v>
      </c>
      <c r="F254" s="362">
        <f>'[3]Warenkorb transponiert'!G141</f>
        <v>19.836907547006327</v>
      </c>
      <c r="G254" s="362">
        <f>'[3]Warenkorb transponiert'!H141</f>
        <v>13.465018005449892</v>
      </c>
      <c r="H254" s="362">
        <f>'[3]Warenkorb transponiert'!I141</f>
        <v>4.4444444444444438</v>
      </c>
      <c r="I254" s="362">
        <f>'[3]Warenkorb transponiert'!J141</f>
        <v>3.6111111111111107</v>
      </c>
      <c r="J254" s="380">
        <f t="shared" si="25"/>
        <v>37.688669251136297</v>
      </c>
      <c r="K254" s="362">
        <f>[4]PreisBio!G105</f>
        <v>90.587500000000006</v>
      </c>
      <c r="L254" s="362">
        <f>[4]PreisBio!H105</f>
        <v>56.3</v>
      </c>
      <c r="M254" s="362">
        <f>[4]PreisBio!K105</f>
        <v>45.95</v>
      </c>
      <c r="N254" s="362">
        <f>[4]PreisBio!J105</f>
        <v>26.818181818181817</v>
      </c>
      <c r="O254" s="362">
        <f>[4]PreisBio!L105</f>
        <v>39.714285714285715</v>
      </c>
      <c r="P254" s="362">
        <f>[4]PreisBio!I105</f>
        <v>5.4393939393939377</v>
      </c>
      <c r="Q254" s="362">
        <f>[4]PreisBio!M105</f>
        <v>2.0626923076923078</v>
      </c>
      <c r="R254" s="362">
        <f>[4]PreisBio!B105</f>
        <v>2.3283116883116879</v>
      </c>
      <c r="S254" s="362">
        <f>[4]PreisBio!E105</f>
        <v>19.333333333333332</v>
      </c>
      <c r="T254" s="362">
        <f>[4]PreisBio!F105</f>
        <v>57.909090909090907</v>
      </c>
      <c r="U254" s="380">
        <f t="shared" si="22"/>
        <v>62.446736779886777</v>
      </c>
      <c r="V254" s="376">
        <f>'[2]Haltung gewichtet'!D229</f>
        <v>0.81373963066208543</v>
      </c>
      <c r="W254" s="380">
        <f t="shared" si="21"/>
        <v>22.784709658538393</v>
      </c>
      <c r="X254" s="362" t="str">
        <f>[1]Kochtypberechnung_Bio!T223</f>
        <v/>
      </c>
      <c r="Y254" s="362">
        <f>[1]Kochtypberechnung_Bio!V223</f>
        <v>3.3456124726343566</v>
      </c>
      <c r="Z254" s="380">
        <f t="shared" si="23"/>
        <v>2.1746481072123318</v>
      </c>
      <c r="AA254" s="376">
        <f>[7]Bio!C224</f>
        <v>6.5999999999921002</v>
      </c>
      <c r="AB254" s="362">
        <f>[7]Bio!D224</f>
        <v>3.1469222286105301</v>
      </c>
      <c r="AC254" s="362">
        <f>[7]Bio!E224</f>
        <v>3.1766981461870998</v>
      </c>
      <c r="AD254" s="362">
        <f>[7]Bio!F224</f>
        <v>0.84710799770020995</v>
      </c>
      <c r="AE254" s="380">
        <f t="shared" si="26"/>
        <v>18.621836317500005</v>
      </c>
      <c r="AF254" s="362">
        <f>[7]Bio!G224</f>
        <v>4.4200120823967204</v>
      </c>
      <c r="AG254" s="362">
        <f>[7]Bio!I224</f>
        <v>9.2358440703292093</v>
      </c>
      <c r="AH254" s="362">
        <f>[7]Bio!J224</f>
        <v>3.6288091721327702</v>
      </c>
      <c r="AI254" s="362">
        <f>[7]Bio!K224</f>
        <v>7.6867597716931897</v>
      </c>
      <c r="AJ254" s="362">
        <f>[7]Bio!L224</f>
        <v>2.9391007195254102</v>
      </c>
      <c r="AK254" s="362">
        <f>[7]Bio!M224</f>
        <v>6.8649469628826703</v>
      </c>
      <c r="AL254" s="362">
        <f>[7]Bio!N224</f>
        <v>9.3798034294854702</v>
      </c>
      <c r="AM254" s="362">
        <f>[7]Bio!O224</f>
        <v>9.7111386332617702</v>
      </c>
      <c r="AN254" s="362">
        <f>[7]Bio!P224</f>
        <v>9.8481405259286205</v>
      </c>
      <c r="AO254" s="362">
        <f>[7]Bio!R224</f>
        <v>8.7251994183879802</v>
      </c>
      <c r="AP254" s="362">
        <f>[7]Bio!S224</f>
        <v>16.894010304413602</v>
      </c>
      <c r="AQ254" s="362">
        <f>[7]Bio!T224</f>
        <v>4.9085806834461003</v>
      </c>
      <c r="AR254" s="362">
        <f>[7]Bio!U224</f>
        <v>8.6518439944529604</v>
      </c>
      <c r="AS254" s="362">
        <f>[7]Bio!W224</f>
        <v>8.6198410733401207</v>
      </c>
      <c r="AT254" s="362">
        <f>[7]Bio!X224</f>
        <v>46.026323636371899</v>
      </c>
      <c r="AU254" s="380">
        <f t="shared" si="24"/>
        <v>45.764290137189938</v>
      </c>
      <c r="AV254" s="362">
        <f>[6]Tabelle1!C67</f>
        <v>2.95</v>
      </c>
      <c r="AW254" s="362"/>
      <c r="AX254" s="381">
        <f t="shared" si="27"/>
        <v>4.13</v>
      </c>
      <c r="AY254" s="401">
        <f t="shared" si="28"/>
        <v>193.61089025146373</v>
      </c>
    </row>
    <row r="255" spans="1:51">
      <c r="A255" s="398">
        <v>43647</v>
      </c>
      <c r="B255" s="376">
        <f>'[3]Warenkorb transponiert'!C142</f>
        <v>1.7928759972211981</v>
      </c>
      <c r="C255" s="362">
        <f>'[3]Warenkorb transponiert'!D142</f>
        <v>22.287533156498668</v>
      </c>
      <c r="D255" s="362">
        <f>'[3]Warenkorb transponiert'!E142</f>
        <v>14.333333333333334</v>
      </c>
      <c r="E255" s="362">
        <f>'[3]Warenkorb transponiert'!F142</f>
        <v>20.499999999999996</v>
      </c>
      <c r="F255" s="362">
        <f>'[3]Warenkorb transponiert'!G142</f>
        <v>19.836907547006327</v>
      </c>
      <c r="G255" s="362">
        <f>'[3]Warenkorb transponiert'!H142</f>
        <v>13.465018005449892</v>
      </c>
      <c r="H255" s="362">
        <f>'[3]Warenkorb transponiert'!I142</f>
        <v>4.2237219521955573</v>
      </c>
      <c r="I255" s="362">
        <f>'[3]Warenkorb transponiert'!J142</f>
        <v>3.6111111111111107</v>
      </c>
      <c r="J255" s="380">
        <f t="shared" si="25"/>
        <v>37.578308005011856</v>
      </c>
      <c r="K255" s="362">
        <f>[4]PreisBio!G106</f>
        <v>90.837500000000006</v>
      </c>
      <c r="L255" s="362">
        <f>[4]PreisBio!H106</f>
        <v>56.4</v>
      </c>
      <c r="M255" s="362">
        <f>[4]PreisBio!K106</f>
        <v>45.95</v>
      </c>
      <c r="N255" s="362">
        <f>[4]PreisBio!J106</f>
        <v>26.818181818181817</v>
      </c>
      <c r="O255" s="362">
        <f>[4]PreisBio!L106</f>
        <v>38.357142857142854</v>
      </c>
      <c r="P255" s="362">
        <f>[4]PreisBio!I106</f>
        <v>5.4393939393939377</v>
      </c>
      <c r="Q255" s="362">
        <f>[4]PreisBio!M106</f>
        <v>2.0468269230769232</v>
      </c>
      <c r="R255" s="362">
        <f>[4]PreisBio!B106</f>
        <v>2.3283116883116879</v>
      </c>
      <c r="S255" s="362">
        <f>[4]PreisBio!E106</f>
        <v>19.333333333333332</v>
      </c>
      <c r="T255" s="362">
        <f>[4]PreisBio!F106</f>
        <v>57.909090909090907</v>
      </c>
      <c r="U255" s="380">
        <f t="shared" si="22"/>
        <v>62.237532796370303</v>
      </c>
      <c r="V255" s="376">
        <f>'[2]Haltung gewichtet'!D230</f>
        <v>0.82540147008027631</v>
      </c>
      <c r="W255" s="380">
        <f t="shared" si="21"/>
        <v>23.111241162247737</v>
      </c>
      <c r="X255" s="362" t="str">
        <f>[1]Kochtypberechnung_Bio!T224</f>
        <v/>
      </c>
      <c r="Y255" s="362">
        <f>[1]Kochtypberechnung_Bio!V224</f>
        <v>3.6744606517232961</v>
      </c>
      <c r="Z255" s="380">
        <f t="shared" si="23"/>
        <v>2.3883994236201427</v>
      </c>
      <c r="AA255" s="376">
        <f>[7]Bio!C225</f>
        <v>6.5999999999921002</v>
      </c>
      <c r="AB255" s="362">
        <f>[7]Bio!D225</f>
        <v>3.1469222286105301</v>
      </c>
      <c r="AC255" s="362">
        <f>[7]Bio!E225</f>
        <v>3.0902378228282101</v>
      </c>
      <c r="AD255" s="362">
        <f>[7]Bio!F225</f>
        <v>0.79298575259961801</v>
      </c>
      <c r="AE255" s="380">
        <f t="shared" si="26"/>
        <v>18.409549180344349</v>
      </c>
      <c r="AF255" s="362">
        <f>[7]Bio!G225</f>
        <v>4.1423243269166399</v>
      </c>
      <c r="AG255" s="362">
        <f>[7]Bio!I225</f>
        <v>8.7982691206805406</v>
      </c>
      <c r="AH255" s="362">
        <f>[7]Bio!J225</f>
        <v>3.2235572149297198</v>
      </c>
      <c r="AI255" s="362">
        <f>[7]Bio!K225</f>
        <v>7.6098967505852899</v>
      </c>
      <c r="AJ255" s="362">
        <f>[7]Bio!L225</f>
        <v>3.2054840361992598</v>
      </c>
      <c r="AK255" s="362">
        <f>[7]Bio!M225</f>
        <v>6.9612115378801196</v>
      </c>
      <c r="AL255" s="362">
        <f>[7]Bio!N225</f>
        <v>8.5096244260790694</v>
      </c>
      <c r="AM255" s="362">
        <f>[7]Bio!O225</f>
        <v>8.4986075034393291</v>
      </c>
      <c r="AN255" s="362">
        <f>[7]Bio!P225</f>
        <v>9.5665016537380705</v>
      </c>
      <c r="AO255" s="362">
        <f>[7]Bio!R225</f>
        <v>9.3565186775677702</v>
      </c>
      <c r="AP255" s="362">
        <f>[7]Bio!S225</f>
        <v>17.034314540669602</v>
      </c>
      <c r="AQ255" s="362">
        <f>[7]Bio!T225</f>
        <v>4.8984229816067799</v>
      </c>
      <c r="AR255" s="362">
        <f>[7]Bio!U225</f>
        <v>8.5959672219007004</v>
      </c>
      <c r="AS255" s="362">
        <f>[7]Bio!W225</f>
        <v>9.0810443216080703</v>
      </c>
      <c r="AT255" s="362">
        <f>[7]Bio!X225</f>
        <v>48.515409678813903</v>
      </c>
      <c r="AU255" s="380">
        <f t="shared" si="24"/>
        <v>44.355029932861171</v>
      </c>
      <c r="AV255" s="362">
        <f>[6]Tabelle1!C68</f>
        <v>2.95</v>
      </c>
      <c r="AW255" s="362"/>
      <c r="AX255" s="381">
        <f t="shared" si="27"/>
        <v>4.13</v>
      </c>
      <c r="AY255" s="401">
        <f t="shared" si="28"/>
        <v>192.21006050045554</v>
      </c>
    </row>
    <row r="256" spans="1:51">
      <c r="A256" s="398">
        <v>43678</v>
      </c>
      <c r="B256" s="376">
        <f>'[3]Warenkorb transponiert'!C143</f>
        <v>1.7928759972211981</v>
      </c>
      <c r="C256" s="362">
        <f>'[3]Warenkorb transponiert'!D143</f>
        <v>22.287533156498668</v>
      </c>
      <c r="D256" s="362">
        <f>'[3]Warenkorb transponiert'!E143</f>
        <v>14.333333333333334</v>
      </c>
      <c r="E256" s="362">
        <f>'[3]Warenkorb transponiert'!F143</f>
        <v>20.499999999999996</v>
      </c>
      <c r="F256" s="362">
        <f>'[3]Warenkorb transponiert'!G143</f>
        <v>19.836907547006327</v>
      </c>
      <c r="G256" s="362">
        <f>'[3]Warenkorb transponiert'!H143</f>
        <v>13.465018005449892</v>
      </c>
      <c r="H256" s="362">
        <f>'[3]Warenkorb transponiert'!I143</f>
        <v>4.2237219521955573</v>
      </c>
      <c r="I256" s="362">
        <f>'[3]Warenkorb transponiert'!J143</f>
        <v>3.6111111111111107</v>
      </c>
      <c r="J256" s="380">
        <f t="shared" si="25"/>
        <v>37.578308005011856</v>
      </c>
      <c r="K256" s="362">
        <f>[4]PreisBio!G107</f>
        <v>92.72</v>
      </c>
      <c r="L256" s="362">
        <f>[4]PreisBio!H107</f>
        <v>56.44</v>
      </c>
      <c r="M256" s="362">
        <f>[4]PreisBio!K107</f>
        <v>45.82</v>
      </c>
      <c r="N256" s="362">
        <f>[4]PreisBio!J107</f>
        <v>26.672727272727272</v>
      </c>
      <c r="O256" s="362">
        <f>[4]PreisBio!L107</f>
        <v>38.357142857142854</v>
      </c>
      <c r="P256" s="362">
        <f>[4]PreisBio!I107</f>
        <v>5.4393939393939368</v>
      </c>
      <c r="Q256" s="362">
        <f>[4]PreisBio!M107</f>
        <v>2.0626923076923074</v>
      </c>
      <c r="R256" s="362">
        <f>[4]PreisBio!B107</f>
        <v>2.3346753246753242</v>
      </c>
      <c r="S256" s="362">
        <f>[4]PreisBio!E107</f>
        <v>19.244444444444444</v>
      </c>
      <c r="T256" s="362">
        <f>[4]PreisBio!F107</f>
        <v>57.909090909090907</v>
      </c>
      <c r="U256" s="380">
        <f t="shared" si="22"/>
        <v>62.358696520146523</v>
      </c>
      <c r="V256" s="376">
        <f>'[2]Haltung gewichtet'!D231</f>
        <v>0.8227977774735975</v>
      </c>
      <c r="W256" s="380">
        <f t="shared" si="21"/>
        <v>23.038337769260728</v>
      </c>
      <c r="X256" s="362" t="str">
        <f>[1]Kochtypberechnung_Bio!T225</f>
        <v/>
      </c>
      <c r="Y256" s="362">
        <f>[1]Kochtypberechnung_Bio!V225</f>
        <v>3.6401261552818314</v>
      </c>
      <c r="Z256" s="380">
        <f t="shared" si="23"/>
        <v>2.3660820009331904</v>
      </c>
      <c r="AA256" s="376">
        <f>[7]Bio!C226</f>
        <v>6.5999999999921002</v>
      </c>
      <c r="AB256" s="362">
        <f>[7]Bio!D226</f>
        <v>3.1469222286105301</v>
      </c>
      <c r="AC256" s="362">
        <f>[7]Bio!E226</f>
        <v>3.9953847309633002</v>
      </c>
      <c r="AD256" s="362">
        <f>[7]Bio!F226</f>
        <v>0.79608207390371899</v>
      </c>
      <c r="AE256" s="380">
        <f t="shared" si="26"/>
        <v>19.222872553210305</v>
      </c>
      <c r="AF256" s="362">
        <f>[7]Bio!G226</f>
        <v>3.6179544141070501</v>
      </c>
      <c r="AG256" s="362">
        <f>[7]Bio!I226</f>
        <v>8.5879766214429907</v>
      </c>
      <c r="AH256" s="362">
        <f>[7]Bio!J226</f>
        <v>3.0411389161973901</v>
      </c>
      <c r="AI256" s="362">
        <f>[7]Bio!K226</f>
        <v>5.4460318157230203</v>
      </c>
      <c r="AJ256" s="362">
        <f>[7]Bio!L226</f>
        <v>3.39664781837828</v>
      </c>
      <c r="AK256" s="362">
        <f>[7]Bio!M226</f>
        <v>6.3662353711394601</v>
      </c>
      <c r="AL256" s="362">
        <f>[7]Bio!N226</f>
        <v>9.3105629854902006</v>
      </c>
      <c r="AM256" s="362">
        <f>[7]Bio!O226</f>
        <v>9.4472785106607091</v>
      </c>
      <c r="AN256" s="362">
        <f>[7]Bio!P226</f>
        <v>9.8649066612076908</v>
      </c>
      <c r="AO256" s="362">
        <f>[7]Bio!R226</f>
        <v>9.4146673395600793</v>
      </c>
      <c r="AP256" s="362">
        <f>[7]Bio!S226</f>
        <v>16.833274656428699</v>
      </c>
      <c r="AQ256" s="362">
        <f>[7]Bio!T226</f>
        <v>4.9085806834461003</v>
      </c>
      <c r="AR256" s="362">
        <f>[7]Bio!U226</f>
        <v>8.7261532564323598</v>
      </c>
      <c r="AS256" s="362">
        <f>[7]Bio!W226</f>
        <v>8.2279729159929502</v>
      </c>
      <c r="AT256" s="362">
        <f>[7]Bio!X226</f>
        <v>48.515409678813903</v>
      </c>
      <c r="AU256" s="380">
        <f t="shared" si="24"/>
        <v>42.956073184591197</v>
      </c>
      <c r="AV256" s="362">
        <f>[6]Tabelle1!C69</f>
        <v>2.95</v>
      </c>
      <c r="AW256" s="362"/>
      <c r="AX256" s="381">
        <f t="shared" si="27"/>
        <v>4.13</v>
      </c>
      <c r="AY256" s="401">
        <f t="shared" si="28"/>
        <v>191.65037003315379</v>
      </c>
    </row>
    <row r="257" spans="1:51">
      <c r="A257" s="398">
        <v>43709</v>
      </c>
      <c r="B257" s="376">
        <f>'[3]Warenkorb transponiert'!C144</f>
        <v>1.7928759972211981</v>
      </c>
      <c r="C257" s="362">
        <f>'[3]Warenkorb transponiert'!D144</f>
        <v>22.287533156498668</v>
      </c>
      <c r="D257" s="362">
        <f>'[3]Warenkorb transponiert'!E144</f>
        <v>14.333333333333334</v>
      </c>
      <c r="E257" s="362">
        <f>'[3]Warenkorb transponiert'!F144</f>
        <v>20.499999999999996</v>
      </c>
      <c r="F257" s="362">
        <f>'[3]Warenkorb transponiert'!G144</f>
        <v>19.836907547006327</v>
      </c>
      <c r="G257" s="362">
        <f>'[3]Warenkorb transponiert'!H144</f>
        <v>13.465018005449892</v>
      </c>
      <c r="H257" s="362">
        <f>'[3]Warenkorb transponiert'!I144</f>
        <v>4.2237219521955573</v>
      </c>
      <c r="I257" s="362">
        <f>'[3]Warenkorb transponiert'!J144</f>
        <v>3.6111111111111107</v>
      </c>
      <c r="J257" s="380">
        <f t="shared" si="25"/>
        <v>37.578308005011856</v>
      </c>
      <c r="K257" s="362">
        <f>[4]PreisBio!G108</f>
        <v>92.25</v>
      </c>
      <c r="L257" s="362">
        <f>[4]PreisBio!H108</f>
        <v>57.55</v>
      </c>
      <c r="M257" s="362">
        <f>[4]PreisBio!K108</f>
        <v>46.1</v>
      </c>
      <c r="N257" s="362">
        <f>[4]PreisBio!J108</f>
        <v>26.529411764705884</v>
      </c>
      <c r="O257" s="362">
        <f>[4]PreisBio!L108</f>
        <v>37.617647058823529</v>
      </c>
      <c r="P257" s="362">
        <f>[4]PreisBio!I108</f>
        <v>5.4510489510489499</v>
      </c>
      <c r="Q257" s="362">
        <f>[4]PreisBio!M108</f>
        <v>2.0588095238095243</v>
      </c>
      <c r="R257" s="362">
        <f>[4]PreisBio!B108</f>
        <v>2.3018907563025204</v>
      </c>
      <c r="S257" s="362">
        <f>[4]PreisBio!E108</f>
        <v>19.26923076923077</v>
      </c>
      <c r="T257" s="362">
        <f>[4]PreisBio!F108</f>
        <v>57.441176470588232</v>
      </c>
      <c r="U257" s="380">
        <f t="shared" si="22"/>
        <v>62.224990854243792</v>
      </c>
      <c r="V257" s="376">
        <f>'[2]Haltung gewichtet'!D232</f>
        <v>0.81413024186197536</v>
      </c>
      <c r="W257" s="380">
        <f t="shared" ref="W257:W273" si="29">SUMPRODUCT($V$19:$V$19,V257:V257)</f>
        <v>22.79564677213531</v>
      </c>
      <c r="X257" s="362" t="str">
        <f>[1]Kochtypberechnung_Bio!T226</f>
        <v/>
      </c>
      <c r="Y257" s="362">
        <f>[1]Kochtypberechnung_Bio!V226</f>
        <v>3.1478191852857198</v>
      </c>
      <c r="Z257" s="380">
        <f t="shared" si="23"/>
        <v>2.0460824704357181</v>
      </c>
      <c r="AA257" s="376">
        <f>[7]Bio!C227</f>
        <v>6.5022167012227099</v>
      </c>
      <c r="AB257" s="362">
        <f>[7]Bio!D227</f>
        <v>3.0681539607062902</v>
      </c>
      <c r="AC257" s="362">
        <f>[7]Bio!E227</f>
        <v>3.9666647865707336</v>
      </c>
      <c r="AD257" s="362">
        <f>[7]Bio!F227</f>
        <v>0.83467782167031201</v>
      </c>
      <c r="AE257" s="380">
        <f t="shared" si="26"/>
        <v>19.052627005859268</v>
      </c>
      <c r="AF257" s="362">
        <f>[7]Bio!G227</f>
        <v>4.2846088315669197</v>
      </c>
      <c r="AG257" s="362">
        <f>[7]Bio!I227</f>
        <v>8.5516235615301106</v>
      </c>
      <c r="AH257" s="362">
        <f>[7]Bio!J227</f>
        <v>3.4049022064254202</v>
      </c>
      <c r="AI257" s="362">
        <f>[7]Bio!K227</f>
        <v>8.9093257344785108</v>
      </c>
      <c r="AJ257" s="362">
        <f>[7]Bio!L227</f>
        <v>3.5811988906233099</v>
      </c>
      <c r="AK257" s="362">
        <f>[7]Bio!M227</f>
        <v>6.1381887585528698</v>
      </c>
      <c r="AL257" s="362">
        <f>[7]Bio!N227</f>
        <v>8.9142266150394605</v>
      </c>
      <c r="AM257" s="362">
        <f>[7]Bio!O227</f>
        <v>8.8947496131629205</v>
      </c>
      <c r="AN257" s="362">
        <f>[7]Bio!P227</f>
        <v>9.7360036733187503</v>
      </c>
      <c r="AO257" s="362">
        <f>[7]Bio!R227</f>
        <v>8.6337791636057997</v>
      </c>
      <c r="AP257" s="362">
        <f>[7]Bio!S227</f>
        <v>16.821531401301101</v>
      </c>
      <c r="AQ257" s="362">
        <f>[7]Bio!T227</f>
        <v>4.9095508280862896</v>
      </c>
      <c r="AR257" s="362">
        <f>[7]Bio!U227</f>
        <v>8.1892602139017097</v>
      </c>
      <c r="AS257" s="362">
        <f>[7]Bio!W227</f>
        <v>8.6113372201067104</v>
      </c>
      <c r="AT257" s="362">
        <f>[7]Bio!X227</f>
        <v>47.637358277358103</v>
      </c>
      <c r="AU257" s="380">
        <f t="shared" si="24"/>
        <v>45.171816623313504</v>
      </c>
      <c r="AV257" s="362">
        <f>[6]Tabelle1!C70</f>
        <v>2.95</v>
      </c>
      <c r="AW257" s="362"/>
      <c r="AX257" s="381">
        <f t="shared" si="27"/>
        <v>4.13</v>
      </c>
      <c r="AY257" s="401">
        <f t="shared" si="28"/>
        <v>192.99947173099946</v>
      </c>
    </row>
    <row r="258" spans="1:51">
      <c r="A258" s="398">
        <v>43739</v>
      </c>
      <c r="B258" s="376">
        <f>'[3]Warenkorb transponiert'!C145</f>
        <v>1.7928759972211981</v>
      </c>
      <c r="C258" s="362">
        <f>'[3]Warenkorb transponiert'!D145</f>
        <v>22.287533156498668</v>
      </c>
      <c r="D258" s="362">
        <f>'[3]Warenkorb transponiert'!E145</f>
        <v>14.333333333333334</v>
      </c>
      <c r="E258" s="362">
        <f>'[3]Warenkorb transponiert'!F145</f>
        <v>20.499999999999996</v>
      </c>
      <c r="F258" s="362">
        <f>'[3]Warenkorb transponiert'!G145</f>
        <v>19.836907547006327</v>
      </c>
      <c r="G258" s="362">
        <f>'[3]Warenkorb transponiert'!H145</f>
        <v>13.465018005449892</v>
      </c>
      <c r="H258" s="362">
        <f>'[3]Warenkorb transponiert'!I145</f>
        <v>4.2237219521955573</v>
      </c>
      <c r="I258" s="362">
        <f>'[3]Warenkorb transponiert'!J145</f>
        <v>3.6111111111111107</v>
      </c>
      <c r="J258" s="380">
        <f t="shared" si="25"/>
        <v>37.578308005011856</v>
      </c>
      <c r="K258" s="362">
        <f>[4]PreisBio!G109</f>
        <v>94.75</v>
      </c>
      <c r="L258" s="362">
        <f>[4]PreisBio!H109</f>
        <v>57</v>
      </c>
      <c r="M258" s="362">
        <f>[4]PreisBio!K109</f>
        <v>46.65</v>
      </c>
      <c r="N258" s="362">
        <f>[4]PreisBio!J109</f>
        <v>26.636363636363637</v>
      </c>
      <c r="O258" s="362">
        <f>[4]PreisBio!L109</f>
        <v>38.357142857142854</v>
      </c>
      <c r="P258" s="362">
        <f>[4]PreisBio!I109</f>
        <v>5.4393939393939377</v>
      </c>
      <c r="Q258" s="362">
        <f>[4]PreisBio!M109</f>
        <v>2.0213461538461539</v>
      </c>
      <c r="R258" s="362">
        <f>[4]PreisBio!B109</f>
        <v>2.3428571428571421</v>
      </c>
      <c r="S258" s="362">
        <f>[4]PreisBio!E109</f>
        <v>19.333333333333332</v>
      </c>
      <c r="T258" s="362">
        <f>[4]PreisBio!F109</f>
        <v>57.909090909090907</v>
      </c>
      <c r="U258" s="380">
        <f t="shared" ref="U258:U273" si="30">SUMPRODUCT($K$19:$T$19,K258:T258)</f>
        <v>62.846788303363297</v>
      </c>
      <c r="V258" s="376">
        <f>'[2]Haltung gewichtet'!D233</f>
        <v>0.81670835540882181</v>
      </c>
      <c r="W258" s="380">
        <f t="shared" si="29"/>
        <v>22.867833951447011</v>
      </c>
      <c r="X258" s="362" t="str">
        <f>[1]Kochtypberechnung_Bio!T227</f>
        <v/>
      </c>
      <c r="Y258" s="362">
        <f>[1]Kochtypberechnung_Bio!V227</f>
        <v>3.15854107814119</v>
      </c>
      <c r="Z258" s="380">
        <f t="shared" si="23"/>
        <v>2.0530517007917735</v>
      </c>
      <c r="AA258" s="376">
        <f>[7]Bio!C228</f>
        <v>5.5145788235685202</v>
      </c>
      <c r="AB258" s="362">
        <f>[7]Bio!D228</f>
        <v>3.0681539607062902</v>
      </c>
      <c r="AC258" s="362">
        <f>[7]Bio!E228</f>
        <v>3.9666647865707336</v>
      </c>
      <c r="AD258" s="362">
        <f>[7]Bio!F228</f>
        <v>0.84238489773511205</v>
      </c>
      <c r="AE258" s="380">
        <f t="shared" si="26"/>
        <v>17.59044241311414</v>
      </c>
      <c r="AF258" s="362">
        <f>[7]Bio!G228</f>
        <v>3.9276437991591302</v>
      </c>
      <c r="AG258" s="362">
        <f>[7]Bio!I228</f>
        <v>7.9848812376957303</v>
      </c>
      <c r="AH258" s="362">
        <f>[7]Bio!J228</f>
        <v>3.2543654716691801</v>
      </c>
      <c r="AI258" s="362">
        <f>[7]Bio!K228</f>
        <v>8.9410614794466401</v>
      </c>
      <c r="AJ258" s="362">
        <f>[7]Bio!L228</f>
        <v>3.5782163780313101</v>
      </c>
      <c r="AK258" s="362">
        <f>[7]Bio!M228</f>
        <v>5.6246082952763299</v>
      </c>
      <c r="AL258" s="362">
        <f>[7]Bio!N228</f>
        <v>8.8530039791064397</v>
      </c>
      <c r="AM258" s="362">
        <f>[7]Bio!O228</f>
        <v>8.4815344941000905</v>
      </c>
      <c r="AN258" s="362">
        <f>[7]Bio!P228</f>
        <v>9.7653110905928102</v>
      </c>
      <c r="AO258" s="362">
        <f>[7]Bio!R228</f>
        <v>7.9925937012070802</v>
      </c>
      <c r="AP258" s="362">
        <f>[7]Bio!S228</f>
        <v>16.8777602202249</v>
      </c>
      <c r="AQ258" s="362">
        <f>[7]Bio!T228</f>
        <v>4.9095508280862896</v>
      </c>
      <c r="AR258" s="362">
        <f>[7]Bio!U228</f>
        <v>7.8944777109841899</v>
      </c>
      <c r="AS258" s="362">
        <f>[7]Bio!W228</f>
        <v>8.5831492917340402</v>
      </c>
      <c r="AT258" s="362">
        <f>[7]Bio!X228</f>
        <v>44.721799383755197</v>
      </c>
      <c r="AU258" s="380">
        <f t="shared" si="24"/>
        <v>43.458110736767622</v>
      </c>
      <c r="AV258" s="362">
        <f>[6]Tabelle1!C71</f>
        <v>2.95</v>
      </c>
      <c r="AW258" s="362"/>
      <c r="AX258" s="381">
        <f t="shared" si="27"/>
        <v>4.13</v>
      </c>
      <c r="AY258" s="401">
        <f t="shared" si="28"/>
        <v>190.52453511049569</v>
      </c>
    </row>
    <row r="259" spans="1:51">
      <c r="A259" s="398">
        <v>43770</v>
      </c>
      <c r="B259" s="376">
        <f>'[3]Warenkorb transponiert'!C146</f>
        <v>1.7928759972211981</v>
      </c>
      <c r="C259" s="362">
        <f>'[3]Warenkorb transponiert'!D146</f>
        <v>22.287533156498668</v>
      </c>
      <c r="D259" s="362">
        <f>'[3]Warenkorb transponiert'!E146</f>
        <v>14.333333333333334</v>
      </c>
      <c r="E259" s="362">
        <f>'[3]Warenkorb transponiert'!F146</f>
        <v>20.499999999999996</v>
      </c>
      <c r="F259" s="362">
        <f>'[3]Warenkorb transponiert'!G146</f>
        <v>19.836907547006327</v>
      </c>
      <c r="G259" s="362">
        <f>'[3]Warenkorb transponiert'!H146</f>
        <v>13.465018005449892</v>
      </c>
      <c r="H259" s="362">
        <f>'[3]Warenkorb transponiert'!I146</f>
        <v>4.5548056905688874</v>
      </c>
      <c r="I259" s="362">
        <f>'[3]Warenkorb transponiert'!J146</f>
        <v>3.6111111111111107</v>
      </c>
      <c r="J259" s="380">
        <f t="shared" si="25"/>
        <v>37.743849874198517</v>
      </c>
      <c r="K259" s="362">
        <f>[4]PreisBio!G110</f>
        <v>94.9</v>
      </c>
      <c r="L259" s="362">
        <f>[4]PreisBio!H110</f>
        <v>57</v>
      </c>
      <c r="M259" s="362">
        <f>[4]PreisBio!K110</f>
        <v>46.56</v>
      </c>
      <c r="N259" s="362">
        <f>[4]PreisBio!J110</f>
        <v>26.636363636363637</v>
      </c>
      <c r="O259" s="362">
        <f>[4]PreisBio!L110</f>
        <v>38.357142857142854</v>
      </c>
      <c r="P259" s="362">
        <f>[4]PreisBio!I110</f>
        <v>5.4393939393939368</v>
      </c>
      <c r="Q259" s="362">
        <f>[4]PreisBio!M110</f>
        <v>2.0586923076923069</v>
      </c>
      <c r="R259" s="362">
        <f>[4]PreisBio!B110</f>
        <v>2.3487532467532461</v>
      </c>
      <c r="S259" s="362">
        <f>[4]PreisBio!E110</f>
        <v>19.333333333333332</v>
      </c>
      <c r="T259" s="362">
        <f>[4]PreisBio!F110</f>
        <v>57.909090909090907</v>
      </c>
      <c r="U259" s="380">
        <f t="shared" si="30"/>
        <v>62.863836779886782</v>
      </c>
      <c r="V259" s="376">
        <f>'[2]Haltung gewichtet'!D234</f>
        <v>0.81632050155892755</v>
      </c>
      <c r="W259" s="380">
        <f t="shared" si="29"/>
        <v>22.85697404364997</v>
      </c>
      <c r="X259" s="362" t="str">
        <f>[1]Kochtypberechnung_Bio!T228</f>
        <v/>
      </c>
      <c r="Y259" s="362">
        <f>[1]Kochtypberechnung_Bio!V228</f>
        <v>3.2937679937559401</v>
      </c>
      <c r="Z259" s="380">
        <f t="shared" si="23"/>
        <v>2.1409491959413613</v>
      </c>
      <c r="AA259" s="376">
        <f>[7]Bio!C229</f>
        <v>6.2890098126783798</v>
      </c>
      <c r="AB259" s="362">
        <f>[7]Bio!D229</f>
        <v>3.0681539607062902</v>
      </c>
      <c r="AC259" s="362">
        <f>[7]Bio!E229</f>
        <v>3.9666647865707336</v>
      </c>
      <c r="AD259" s="362">
        <f>[7]Bio!F229</f>
        <v>0.84238489773511205</v>
      </c>
      <c r="AE259" s="380">
        <f t="shared" si="26"/>
        <v>18.752088896778929</v>
      </c>
      <c r="AF259" s="362">
        <f>[7]Bio!G229</f>
        <v>4.1930745100914102</v>
      </c>
      <c r="AG259" s="362">
        <f>[7]Bio!I229</f>
        <v>5.9413407627625201</v>
      </c>
      <c r="AH259" s="362">
        <f>[7]Bio!J229</f>
        <v>1.9340528692169101</v>
      </c>
      <c r="AI259" s="362">
        <f>[7]Bio!K229</f>
        <v>5.5465865178651397</v>
      </c>
      <c r="AJ259" s="362">
        <f>[7]Bio!L229</f>
        <v>3.39089946541716</v>
      </c>
      <c r="AK259" s="362">
        <f>[7]Bio!M229</f>
        <v>5.5695619220324604</v>
      </c>
      <c r="AL259" s="362">
        <f>[7]Bio!N229</f>
        <v>8.1080298480221504</v>
      </c>
      <c r="AM259" s="362">
        <f>[7]Bio!O229</f>
        <v>6.9573538511524298</v>
      </c>
      <c r="AN259" s="362">
        <f>[7]Bio!P229</f>
        <v>9.4112048549429002</v>
      </c>
      <c r="AO259" s="362">
        <f>[7]Bio!R229</f>
        <v>7.9261282815736998</v>
      </c>
      <c r="AP259" s="362">
        <f>[7]Bio!S229</f>
        <v>16.8511473771445</v>
      </c>
      <c r="AQ259" s="362">
        <f>[7]Bio!T229</f>
        <v>4.9095508280862896</v>
      </c>
      <c r="AR259" s="362">
        <f>[7]Bio!U229</f>
        <v>7.3196304077551302</v>
      </c>
      <c r="AS259" s="362">
        <f>[7]Bio!W229</f>
        <v>4.5979356529990296</v>
      </c>
      <c r="AT259" s="362">
        <f>[7]Bio!X229</f>
        <v>40.7306594624377</v>
      </c>
      <c r="AU259" s="380">
        <f t="shared" si="24"/>
        <v>36.825731748683488</v>
      </c>
      <c r="AV259" s="362">
        <f>[6]Tabelle1!C72</f>
        <v>2.95</v>
      </c>
      <c r="AW259" s="362"/>
      <c r="AX259" s="381">
        <f t="shared" si="27"/>
        <v>4.13</v>
      </c>
      <c r="AY259" s="401">
        <f t="shared" si="28"/>
        <v>185.31343053913906</v>
      </c>
    </row>
    <row r="260" spans="1:51">
      <c r="A260" s="398">
        <v>43800</v>
      </c>
      <c r="B260" s="376">
        <f>'[3]Warenkorb transponiert'!C147</f>
        <v>1.7928759972211981</v>
      </c>
      <c r="C260" s="362">
        <f>'[3]Warenkorb transponiert'!D147</f>
        <v>22.287533156498668</v>
      </c>
      <c r="D260" s="362">
        <f>'[3]Warenkorb transponiert'!E147</f>
        <v>14.333333333333334</v>
      </c>
      <c r="E260" s="362">
        <f>'[3]Warenkorb transponiert'!F147</f>
        <v>20.499999999999996</v>
      </c>
      <c r="F260" s="362">
        <f>'[3]Warenkorb transponiert'!G147</f>
        <v>19.836907547006327</v>
      </c>
      <c r="G260" s="362">
        <f>'[3]Warenkorb transponiert'!H147</f>
        <v>13.465018005449892</v>
      </c>
      <c r="H260" s="362">
        <f>'[3]Warenkorb transponiert'!I147</f>
        <v>4.2789025752577787</v>
      </c>
      <c r="I260" s="362">
        <f>'[3]Warenkorb transponiert'!J147</f>
        <v>3.6111111111111107</v>
      </c>
      <c r="J260" s="380">
        <f t="shared" si="25"/>
        <v>37.605898316542962</v>
      </c>
      <c r="K260" s="362">
        <f>[4]PreisBio!G111</f>
        <v>94.4375</v>
      </c>
      <c r="L260" s="362">
        <f>[4]PreisBio!H111</f>
        <v>57</v>
      </c>
      <c r="M260" s="362">
        <f>[4]PreisBio!K111</f>
        <v>46.625</v>
      </c>
      <c r="N260" s="362">
        <f>[4]PreisBio!J111</f>
        <v>26.511363636363637</v>
      </c>
      <c r="O260" s="362">
        <f>[4]PreisBio!L111</f>
        <v>38.357142857142854</v>
      </c>
      <c r="P260" s="362">
        <f>[4]PreisBio!I111</f>
        <v>5.507575757575756</v>
      </c>
      <c r="Q260" s="362">
        <f>[4]PreisBio!M111</f>
        <v>2.1473076923076913</v>
      </c>
      <c r="R260" s="362">
        <f>[4]PreisBio!B111</f>
        <v>2.3723376623376615</v>
      </c>
      <c r="S260" s="362">
        <f>[4]PreisBio!E111</f>
        <v>19.333333333333332</v>
      </c>
      <c r="T260" s="362">
        <f>[4]PreisBio!F111</f>
        <v>57.909090909090907</v>
      </c>
      <c r="U260" s="380">
        <f t="shared" si="30"/>
        <v>62.837146769896762</v>
      </c>
      <c r="V260" s="376">
        <f>'[2]Haltung gewichtet'!D235</f>
        <v>0.81689798236881384</v>
      </c>
      <c r="W260" s="380">
        <f t="shared" si="29"/>
        <v>22.873143506326787</v>
      </c>
      <c r="X260" s="362" t="str">
        <f>[1]Kochtypberechnung_Bio!T229</f>
        <v/>
      </c>
      <c r="Y260" s="362">
        <f>[1]Kochtypberechnung_Bio!V229</f>
        <v>3.3052104409638301</v>
      </c>
      <c r="Z260" s="380">
        <f t="shared" si="23"/>
        <v>2.1483867866264896</v>
      </c>
      <c r="AA260" s="376">
        <f>[7]Bio!C230</f>
        <v>6.5287648905881301</v>
      </c>
      <c r="AB260" s="362">
        <f>[7]Bio!D230</f>
        <v>2.9047266463846899</v>
      </c>
      <c r="AC260" s="362">
        <f>[7]Bio!E230</f>
        <v>3.4081377344331298</v>
      </c>
      <c r="AD260" s="362">
        <f>[7]Bio!F230</f>
        <v>0.779304080379844</v>
      </c>
      <c r="AE260" s="380">
        <f t="shared" si="26"/>
        <v>18.260780510303849</v>
      </c>
      <c r="AF260" s="362">
        <f>[7]Bio!G230</f>
        <v>4.4422652125372899</v>
      </c>
      <c r="AG260" s="362">
        <f>[7]Bio!I230</f>
        <v>5.1921466348971004</v>
      </c>
      <c r="AH260" s="362">
        <f>[7]Bio!J230</f>
        <v>2.0307359152377602</v>
      </c>
      <c r="AI260" s="362">
        <f>[7]Bio!K230</f>
        <v>5.7766657094551199</v>
      </c>
      <c r="AJ260" s="362">
        <f>[7]Bio!L230</f>
        <v>2.8151030351477999</v>
      </c>
      <c r="AK260" s="362">
        <f>[7]Bio!M230</f>
        <v>5.508411462342</v>
      </c>
      <c r="AL260" s="362">
        <f>[7]Bio!N230</f>
        <v>5.9763343610888002</v>
      </c>
      <c r="AM260" s="362">
        <f>[7]Bio!O230</f>
        <v>5.1578171066087801</v>
      </c>
      <c r="AN260" s="362">
        <f>[7]Bio!P230</f>
        <v>6.9638635909249</v>
      </c>
      <c r="AO260" s="362">
        <f>[7]Bio!R230</f>
        <v>8.24324919055978</v>
      </c>
      <c r="AP260" s="362">
        <f>[7]Bio!S230</f>
        <v>13.545330878445499</v>
      </c>
      <c r="AQ260" s="362">
        <f>[7]Bio!T230</f>
        <v>4.9095508280862896</v>
      </c>
      <c r="AR260" s="362">
        <f>[7]Bio!U230</f>
        <v>7.3716544662139096</v>
      </c>
      <c r="AS260" s="362">
        <f>[7]Bio!W230</f>
        <v>5.0026375970346599</v>
      </c>
      <c r="AT260" s="362">
        <f>[7]Bio!X230</f>
        <v>43.0158173014959</v>
      </c>
      <c r="AU260" s="380">
        <f t="shared" si="24"/>
        <v>33.869451353839011</v>
      </c>
      <c r="AV260" s="362">
        <f>[6]Tabelle1!C73</f>
        <v>2.95</v>
      </c>
      <c r="AW260" s="362"/>
      <c r="AX260" s="381">
        <f t="shared" si="27"/>
        <v>4.13</v>
      </c>
      <c r="AY260" s="401">
        <f t="shared" si="28"/>
        <v>181.72480724353585</v>
      </c>
    </row>
    <row r="261" spans="1:51">
      <c r="A261" s="398">
        <v>43831</v>
      </c>
      <c r="B261" s="376">
        <f>'[3]Warenkorb transponiert'!C148</f>
        <v>1.7928759972211981</v>
      </c>
      <c r="C261" s="362">
        <f>'[3]Warenkorb transponiert'!D148</f>
        <v>22.287533156498668</v>
      </c>
      <c r="D261" s="362">
        <f>'[3]Warenkorb transponiert'!E148</f>
        <v>14.333333333333334</v>
      </c>
      <c r="E261" s="362">
        <f>'[3]Warenkorb transponiert'!F148</f>
        <v>20.499999999999996</v>
      </c>
      <c r="F261" s="362">
        <f>'[3]Warenkorb transponiert'!G148</f>
        <v>19.836907547006327</v>
      </c>
      <c r="G261" s="362">
        <f>'[3]Warenkorb transponiert'!H148</f>
        <v>13.465018005449892</v>
      </c>
      <c r="H261" s="362">
        <f>'[3]Warenkorb transponiert'!I148</f>
        <v>4.2789025752577787</v>
      </c>
      <c r="I261" s="362">
        <f>'[3]Warenkorb transponiert'!J148</f>
        <v>3.6111111111111107</v>
      </c>
      <c r="J261" s="380">
        <f t="shared" si="25"/>
        <v>37.605898316542962</v>
      </c>
      <c r="K261" s="362">
        <f>[4]PreisBio!G112</f>
        <v>93.87</v>
      </c>
      <c r="L261" s="362">
        <f>[4]PreisBio!H112</f>
        <v>56.94</v>
      </c>
      <c r="M261" s="362">
        <f>[4]PreisBio!K112</f>
        <v>47.11</v>
      </c>
      <c r="N261" s="362">
        <f>[4]PreisBio!J112</f>
        <v>26.745454545454546</v>
      </c>
      <c r="O261" s="362">
        <f>[4]PreisBio!L112</f>
        <v>38.414285714285711</v>
      </c>
      <c r="P261" s="362">
        <f>[4]PreisBio!I112</f>
        <v>5.5303030303030267</v>
      </c>
      <c r="Q261" s="362">
        <f>[4]PreisBio!M112</f>
        <v>2.1623076923076923</v>
      </c>
      <c r="R261" s="362">
        <f>[4]PreisBio!B112</f>
        <v>2.3905194805194809</v>
      </c>
      <c r="S261" s="362">
        <f>[4]PreisBio!E112</f>
        <v>19.333333333333332</v>
      </c>
      <c r="T261" s="362">
        <f>[4]PreisBio!F112</f>
        <v>57.909090909090907</v>
      </c>
      <c r="U261" s="380">
        <f t="shared" si="30"/>
        <v>62.919955211455218</v>
      </c>
      <c r="V261" s="376">
        <f>'[2]Haltung gewichtet'!D236</f>
        <v>0.81764626673182039</v>
      </c>
      <c r="W261" s="380">
        <f t="shared" si="29"/>
        <v>22.894095468490971</v>
      </c>
      <c r="X261" s="362" t="str">
        <f>[1]Kochtypberechnung_Bio!T230</f>
        <v/>
      </c>
      <c r="Y261" s="362">
        <f>[1]Kochtypberechnung_Bio!V230</f>
        <v>3.30344692954082</v>
      </c>
      <c r="Z261" s="380">
        <f t="shared" si="23"/>
        <v>2.147240504201533</v>
      </c>
      <c r="AA261" s="376">
        <f>[7]Bio!C231</f>
        <v>6.5863153916452903</v>
      </c>
      <c r="AB261" s="362">
        <f>[7]Bio!D231</f>
        <v>3.0257170418816499</v>
      </c>
      <c r="AC261" s="362">
        <f>[7]Bio!E231</f>
        <v>3.4277152276725902</v>
      </c>
      <c r="AD261" s="362">
        <f>[7]Bio!F231</f>
        <v>0.83425787410579899</v>
      </c>
      <c r="AE261" s="380">
        <f t="shared" si="26"/>
        <v>18.647135515544964</v>
      </c>
      <c r="AF261" s="362">
        <f>[7]Bio!G231</f>
        <v>4.3766328877471503</v>
      </c>
      <c r="AG261" s="362">
        <f>[7]Bio!I231</f>
        <v>5.0892688464420104</v>
      </c>
      <c r="AH261" s="362">
        <f>[7]Bio!J231</f>
        <v>2.0233309520249598</v>
      </c>
      <c r="AI261" s="362">
        <f>[7]Bio!K231</f>
        <v>6.18260252354158</v>
      </c>
      <c r="AJ261" s="362">
        <f>[7]Bio!L231</f>
        <v>2.8232373159622401</v>
      </c>
      <c r="AK261" s="362">
        <f>[7]Bio!M231</f>
        <v>5.4289228539049299</v>
      </c>
      <c r="AL261" s="362">
        <f>[7]Bio!N231</f>
        <v>4.9507712175176701</v>
      </c>
      <c r="AM261" s="362">
        <f>[7]Bio!O231</f>
        <v>5.84152854609267</v>
      </c>
      <c r="AN261" s="362">
        <f>[7]Bio!P231</f>
        <v>6.0332346440114497</v>
      </c>
      <c r="AO261" s="362">
        <f>[7]Bio!R231</f>
        <v>8.2327705441412604</v>
      </c>
      <c r="AP261" s="362">
        <f>[7]Bio!S231</f>
        <v>16.974704741170001</v>
      </c>
      <c r="AQ261" s="362">
        <f>[7]Bio!T231</f>
        <v>4.9084555524536597</v>
      </c>
      <c r="AR261" s="362">
        <f>[7]Bio!U231</f>
        <v>7.2538419035901898</v>
      </c>
      <c r="AS261" s="362">
        <f>[7]Bio!W231</f>
        <v>4.9466288669465799</v>
      </c>
      <c r="AT261" s="362">
        <f>[7]Bio!X231</f>
        <v>47.085083987525501</v>
      </c>
      <c r="AU261" s="380">
        <f t="shared" si="24"/>
        <v>34.369273547998176</v>
      </c>
      <c r="AV261" s="362">
        <f>[6]Tabelle1!C74</f>
        <v>2.95</v>
      </c>
      <c r="AW261" s="362"/>
      <c r="AX261" s="381">
        <f t="shared" si="27"/>
        <v>4.13</v>
      </c>
      <c r="AY261" s="401">
        <f t="shared" si="28"/>
        <v>182.71359856423382</v>
      </c>
    </row>
    <row r="262" spans="1:51">
      <c r="A262" s="398">
        <v>43862</v>
      </c>
      <c r="B262" s="376">
        <f>'[3]Warenkorb transponiert'!C149</f>
        <v>1.7931882362382847</v>
      </c>
      <c r="C262" s="362">
        <f>'[3]Warenkorb transponiert'!D149</f>
        <v>22.287533156498668</v>
      </c>
      <c r="D262" s="362">
        <f>'[3]Warenkorb transponiert'!E149</f>
        <v>14.517464933805929</v>
      </c>
      <c r="E262" s="362">
        <f>'[3]Warenkorb transponiert'!F149</f>
        <v>20.499999999999996</v>
      </c>
      <c r="F262" s="362">
        <f>'[3]Warenkorb transponiert'!G149</f>
        <v>19.836907547006327</v>
      </c>
      <c r="G262" s="362">
        <f>'[3]Warenkorb transponiert'!H149</f>
        <v>13.465018005449892</v>
      </c>
      <c r="H262" s="362">
        <f>'[3]Warenkorb transponiert'!I149</f>
        <v>4.2789025752577787</v>
      </c>
      <c r="I262" s="362">
        <f>'[3]Warenkorb transponiert'!J149</f>
        <v>3.7366735098511121</v>
      </c>
      <c r="J262" s="380">
        <f t="shared" si="25"/>
        <v>37.691198047748152</v>
      </c>
      <c r="K262" s="362">
        <f>[4]PreisBio!G113</f>
        <v>92.6875</v>
      </c>
      <c r="L262" s="362">
        <f>[4]PreisBio!H113</f>
        <v>56.387500000000003</v>
      </c>
      <c r="M262" s="362">
        <f>[4]PreisBio!K113</f>
        <v>45.975000000000001</v>
      </c>
      <c r="N262" s="362">
        <f>[4]PreisBio!J113</f>
        <v>26.90909090909091</v>
      </c>
      <c r="O262" s="362">
        <f>[4]PreisBio!L113</f>
        <v>38.446428571428569</v>
      </c>
      <c r="P262" s="362">
        <f>[4]PreisBio!I113</f>
        <v>5.5303030303030285</v>
      </c>
      <c r="Q262" s="362">
        <f>[4]PreisBio!M113</f>
        <v>2.1888461538461534</v>
      </c>
      <c r="R262" s="362">
        <f>[4]PreisBio!B113</f>
        <v>2.39051948051948</v>
      </c>
      <c r="S262" s="362">
        <f>[4]PreisBio!E113</f>
        <v>19.333333333333332</v>
      </c>
      <c r="T262" s="362">
        <f>[4]PreisBio!F113</f>
        <v>57.909090909090907</v>
      </c>
      <c r="U262" s="380">
        <f t="shared" si="30"/>
        <v>62.57823148518149</v>
      </c>
      <c r="V262" s="376">
        <f>'[2]Haltung gewichtet'!D237</f>
        <v>0.81970603888346449</v>
      </c>
      <c r="W262" s="380">
        <f t="shared" si="29"/>
        <v>22.951769088737006</v>
      </c>
      <c r="X262" s="362" t="str">
        <f>[1]Kochtypberechnung_Bio!T231</f>
        <v/>
      </c>
      <c r="Y262" s="362">
        <f>[1]Kochtypberechnung_Bio!V231</f>
        <v>3.3174646051534902</v>
      </c>
      <c r="Z262" s="380">
        <f t="shared" si="23"/>
        <v>2.1563519933497686</v>
      </c>
      <c r="AA262" s="376">
        <f>[7]Bio!C232</f>
        <v>6.5551958868060796</v>
      </c>
      <c r="AB262" s="362">
        <f>[7]Bio!D232</f>
        <v>3.06555355479132</v>
      </c>
      <c r="AC262" s="362">
        <f>[7]Bio!E232</f>
        <v>3.0881248066579299</v>
      </c>
      <c r="AD262" s="362">
        <f>[7]Bio!F232</f>
        <v>0.83548307233782204</v>
      </c>
      <c r="AE262" s="380">
        <f t="shared" si="26"/>
        <v>18.349088315359602</v>
      </c>
      <c r="AF262" s="362">
        <f>[7]Bio!G232</f>
        <v>3.3715450571527699</v>
      </c>
      <c r="AG262" s="362">
        <f>[7]Bio!I232</f>
        <v>5.5573399352281498</v>
      </c>
      <c r="AH262" s="362">
        <f>[7]Bio!J232</f>
        <v>2.46031585392755</v>
      </c>
      <c r="AI262" s="362">
        <f>[7]Bio!K232</f>
        <v>5.9890492677128497</v>
      </c>
      <c r="AJ262" s="362">
        <f>[7]Bio!L232</f>
        <v>2.7397490015758299</v>
      </c>
      <c r="AK262" s="362">
        <f>[7]Bio!M232</f>
        <v>5.2506682050349403</v>
      </c>
      <c r="AL262" s="362">
        <f>[7]Bio!N232</f>
        <v>5.2810248250464804</v>
      </c>
      <c r="AM262" s="362">
        <f>[7]Bio!O232</f>
        <v>5.7854681994275703</v>
      </c>
      <c r="AN262" s="362">
        <f>[7]Bio!P232</f>
        <v>5.1924983764022796</v>
      </c>
      <c r="AO262" s="362">
        <f>[7]Bio!R232</f>
        <v>7.5115281376388801</v>
      </c>
      <c r="AP262" s="362">
        <f>[7]Bio!S232</f>
        <v>17.0211731174264</v>
      </c>
      <c r="AQ262" s="362">
        <f>[7]Bio!T232</f>
        <v>4.9084555524536597</v>
      </c>
      <c r="AR262" s="362">
        <f>[7]Bio!U232</f>
        <v>7.1969219179349597</v>
      </c>
      <c r="AS262" s="362">
        <f>[7]Bio!W232</f>
        <v>5.4522456627592897</v>
      </c>
      <c r="AT262" s="362">
        <f>[7]Bio!X232</f>
        <v>43.1880566500868</v>
      </c>
      <c r="AU262" s="380">
        <f t="shared" si="24"/>
        <v>33.655548354314227</v>
      </c>
      <c r="AV262" s="362">
        <f>[6]Tabelle1!C75</f>
        <v>2.95</v>
      </c>
      <c r="AW262" s="362"/>
      <c r="AX262" s="381">
        <f t="shared" si="27"/>
        <v>4.13</v>
      </c>
      <c r="AY262" s="401">
        <f t="shared" si="28"/>
        <v>181.51218728469024</v>
      </c>
    </row>
    <row r="263" spans="1:51">
      <c r="A263" s="398">
        <v>43891</v>
      </c>
      <c r="B263" s="376">
        <f>'[3]Warenkorb transponiert'!C150</f>
        <v>1.7931882362382847</v>
      </c>
      <c r="C263" s="362">
        <f>'[3]Warenkorb transponiert'!D150</f>
        <v>22.287533156498668</v>
      </c>
      <c r="D263" s="362">
        <f>'[3]Warenkorb transponiert'!E150</f>
        <v>14.578842133963462</v>
      </c>
      <c r="E263" s="362">
        <f>'[3]Warenkorb transponiert'!F150</f>
        <v>20.499999999999996</v>
      </c>
      <c r="F263" s="362">
        <f>'[3]Warenkorb transponiert'!G150</f>
        <v>19.836907547006327</v>
      </c>
      <c r="G263" s="362">
        <f>'[3]Warenkorb transponiert'!H150</f>
        <v>13.465018005449892</v>
      </c>
      <c r="H263" s="362">
        <f>'[3]Warenkorb transponiert'!I150</f>
        <v>4.5548056905688874</v>
      </c>
      <c r="I263" s="362">
        <f>'[3]Warenkorb transponiert'!J150</f>
        <v>3.7785276427644461</v>
      </c>
      <c r="J263" s="380">
        <f t="shared" si="25"/>
        <v>37.856687763956451</v>
      </c>
      <c r="K263" s="362">
        <f>[4]PreisBio!G114</f>
        <v>92.1875</v>
      </c>
      <c r="L263" s="362">
        <f>[4]PreisBio!H114</f>
        <v>57.024999999999999</v>
      </c>
      <c r="M263" s="362">
        <f>[4]PreisBio!K114</f>
        <v>47.1</v>
      </c>
      <c r="N263" s="362">
        <f>[4]PreisBio!J114</f>
        <v>26.875</v>
      </c>
      <c r="O263" s="362">
        <f>[4]PreisBio!L114</f>
        <v>38.428571428571431</v>
      </c>
      <c r="P263" s="362">
        <f>[4]PreisBio!I114</f>
        <v>5.5303030303030285</v>
      </c>
      <c r="Q263" s="362">
        <f>[4]PreisBio!M114</f>
        <v>2.2269230769230766</v>
      </c>
      <c r="R263" s="362">
        <f>[4]PreisBio!B114</f>
        <v>2.39051948051948</v>
      </c>
      <c r="S263" s="362">
        <f>[4]PreisBio!E114</f>
        <v>19.333333333333332</v>
      </c>
      <c r="T263" s="362">
        <f>[4]PreisBio!F114</f>
        <v>57.909090909090907</v>
      </c>
      <c r="U263" s="380">
        <f t="shared" si="30"/>
        <v>62.774661954711959</v>
      </c>
      <c r="V263" s="376">
        <f>'[2]Haltung gewichtet'!D238</f>
        <v>0.82007977051150927</v>
      </c>
      <c r="W263" s="380">
        <f t="shared" si="29"/>
        <v>22.962233574322259</v>
      </c>
      <c r="X263" s="362" t="str">
        <f>[1]Kochtypberechnung_Bio!T232</f>
        <v/>
      </c>
      <c r="Y263" s="362">
        <f>[1]Kochtypberechnung_Bio!V232</f>
        <v>3.3943761888427399</v>
      </c>
      <c r="Z263" s="380">
        <f t="shared" si="23"/>
        <v>2.2063445227477811</v>
      </c>
      <c r="AA263" s="376">
        <f>[7]Bio!C233</f>
        <v>6.5874937268598499</v>
      </c>
      <c r="AB263" s="362">
        <f>[7]Bio!D233</f>
        <v>3.06555355479132</v>
      </c>
      <c r="AC263" s="362">
        <f>[7]Bio!E233</f>
        <v>2.9894420391529901</v>
      </c>
      <c r="AD263" s="362">
        <f>[7]Bio!F233</f>
        <v>0.74770540471673996</v>
      </c>
      <c r="AE263" s="380">
        <f t="shared" si="26"/>
        <v>18.090211609386024</v>
      </c>
      <c r="AF263" s="362">
        <f>[7]Bio!G233</f>
        <v>4.6288722820916997</v>
      </c>
      <c r="AG263" s="362">
        <f>[7]Bio!I233</f>
        <v>5.4822294605485498</v>
      </c>
      <c r="AH263" s="362">
        <f>[7]Bio!J233</f>
        <v>2.0241206851616602</v>
      </c>
      <c r="AI263" s="362">
        <f>[7]Bio!K233</f>
        <v>4.85729148222185</v>
      </c>
      <c r="AJ263" s="362">
        <f>[7]Bio!L233</f>
        <v>2.5661546909550399</v>
      </c>
      <c r="AK263" s="362">
        <f>[7]Bio!M233</f>
        <v>5.3533758377671896</v>
      </c>
      <c r="AL263" s="362">
        <f>[7]Bio!N233</f>
        <v>6.6403050529730203</v>
      </c>
      <c r="AM263" s="362">
        <f>[7]Bio!O233</f>
        <v>5.5707722621574201</v>
      </c>
      <c r="AN263" s="362">
        <f>[7]Bio!P233</f>
        <v>6.0916705548887897</v>
      </c>
      <c r="AO263" s="362">
        <f>[7]Bio!R233</f>
        <v>7.7653642020715701</v>
      </c>
      <c r="AP263" s="362">
        <f>[7]Bio!S233</f>
        <v>16.9610200052633</v>
      </c>
      <c r="AQ263" s="362">
        <f>[7]Bio!T233</f>
        <v>4.9084555524536597</v>
      </c>
      <c r="AR263" s="362">
        <f>[7]Bio!U233</f>
        <v>7.0423285384564203</v>
      </c>
      <c r="AS263" s="362">
        <f>[7]Bio!W233</f>
        <v>5.0934286975541898</v>
      </c>
      <c r="AT263" s="362">
        <f>[7]Bio!X233</f>
        <v>37.863479389775001</v>
      </c>
      <c r="AU263" s="380">
        <f t="shared" si="24"/>
        <v>34.122330006168731</v>
      </c>
      <c r="AV263" s="362">
        <f>[6]Tabelle1!C76</f>
        <v>2.95</v>
      </c>
      <c r="AW263" s="362"/>
      <c r="AX263" s="381">
        <f t="shared" si="27"/>
        <v>4.13</v>
      </c>
      <c r="AY263" s="401">
        <f t="shared" si="28"/>
        <v>182.14246943129322</v>
      </c>
    </row>
    <row r="264" spans="1:51">
      <c r="A264" s="398">
        <v>43922</v>
      </c>
      <c r="B264" s="376">
        <f>'[3]Warenkorb transponiert'!C151</f>
        <v>1.7931882362382847</v>
      </c>
      <c r="C264" s="362">
        <f>'[3]Warenkorb transponiert'!D151</f>
        <v>22.862599469496018</v>
      </c>
      <c r="D264" s="362">
        <f>'[3]Warenkorb transponiert'!E151</f>
        <v>14.578842133963462</v>
      </c>
      <c r="E264" s="362">
        <f>'[3]Warenkorb transponiert'!F151</f>
        <v>21.075066312997343</v>
      </c>
      <c r="F264" s="362">
        <f>'[3]Warenkorb transponiert'!G151</f>
        <v>19.836907547006327</v>
      </c>
      <c r="G264" s="362">
        <f>'[3]Warenkorb transponiert'!H151</f>
        <v>13.465018005449892</v>
      </c>
      <c r="H264" s="362">
        <f>'[3]Warenkorb transponiert'!I151</f>
        <v>4.5548056905688874</v>
      </c>
      <c r="I264" s="362">
        <f>'[3]Warenkorb transponiert'!J151</f>
        <v>3.7785276427644461</v>
      </c>
      <c r="J264" s="380">
        <f t="shared" si="25"/>
        <v>38.05796097350553</v>
      </c>
      <c r="K264" s="362">
        <f>[4]PreisBio!G115</f>
        <v>91.891891891891888</v>
      </c>
      <c r="L264" s="362">
        <f>[4]PreisBio!H115</f>
        <v>56.787500000000001</v>
      </c>
      <c r="M264" s="362">
        <f>[4]PreisBio!K115</f>
        <v>47.1</v>
      </c>
      <c r="N264" s="362">
        <f>[4]PreisBio!J115</f>
        <v>26.875</v>
      </c>
      <c r="O264" s="362">
        <f>[4]PreisBio!L115</f>
        <v>38.428571428571431</v>
      </c>
      <c r="P264" s="362">
        <f>[4]PreisBio!I115</f>
        <v>5.5303030303030285</v>
      </c>
      <c r="Q264" s="362">
        <f>[4]PreisBio!M115</f>
        <v>2.2269230769230766</v>
      </c>
      <c r="R264" s="362">
        <f>[4]PreisBio!B115</f>
        <v>2.39051948051948</v>
      </c>
      <c r="S264" s="362">
        <f>[4]PreisBio!E115</f>
        <v>19.333333333333332</v>
      </c>
      <c r="T264" s="362">
        <f>[4]PreisBio!F115</f>
        <v>57.909090909090907</v>
      </c>
      <c r="U264" s="380">
        <f t="shared" si="30"/>
        <v>62.715438981738984</v>
      </c>
      <c r="V264" s="376">
        <f>'[2]Haltung gewichtet'!D239</f>
        <v>0.81627971135391941</v>
      </c>
      <c r="W264" s="380">
        <f t="shared" si="29"/>
        <v>22.855831917909743</v>
      </c>
      <c r="X264" s="362" t="str">
        <f>[1]Kochtypberechnung_Bio!T233</f>
        <v/>
      </c>
      <c r="Y264" s="362">
        <f>[1]Kochtypberechnung_Bio!V233</f>
        <v>3.4401838897585999</v>
      </c>
      <c r="Z264" s="380">
        <f t="shared" si="23"/>
        <v>2.2361195283430901</v>
      </c>
      <c r="AA264" s="376">
        <f>[7]Bio!C234</f>
        <v>6.54055931241537</v>
      </c>
      <c r="AB264" s="362">
        <f>[7]Bio!D234</f>
        <v>3.06555355479132</v>
      </c>
      <c r="AC264" s="362">
        <f>[7]Bio!E234</f>
        <v>3.2568161816578298</v>
      </c>
      <c r="AD264" s="362">
        <f>[7]Bio!F234</f>
        <v>0.730059058247159</v>
      </c>
      <c r="AE264" s="380">
        <f t="shared" si="26"/>
        <v>18.213646728170858</v>
      </c>
      <c r="AF264" s="362">
        <f>[7]Bio!G234</f>
        <v>4.5374360613526203</v>
      </c>
      <c r="AG264" s="362">
        <f>[7]Bio!I234</f>
        <v>6.36955732734428</v>
      </c>
      <c r="AH264" s="362">
        <f>[7]Bio!J234</f>
        <v>2.11007781050498</v>
      </c>
      <c r="AI264" s="362">
        <f>[7]Bio!K234</f>
        <v>5.8767872001729096</v>
      </c>
      <c r="AJ264" s="362">
        <f>[7]Bio!L234</f>
        <v>2.8631028630496398</v>
      </c>
      <c r="AK264" s="362">
        <f>[7]Bio!M234</f>
        <v>5.3231602715317203</v>
      </c>
      <c r="AL264" s="362">
        <f>[7]Bio!N234</f>
        <v>7.4462377161400104</v>
      </c>
      <c r="AM264" s="362">
        <f>[7]Bio!O234</f>
        <v>5.7289171428496797</v>
      </c>
      <c r="AN264" s="362">
        <f>[7]Bio!P234</f>
        <v>7.7437931286087904</v>
      </c>
      <c r="AO264" s="362">
        <f>[7]Bio!R234</f>
        <v>9.7276600778498707</v>
      </c>
      <c r="AP264" s="362">
        <f>[7]Bio!S234</f>
        <v>16.958430556929599</v>
      </c>
      <c r="AQ264" s="362">
        <f>[7]Bio!T234</f>
        <v>4.9084555524536597</v>
      </c>
      <c r="AR264" s="362">
        <f>[7]Bio!U234</f>
        <v>6.9485230264129099</v>
      </c>
      <c r="AS264" s="362">
        <f>[7]Bio!W234</f>
        <v>6.1553717053101904</v>
      </c>
      <c r="AT264" s="362">
        <f>[7]Bio!X234</f>
        <v>48.809195060231701</v>
      </c>
      <c r="AU264" s="380">
        <f t="shared" si="24"/>
        <v>37.44282689681792</v>
      </c>
      <c r="AV264" s="362">
        <f>[6]Tabelle1!C77</f>
        <v>2.95</v>
      </c>
      <c r="AW264" s="362"/>
      <c r="AX264" s="381">
        <f t="shared" si="27"/>
        <v>4.13</v>
      </c>
      <c r="AY264" s="401">
        <f t="shared" si="28"/>
        <v>185.65182502648611</v>
      </c>
    </row>
    <row r="265" spans="1:51">
      <c r="A265" s="398">
        <v>43952</v>
      </c>
      <c r="B265" s="376">
        <f>'[3]Warenkorb transponiert'!C152</f>
        <v>1.7931882362382847</v>
      </c>
      <c r="C265" s="362">
        <f>'[3]Warenkorb transponiert'!D152</f>
        <v>22.862599469496018</v>
      </c>
      <c r="D265" s="362">
        <f>'[3]Warenkorb transponiert'!E152</f>
        <v>14.578842133963462</v>
      </c>
      <c r="E265" s="362">
        <f>'[3]Warenkorb transponiert'!F152</f>
        <v>21.287533156498668</v>
      </c>
      <c r="F265" s="362">
        <f>'[3]Warenkorb transponiert'!G152</f>
        <v>19.836907547006327</v>
      </c>
      <c r="G265" s="362">
        <f>'[3]Warenkorb transponiert'!H152</f>
        <v>13.465018005449892</v>
      </c>
      <c r="H265" s="362">
        <f>'[3]Warenkorb transponiert'!I152</f>
        <v>4.5548056905688874</v>
      </c>
      <c r="I265" s="362">
        <f>'[3]Warenkorb transponiert'!J152</f>
        <v>3.7785276427644461</v>
      </c>
      <c r="J265" s="380">
        <f t="shared" si="25"/>
        <v>38.089831000030728</v>
      </c>
      <c r="K265" s="362">
        <f>[4]PreisBio!G116</f>
        <v>92.477777777777774</v>
      </c>
      <c r="L265" s="362">
        <f>[4]PreisBio!H116</f>
        <v>56.6</v>
      </c>
      <c r="M265" s="362">
        <f>[4]PreisBio!K116</f>
        <v>47.28</v>
      </c>
      <c r="N265" s="362">
        <f>[4]PreisBio!J116</f>
        <v>26.958333333333332</v>
      </c>
      <c r="O265" s="362">
        <f>[4]PreisBio!L116</f>
        <v>38.428571428571431</v>
      </c>
      <c r="P265" s="362">
        <f>[4]PreisBio!I116</f>
        <v>5.5303030303030267</v>
      </c>
      <c r="Q265" s="362">
        <f>[4]PreisBio!M116</f>
        <v>2.2134615384615381</v>
      </c>
      <c r="R265" s="362">
        <f>[4]PreisBio!B116</f>
        <v>2.3905194805194809</v>
      </c>
      <c r="S265" s="362">
        <f>[4]PreisBio!E116</f>
        <v>19.333333333333332</v>
      </c>
      <c r="T265" s="362">
        <f>[4]PreisBio!F116</f>
        <v>57.909090909090907</v>
      </c>
      <c r="U265" s="380">
        <f t="shared" si="30"/>
        <v>62.810922211122218</v>
      </c>
      <c r="V265" s="376">
        <f>'[2]Haltung gewichtet'!D240</f>
        <v>0.8256164592692733</v>
      </c>
      <c r="W265" s="380">
        <f t="shared" si="29"/>
        <v>23.117260859539652</v>
      </c>
      <c r="X265" s="362" t="str">
        <f>[1]Kochtypberechnung_Bio!T234</f>
        <v/>
      </c>
      <c r="Y265" s="362">
        <f>[1]Kochtypberechnung_Bio!V234</f>
        <v>3.3840082279182764</v>
      </c>
      <c r="Z265" s="380">
        <f t="shared" si="23"/>
        <v>2.1996053481468798</v>
      </c>
      <c r="AA265" s="376">
        <f>[7]Bio!C235</f>
        <v>6.4674216898164696</v>
      </c>
      <c r="AB265" s="362">
        <f>[7]Bio!D235</f>
        <v>2.90418440989674</v>
      </c>
      <c r="AC265" s="362">
        <f>[7]Bio!E235</f>
        <v>3.1932371968238802</v>
      </c>
      <c r="AD265" s="362">
        <f>[7]Bio!F235</f>
        <v>0.81791744435351599</v>
      </c>
      <c r="AE265" s="380">
        <f t="shared" si="26"/>
        <v>18.073409670566278</v>
      </c>
      <c r="AF265" s="362">
        <f>[7]Bio!G235</f>
        <v>4.7177162484569601</v>
      </c>
      <c r="AG265" s="362">
        <f>[7]Bio!I235</f>
        <v>6.9213495366738602</v>
      </c>
      <c r="AH265" s="362">
        <f>[7]Bio!J235</f>
        <v>3.1885468559240202</v>
      </c>
      <c r="AI265" s="362">
        <f>[7]Bio!K235</f>
        <v>4.6667280060065499</v>
      </c>
      <c r="AJ265" s="362">
        <f>[7]Bio!L235</f>
        <v>3.7554853502832</v>
      </c>
      <c r="AK265" s="362">
        <f>[7]Bio!M235</f>
        <v>5.3768248213560099</v>
      </c>
      <c r="AL265" s="362">
        <f>[7]Bio!N235</f>
        <v>7.4461959914337799</v>
      </c>
      <c r="AM265" s="362">
        <f>[7]Bio!O235</f>
        <v>5.9662593745742001</v>
      </c>
      <c r="AN265" s="362">
        <f>[7]Bio!P235</f>
        <v>8.2726115485977392</v>
      </c>
      <c r="AO265" s="362">
        <f>[7]Bio!R235</f>
        <v>9.8015525643813692</v>
      </c>
      <c r="AP265" s="362">
        <f>[7]Bio!S235</f>
        <v>16.944898045100899</v>
      </c>
      <c r="AQ265" s="362">
        <f>[7]Bio!T235</f>
        <v>4.9084489877568798</v>
      </c>
      <c r="AR265" s="362">
        <f>[7]Bio!U235</f>
        <v>6.9314375109128203</v>
      </c>
      <c r="AS265" s="362">
        <f>[7]Bio!W235</f>
        <v>5.9360550657389597</v>
      </c>
      <c r="AT265" s="362">
        <f>[7]Bio!X235</f>
        <v>40.727603441064502</v>
      </c>
      <c r="AU265" s="380">
        <f t="shared" si="24"/>
        <v>39.917138436433625</v>
      </c>
      <c r="AV265" s="362">
        <f>[6]Tabelle1!C78</f>
        <v>2.95</v>
      </c>
      <c r="AW265" s="362"/>
      <c r="AX265" s="381">
        <f t="shared" si="27"/>
        <v>4.13</v>
      </c>
      <c r="AY265" s="401">
        <f t="shared" si="28"/>
        <v>188.33816752583937</v>
      </c>
    </row>
    <row r="266" spans="1:51">
      <c r="A266" s="398">
        <v>43983</v>
      </c>
      <c r="B266" s="376">
        <f>'[3]Warenkorb transponiert'!C153</f>
        <v>1.7931882362382847</v>
      </c>
      <c r="C266" s="362">
        <f>'[3]Warenkorb transponiert'!D153</f>
        <v>23.075066312997343</v>
      </c>
      <c r="D266" s="362">
        <f>'[3]Warenkorb transponiert'!E153</f>
        <v>14.578842133963462</v>
      </c>
      <c r="E266" s="362">
        <f>'[3]Warenkorb transponiert'!F153</f>
        <v>21.287533156498668</v>
      </c>
      <c r="F266" s="362">
        <f>'[3]Warenkorb transponiert'!G153</f>
        <v>19.836907547006327</v>
      </c>
      <c r="G266" s="362">
        <f>'[3]Warenkorb transponiert'!H153</f>
        <v>13.465018005449892</v>
      </c>
      <c r="H266" s="362">
        <f>'[3]Warenkorb transponiert'!I153</f>
        <v>4.5548056905688874</v>
      </c>
      <c r="I266" s="362">
        <f>'[3]Warenkorb transponiert'!J153</f>
        <v>3.7785276427644461</v>
      </c>
      <c r="J266" s="380">
        <f t="shared" si="25"/>
        <v>38.132324368730991</v>
      </c>
      <c r="K266" s="362">
        <f>[4]PreisBio!G117</f>
        <v>96.138888888888886</v>
      </c>
      <c r="L266" s="362">
        <f>[4]PreisBio!H117</f>
        <v>56.25</v>
      </c>
      <c r="M266" s="362">
        <f>[4]PreisBio!K117</f>
        <v>47.7</v>
      </c>
      <c r="N266" s="362">
        <f>[4]PreisBio!J117</f>
        <v>27</v>
      </c>
      <c r="O266" s="362">
        <f>[4]PreisBio!L117</f>
        <v>38.428571428571431</v>
      </c>
      <c r="P266" s="362">
        <f>[4]PreisBio!I117</f>
        <v>5.5303030303030285</v>
      </c>
      <c r="Q266" s="362">
        <f>[4]PreisBio!M117</f>
        <v>2.2269230769230766</v>
      </c>
      <c r="R266" s="362">
        <f>[4]PreisBio!B117</f>
        <v>2.39051948051948</v>
      </c>
      <c r="S266" s="362">
        <f>[4]PreisBio!E117</f>
        <v>19.333333333333332</v>
      </c>
      <c r="T266" s="362">
        <f>[4]PreisBio!F117</f>
        <v>57.909090909090907</v>
      </c>
      <c r="U266" s="380">
        <f t="shared" si="30"/>
        <v>63.299578621378629</v>
      </c>
      <c r="V266" s="376">
        <f>'[2]Haltung gewichtet'!D241</f>
        <v>0.82349729403408711</v>
      </c>
      <c r="W266" s="380">
        <f t="shared" si="29"/>
        <v>23.057924232954438</v>
      </c>
      <c r="X266" s="362" t="str">
        <f>[1]Kochtypberechnung_Bio!T235</f>
        <v/>
      </c>
      <c r="Y266" s="362">
        <f>[1]Kochtypberechnung_Bio!V235</f>
        <v>3.4061894355065387</v>
      </c>
      <c r="Z266" s="380">
        <f t="shared" si="23"/>
        <v>2.2140231330792504</v>
      </c>
      <c r="AA266" s="376">
        <f>[7]Bio!C236</f>
        <v>6.5155620569433097</v>
      </c>
      <c r="AB266" s="362">
        <f>[7]Bio!D236</f>
        <v>3.0660268516970399</v>
      </c>
      <c r="AC266" s="362">
        <f>[7]Bio!E236</f>
        <v>3.41741643913663</v>
      </c>
      <c r="AD266" s="362">
        <f>[7]Bio!F236</f>
        <v>0.81791744435351599</v>
      </c>
      <c r="AE266" s="380">
        <f t="shared" si="26"/>
        <v>18.539350677075245</v>
      </c>
      <c r="AF266" s="362">
        <f>[7]Bio!G236</f>
        <v>5.1340793176810298</v>
      </c>
      <c r="AG266" s="362">
        <f>[7]Bio!I236</f>
        <v>9.4924985772896306</v>
      </c>
      <c r="AH266" s="362">
        <f>[7]Bio!J236</f>
        <v>3.1771423152120102</v>
      </c>
      <c r="AI266" s="362">
        <f>[7]Bio!K236</f>
        <v>10.6973478480698</v>
      </c>
      <c r="AJ266" s="362">
        <f>[7]Bio!L236</f>
        <v>2.8796560083137299</v>
      </c>
      <c r="AK266" s="362">
        <f>[7]Bio!M236</f>
        <v>5.3971195978619697</v>
      </c>
      <c r="AL266" s="362">
        <f>[7]Bio!N236</f>
        <v>9.6111747524726798</v>
      </c>
      <c r="AM266" s="362">
        <f>[7]Bio!O236</f>
        <v>9.3732683720884999</v>
      </c>
      <c r="AN266" s="362">
        <f>[7]Bio!P236</f>
        <v>9.8188101511261792</v>
      </c>
      <c r="AO266" s="362">
        <f>[7]Bio!R236</f>
        <v>9.7983510523563897</v>
      </c>
      <c r="AP266" s="362">
        <f>[7]Bio!S236</f>
        <v>16.9397317709272</v>
      </c>
      <c r="AQ266" s="362">
        <f>[7]Bio!T236</f>
        <v>4.9084489877568798</v>
      </c>
      <c r="AR266" s="362">
        <f>[7]Bio!U236</f>
        <v>6.9094544962587197</v>
      </c>
      <c r="AS266" s="362">
        <f>[7]Bio!W236</f>
        <v>7.8454638211204797</v>
      </c>
      <c r="AT266" s="362">
        <f>[7]Bio!X236</f>
        <v>46.777259049627503</v>
      </c>
      <c r="AU266" s="380">
        <f t="shared" si="24"/>
        <v>46.705345195059444</v>
      </c>
      <c r="AV266" s="362">
        <f>[6]Tabelle1!C79</f>
        <v>2.95</v>
      </c>
      <c r="AW266" s="362"/>
      <c r="AX266" s="381">
        <f t="shared" si="27"/>
        <v>4.13</v>
      </c>
      <c r="AY266" s="401">
        <f t="shared" si="28"/>
        <v>196.07854622827799</v>
      </c>
    </row>
    <row r="267" spans="1:51">
      <c r="A267" s="398">
        <v>44013</v>
      </c>
      <c r="B267" s="376">
        <f>'[3]Warenkorb transponiert'!C154</f>
        <v>1.7931882362382847</v>
      </c>
      <c r="C267" s="362">
        <f>'[3]Warenkorb transponiert'!D154</f>
        <v>23.075066312997343</v>
      </c>
      <c r="D267" s="362">
        <f>'[3]Warenkorb transponiert'!E154</f>
        <v>14.578842133963462</v>
      </c>
      <c r="E267" s="362">
        <f>'[3]Warenkorb transponiert'!F154</f>
        <v>21.287533156498668</v>
      </c>
      <c r="F267" s="362">
        <f>'[3]Warenkorb transponiert'!G154</f>
        <v>19.836907547006327</v>
      </c>
      <c r="G267" s="362">
        <f>'[3]Warenkorb transponiert'!H154</f>
        <v>13.465018005449892</v>
      </c>
      <c r="H267" s="362">
        <f>'[3]Warenkorb transponiert'!I154</f>
        <v>4.5548056905688874</v>
      </c>
      <c r="I267" s="362">
        <f>'[3]Warenkorb transponiert'!J154</f>
        <v>3.7785276427644461</v>
      </c>
      <c r="J267" s="380">
        <f t="shared" si="25"/>
        <v>38.132324368730991</v>
      </c>
      <c r="K267" s="362">
        <f>[4]PreisBio!G118</f>
        <v>96.544444444444451</v>
      </c>
      <c r="L267" s="362">
        <f>[4]PreisBio!H118</f>
        <v>56.84</v>
      </c>
      <c r="M267" s="362">
        <f>[4]PreisBio!K118</f>
        <v>47.82</v>
      </c>
      <c r="N267" s="362">
        <f>[4]PreisBio!J118</f>
        <v>27.233333333333334</v>
      </c>
      <c r="O267" s="362">
        <f>[4]PreisBio!L118</f>
        <v>38.428571428571431</v>
      </c>
      <c r="P267" s="362">
        <f>[4]PreisBio!I118</f>
        <v>5.5303030303030267</v>
      </c>
      <c r="Q267" s="362">
        <f>[4]PreisBio!M118</f>
        <v>2.2269230769230766</v>
      </c>
      <c r="R267" s="362">
        <f>[4]PreisBio!B118</f>
        <v>2.3905194805194809</v>
      </c>
      <c r="S267" s="362">
        <f>[4]PreisBio!E118</f>
        <v>19.244444444444444</v>
      </c>
      <c r="T267" s="362">
        <f>[4]PreisBio!F118</f>
        <v>57.909090909090907</v>
      </c>
      <c r="U267" s="380">
        <f t="shared" si="30"/>
        <v>63.412645288045297</v>
      </c>
      <c r="V267" s="376">
        <f>'[2]Haltung gewichtet'!D242</f>
        <v>0.8105121645889557</v>
      </c>
      <c r="W267" s="380">
        <f t="shared" si="29"/>
        <v>22.694340608490759</v>
      </c>
      <c r="X267" s="362" t="str">
        <f>[1]Kochtypberechnung_Bio!T236</f>
        <v/>
      </c>
      <c r="Y267" s="362">
        <f>[1]Kochtypberechnung_Bio!V236</f>
        <v>3.8022832906553417</v>
      </c>
      <c r="Z267" s="380">
        <f t="shared" si="23"/>
        <v>2.4714841389259723</v>
      </c>
      <c r="AA267" s="376">
        <f>[7]Bio!C237</f>
        <v>6.5155620569433097</v>
      </c>
      <c r="AB267" s="362">
        <f>[7]Bio!D237</f>
        <v>3.0660268516970302</v>
      </c>
      <c r="AC267" s="362">
        <f>[7]Bio!E237</f>
        <v>3.41741643913663</v>
      </c>
      <c r="AD267" s="362">
        <f>[7]Bio!F237</f>
        <v>0.86514694294662398</v>
      </c>
      <c r="AE267" s="380">
        <f t="shared" si="26"/>
        <v>18.657452205616</v>
      </c>
      <c r="AF267" s="362">
        <f>[7]Bio!G237</f>
        <v>4.7101822720411501</v>
      </c>
      <c r="AG267" s="362">
        <f>[7]Bio!I237</f>
        <v>9.3069458073128803</v>
      </c>
      <c r="AH267" s="362">
        <f>[7]Bio!J237</f>
        <v>3.1600614900058899</v>
      </c>
      <c r="AI267" s="362">
        <f>[7]Bio!K237</f>
        <v>7.6085755957487704</v>
      </c>
      <c r="AJ267" s="362">
        <f>[7]Bio!L237</f>
        <v>2.9201062380750198</v>
      </c>
      <c r="AK267" s="362">
        <f>[7]Bio!M237</f>
        <v>6.4030325838332498</v>
      </c>
      <c r="AL267" s="362">
        <f>[7]Bio!N237</f>
        <v>8.1881981712968699</v>
      </c>
      <c r="AM267" s="362">
        <f>[7]Bio!O237</f>
        <v>9.3381964931300896</v>
      </c>
      <c r="AN267" s="362">
        <f>[7]Bio!P237</f>
        <v>9.4820880640104193</v>
      </c>
      <c r="AO267" s="362">
        <f>[7]Bio!R237</f>
        <v>9.7549803622299098</v>
      </c>
      <c r="AP267" s="362">
        <f>[7]Bio!S237</f>
        <v>17.017137624023601</v>
      </c>
      <c r="AQ267" s="362">
        <f>[7]Bio!T237</f>
        <v>4.9084489877568798</v>
      </c>
      <c r="AR267" s="362">
        <f>[7]Bio!U237</f>
        <v>8.0138829805343406</v>
      </c>
      <c r="AS267" s="362">
        <f>[7]Bio!W237</f>
        <v>8.0139731434253196</v>
      </c>
      <c r="AT267" s="362">
        <f>[7]Bio!X237</f>
        <v>45.290445558543297</v>
      </c>
      <c r="AU267" s="380">
        <f t="shared" si="24"/>
        <v>44.691182984610791</v>
      </c>
      <c r="AV267" s="362">
        <f>[6]Tabelle1!C80</f>
        <v>2.95</v>
      </c>
      <c r="AW267" s="362"/>
      <c r="AX267" s="381">
        <f t="shared" si="27"/>
        <v>4.13</v>
      </c>
      <c r="AY267" s="401">
        <f t="shared" si="28"/>
        <v>194.18942959441983</v>
      </c>
    </row>
    <row r="268" spans="1:51">
      <c r="A268" s="398">
        <v>44044</v>
      </c>
      <c r="B268" s="376">
        <f>'[3]Warenkorb transponiert'!C155</f>
        <v>1.7931882362382847</v>
      </c>
      <c r="C268" s="362">
        <f>'[3]Warenkorb transponiert'!D155</f>
        <v>23.075066312997343</v>
      </c>
      <c r="D268" s="362">
        <f>'[3]Warenkorb transponiert'!E155</f>
        <v>14.578842133963462</v>
      </c>
      <c r="E268" s="362">
        <f>'[3]Warenkorb transponiert'!F155</f>
        <v>21.287533156498668</v>
      </c>
      <c r="F268" s="362">
        <f>'[3]Warenkorb transponiert'!G155</f>
        <v>19.836907547006327</v>
      </c>
      <c r="G268" s="362">
        <f>'[3]Warenkorb transponiert'!H155</f>
        <v>13.465018005449892</v>
      </c>
      <c r="H268" s="362">
        <f>'[3]Warenkorb transponiert'!I155</f>
        <v>4.5548056905688874</v>
      </c>
      <c r="I268" s="362">
        <f>'[3]Warenkorb transponiert'!J155</f>
        <v>3.7785276427644461</v>
      </c>
      <c r="J268" s="380">
        <f t="shared" si="25"/>
        <v>38.132324368730991</v>
      </c>
      <c r="K268" s="362">
        <f>[4]PreisBio!G119</f>
        <v>96.597222222222229</v>
      </c>
      <c r="L268" s="362">
        <f>[4]PreisBio!H119</f>
        <v>56.85</v>
      </c>
      <c r="M268" s="362">
        <f>[4]PreisBio!K119</f>
        <v>47.9</v>
      </c>
      <c r="N268" s="362">
        <f>[4]PreisBio!J119</f>
        <v>27.333333333333332</v>
      </c>
      <c r="O268" s="362">
        <f>[4]PreisBio!L119</f>
        <v>38.428571428571431</v>
      </c>
      <c r="P268" s="362">
        <f>[4]PreisBio!I119</f>
        <v>5.621212121212122</v>
      </c>
      <c r="Q268" s="362">
        <f>[4]PreisBio!M119</f>
        <v>2.2269230769230766</v>
      </c>
      <c r="R268" s="362">
        <f>[4]PreisBio!B119</f>
        <v>2.6161688311688307</v>
      </c>
      <c r="S268" s="362">
        <f>[4]PreisBio!E119</f>
        <v>19.333333333333332</v>
      </c>
      <c r="T268" s="362">
        <f>[4]PreisBio!F119</f>
        <v>57.909090909090907</v>
      </c>
      <c r="U268" s="380">
        <f t="shared" si="30"/>
        <v>63.631906543456552</v>
      </c>
      <c r="V268" s="376">
        <f>'[2]Haltung gewichtet'!D243</f>
        <v>0.81919800584758862</v>
      </c>
      <c r="W268" s="380">
        <f t="shared" si="29"/>
        <v>22.937544163732483</v>
      </c>
      <c r="X268" s="362" t="str">
        <f>[1]Kochtypberechnung_Bio!T237</f>
        <v/>
      </c>
      <c r="Y268" s="362">
        <f>[1]Kochtypberechnung_Bio!V237</f>
        <v>3.5265557642773637</v>
      </c>
      <c r="Z268" s="380">
        <f t="shared" si="23"/>
        <v>2.2922612467802863</v>
      </c>
      <c r="AA268" s="376">
        <f>[7]Bio!C238</f>
        <v>6.5155620569433097</v>
      </c>
      <c r="AB268" s="362">
        <f>[7]Bio!D238</f>
        <v>3.0660268516970302</v>
      </c>
      <c r="AC268" s="362">
        <f>[7]Bio!E238</f>
        <v>3.41741643913663</v>
      </c>
      <c r="AD268" s="362">
        <f>[7]Bio!F238</f>
        <v>0.84053583130879606</v>
      </c>
      <c r="AE268" s="380">
        <f t="shared" si="26"/>
        <v>18.595909949396937</v>
      </c>
      <c r="AF268" s="362">
        <f>[7]Bio!G238</f>
        <v>4.8593930547761603</v>
      </c>
      <c r="AG268" s="362">
        <f>[7]Bio!I238</f>
        <v>8.8315515382497694</v>
      </c>
      <c r="AH268" s="362">
        <f>[7]Bio!J238</f>
        <v>3.1488064782949801</v>
      </c>
      <c r="AI268" s="362">
        <f>[7]Bio!K238</f>
        <v>6.1621878227722204</v>
      </c>
      <c r="AJ268" s="362">
        <f>[7]Bio!L238</f>
        <v>2.8057239688731199</v>
      </c>
      <c r="AK268" s="362">
        <f>[7]Bio!M238</f>
        <v>6.2976017660253003</v>
      </c>
      <c r="AL268" s="362">
        <f>[7]Bio!N238</f>
        <v>7.4902984868726001</v>
      </c>
      <c r="AM268" s="362">
        <f>[7]Bio!O238</f>
        <v>9.4038795763912404</v>
      </c>
      <c r="AN268" s="362">
        <f>[7]Bio!P238</f>
        <v>9.2783554646655197</v>
      </c>
      <c r="AO268" s="362">
        <f>[7]Bio!R238</f>
        <v>9.4555804072498706</v>
      </c>
      <c r="AP268" s="362">
        <f>[7]Bio!S238</f>
        <v>16.936181724387101</v>
      </c>
      <c r="AQ268" s="362">
        <f>[7]Bio!T238</f>
        <v>4.9084489877568798</v>
      </c>
      <c r="AR268" s="362">
        <f>[7]Bio!U238</f>
        <v>7.9443527416490003</v>
      </c>
      <c r="AS268" s="362">
        <f>[7]Bio!W238</f>
        <v>8.9592004731788002</v>
      </c>
      <c r="AT268" s="362">
        <f>[7]Bio!X238</f>
        <v>49.414345117250697</v>
      </c>
      <c r="AU268" s="380">
        <f t="shared" si="24"/>
        <v>43.800333267370668</v>
      </c>
      <c r="AV268" s="362">
        <f>[6]Tabelle1!C81</f>
        <v>2.95</v>
      </c>
      <c r="AW268" s="362"/>
      <c r="AX268" s="381">
        <f t="shared" si="27"/>
        <v>4.13</v>
      </c>
      <c r="AY268" s="401">
        <f t="shared" si="28"/>
        <v>193.52027953946791</v>
      </c>
    </row>
    <row r="269" spans="1:51">
      <c r="A269" s="398">
        <v>44075</v>
      </c>
      <c r="B269" s="376">
        <f>'[3]Warenkorb transponiert'!C156</f>
        <v>1.7931882362382847</v>
      </c>
      <c r="C269" s="362">
        <f>'[3]Warenkorb transponiert'!D156</f>
        <v>23.075066312997343</v>
      </c>
      <c r="D269" s="362">
        <f>'[3]Warenkorb transponiert'!E156</f>
        <v>14.578842133963462</v>
      </c>
      <c r="E269" s="362">
        <f>'[3]Warenkorb transponiert'!F156</f>
        <v>21.287533156498668</v>
      </c>
      <c r="F269" s="362">
        <f>'[3]Warenkorb transponiert'!G156</f>
        <v>19.836907547006327</v>
      </c>
      <c r="G269" s="362">
        <f>'[3]Warenkorb transponiert'!H156</f>
        <v>13.465018005449892</v>
      </c>
      <c r="H269" s="362">
        <f>'[3]Warenkorb transponiert'!I156</f>
        <v>4.5548056905688874</v>
      </c>
      <c r="I269" s="362">
        <f>'[3]Warenkorb transponiert'!J156</f>
        <v>3.7785276427644461</v>
      </c>
      <c r="J269" s="380">
        <f t="shared" si="25"/>
        <v>38.132324368730991</v>
      </c>
      <c r="K269" s="362">
        <f>[4]PreisBio!G120</f>
        <v>96.611111111111114</v>
      </c>
      <c r="L269" s="362">
        <f>[4]PreisBio!H120</f>
        <v>56.85</v>
      </c>
      <c r="M269" s="362">
        <f>[4]PreisBio!K120</f>
        <v>47.65</v>
      </c>
      <c r="N269" s="362">
        <f>[4]PreisBio!J120</f>
        <v>27.333333333333332</v>
      </c>
      <c r="O269" s="362">
        <f>[4]PreisBio!L120</f>
        <v>38.428571428571431</v>
      </c>
      <c r="P269" s="362">
        <f>[4]PreisBio!I120</f>
        <v>5.621212121212122</v>
      </c>
      <c r="Q269" s="362">
        <f>[4]PreisBio!M120</f>
        <v>2.2269230769230766</v>
      </c>
      <c r="R269" s="362">
        <f>[4]PreisBio!B120</f>
        <v>2.6161688311688307</v>
      </c>
      <c r="S269" s="362">
        <f>[4]PreisBio!E120</f>
        <v>19.333333333333332</v>
      </c>
      <c r="T269" s="362">
        <f>[4]PreisBio!F120</f>
        <v>57.909090909090907</v>
      </c>
      <c r="U269" s="380">
        <f t="shared" si="30"/>
        <v>63.591073210123213</v>
      </c>
      <c r="V269" s="376">
        <f>'[2]Haltung gewichtet'!D244</f>
        <v>0.8273724119952478</v>
      </c>
      <c r="W269" s="380">
        <f t="shared" si="29"/>
        <v>23.166427535866937</v>
      </c>
      <c r="X269" s="362" t="str">
        <f>[1]Kochtypberechnung_Bio!T238</f>
        <v/>
      </c>
      <c r="Y269" s="362">
        <f>[1]Kochtypberechnung_Bio!V238</f>
        <v>2.8273921126521202</v>
      </c>
      <c r="Z269" s="380">
        <f t="shared" si="23"/>
        <v>1.8378048732238781</v>
      </c>
      <c r="AA269" s="376">
        <f>[7]Bio!C239</f>
        <v>6.3807731447484803</v>
      </c>
      <c r="AB269" s="362">
        <f>[7]Bio!D239</f>
        <v>3.0660268516970302</v>
      </c>
      <c r="AC269" s="362">
        <f>[7]Bio!E239</f>
        <v>3.41741643913663</v>
      </c>
      <c r="AD269" s="362">
        <f>[7]Bio!F239</f>
        <v>0.832779351783694</v>
      </c>
      <c r="AE269" s="380">
        <f t="shared" si="26"/>
        <v>18.374330819656922</v>
      </c>
      <c r="AF269" s="362">
        <f>[7]Bio!G239</f>
        <v>4.96987984646504</v>
      </c>
      <c r="AG269" s="362">
        <f>[7]Bio!I239</f>
        <v>8.6393775914116002</v>
      </c>
      <c r="AH269" s="362">
        <f>[7]Bio!J239</f>
        <v>2.7758672882412498</v>
      </c>
      <c r="AI269" s="362">
        <f>[7]Bio!K239</f>
        <v>7.2317185041453804</v>
      </c>
      <c r="AJ269" s="362">
        <f>[7]Bio!L239</f>
        <v>3.1522033462823398</v>
      </c>
      <c r="AK269" s="362">
        <f>[7]Bio!M239</f>
        <v>6.1261343963560204</v>
      </c>
      <c r="AL269" s="362">
        <f>[7]Bio!N239</f>
        <v>8.2830280655010302</v>
      </c>
      <c r="AM269" s="362">
        <f>[7]Bio!O239</f>
        <v>9.7028199425593904</v>
      </c>
      <c r="AN269" s="362">
        <f>[7]Bio!P239</f>
        <v>9.88729925635303</v>
      </c>
      <c r="AO269" s="362">
        <f>[7]Bio!R239</f>
        <v>8.6910732155988697</v>
      </c>
      <c r="AP269" s="362">
        <f>[7]Bio!S239</f>
        <v>16.521145391704501</v>
      </c>
      <c r="AQ269" s="362">
        <f>[7]Bio!T239</f>
        <v>4.9084489877568798</v>
      </c>
      <c r="AR269" s="362">
        <f>[7]Bio!U239</f>
        <v>7.9710915258266404</v>
      </c>
      <c r="AS269" s="362">
        <f>[7]Bio!W239</f>
        <v>8.7919943291450799</v>
      </c>
      <c r="AT269" s="362">
        <f>[7]Bio!X239</f>
        <v>49.233301801620897</v>
      </c>
      <c r="AU269" s="380">
        <f t="shared" si="24"/>
        <v>44.150512230954796</v>
      </c>
      <c r="AV269" s="362">
        <f>[6]Tabelle1!C82</f>
        <v>2.95</v>
      </c>
      <c r="AW269" s="362"/>
      <c r="AX269" s="381">
        <f t="shared" si="27"/>
        <v>4.13</v>
      </c>
      <c r="AY269" s="401">
        <f t="shared" si="28"/>
        <v>193.38247303855672</v>
      </c>
    </row>
    <row r="270" spans="1:51">
      <c r="A270" s="398">
        <v>44105</v>
      </c>
      <c r="B270" s="376">
        <f>'[3]Warenkorb transponiert'!C157</f>
        <v>1.7931882362382847</v>
      </c>
      <c r="C270" s="362">
        <f>'[3]Warenkorb transponiert'!D157</f>
        <v>23.075066312997343</v>
      </c>
      <c r="D270" s="362">
        <f>'[3]Warenkorb transponiert'!E157</f>
        <v>14.578842133963462</v>
      </c>
      <c r="E270" s="362">
        <f>'[3]Warenkorb transponiert'!F157</f>
        <v>21.287533156498668</v>
      </c>
      <c r="F270" s="362">
        <f>'[3]Warenkorb transponiert'!G157</f>
        <v>19.836907547006327</v>
      </c>
      <c r="G270" s="362">
        <f>'[3]Warenkorb transponiert'!H157</f>
        <v>13.465018005449892</v>
      </c>
      <c r="H270" s="362">
        <f>'[3]Warenkorb transponiert'!I157</f>
        <v>4.5548056905688874</v>
      </c>
      <c r="I270" s="362">
        <f>'[3]Warenkorb transponiert'!J157</f>
        <v>3.7785276427644461</v>
      </c>
      <c r="J270" s="380">
        <f t="shared" si="25"/>
        <v>38.132324368730991</v>
      </c>
      <c r="K270" s="362">
        <f>[4]PreisBio!G121</f>
        <v>95.465909090909093</v>
      </c>
      <c r="L270" s="362">
        <f>[4]PreisBio!H121</f>
        <v>57.170454545454547</v>
      </c>
      <c r="M270" s="362">
        <f>[4]PreisBio!K121</f>
        <v>47.36</v>
      </c>
      <c r="N270" s="362">
        <f>[4]PreisBio!J121</f>
        <v>27.287037037037038</v>
      </c>
      <c r="O270" s="362">
        <f>[4]PreisBio!L121</f>
        <v>38.206896551724135</v>
      </c>
      <c r="P270" s="362">
        <f>[4]PreisBio!I121</f>
        <v>5.6212121212121229</v>
      </c>
      <c r="Q270" s="362">
        <f>[4]PreisBio!M121</f>
        <v>2.2269230769230766</v>
      </c>
      <c r="R270" s="362">
        <f>[4]PreisBio!B121</f>
        <v>2.3649501661129562</v>
      </c>
      <c r="S270" s="362">
        <f>[4]PreisBio!E121</f>
        <v>19.333333333333332</v>
      </c>
      <c r="T270" s="362">
        <f>[4]PreisBio!F121</f>
        <v>57.909090909090907</v>
      </c>
      <c r="U270" s="380">
        <f t="shared" si="30"/>
        <v>63.268697949613426</v>
      </c>
      <c r="V270" s="376">
        <f>'[2]Haltung gewichtet'!D245</f>
        <v>0.82720035866129815</v>
      </c>
      <c r="W270" s="380">
        <f t="shared" si="29"/>
        <v>23.161610042516347</v>
      </c>
      <c r="X270" s="362" t="str">
        <f>[1]Kochtypberechnung_Bio!T239</f>
        <v/>
      </c>
      <c r="Y270" s="362">
        <f>[1]Kochtypberechnung_Bio!V239</f>
        <v>2.5504711272952898</v>
      </c>
      <c r="Z270" s="380">
        <f t="shared" si="23"/>
        <v>1.6578062327419385</v>
      </c>
      <c r="AA270" s="376">
        <f>[7]Bio!C240</f>
        <v>6.4717683040565799</v>
      </c>
      <c r="AB270" s="362">
        <f>[7]Bio!D240</f>
        <v>3.0660268516970302</v>
      </c>
      <c r="AC270" s="362">
        <f>[7]Bio!E240</f>
        <v>3.41741643913663</v>
      </c>
      <c r="AD270" s="362">
        <f>[7]Bio!F240</f>
        <v>0.832779351783694</v>
      </c>
      <c r="AE270" s="380">
        <f t="shared" si="26"/>
        <v>18.510823558619069</v>
      </c>
      <c r="AF270" s="362">
        <f>[7]Bio!G240</f>
        <v>4.4426894082500503</v>
      </c>
      <c r="AG270" s="362">
        <f>[7]Bio!I240</f>
        <v>7.8826734195961299</v>
      </c>
      <c r="AH270" s="362">
        <f>[7]Bio!J240</f>
        <v>2.9072799656797801</v>
      </c>
      <c r="AI270" s="362">
        <f>[7]Bio!K240</f>
        <v>7.6946775306883604</v>
      </c>
      <c r="AJ270" s="362">
        <f>[7]Bio!L240</f>
        <v>3.0922502564995402</v>
      </c>
      <c r="AK270" s="362">
        <f>[7]Bio!M240</f>
        <v>5.2593363343974904</v>
      </c>
      <c r="AL270" s="362">
        <f>[7]Bio!N240</f>
        <v>8.2830280655010302</v>
      </c>
      <c r="AM270" s="362">
        <f>[7]Bio!O240</f>
        <v>6.9663058268957103</v>
      </c>
      <c r="AN270" s="362">
        <f>[7]Bio!P240</f>
        <v>9.1052793786187696</v>
      </c>
      <c r="AO270" s="362">
        <f>[7]Bio!R240</f>
        <v>7.3196386825971702</v>
      </c>
      <c r="AP270" s="362">
        <f>[7]Bio!S240</f>
        <v>16.9838058444128</v>
      </c>
      <c r="AQ270" s="362">
        <f>[7]Bio!T240</f>
        <v>4.9084489877568798</v>
      </c>
      <c r="AR270" s="362">
        <f>[7]Bio!U240</f>
        <v>7.7813382953071502</v>
      </c>
      <c r="AS270" s="362">
        <f>[7]Bio!W240</f>
        <v>7.3502110547005097</v>
      </c>
      <c r="AT270" s="362">
        <f>[7]Bio!X240</f>
        <v>40.260064812960401</v>
      </c>
      <c r="AU270" s="380">
        <f t="shared" si="24"/>
        <v>41.125323059264979</v>
      </c>
      <c r="AV270" s="362">
        <f>[6]Tabelle1!C83</f>
        <v>2.95</v>
      </c>
      <c r="AW270" s="362"/>
      <c r="AX270" s="381">
        <f t="shared" si="27"/>
        <v>4.13</v>
      </c>
      <c r="AY270" s="401">
        <f t="shared" si="28"/>
        <v>189.98658521148676</v>
      </c>
    </row>
    <row r="271" spans="1:51" ht="14.15" customHeight="1">
      <c r="A271" s="398">
        <v>44136</v>
      </c>
      <c r="B271" s="376">
        <f>'[3]Warenkorb transponiert'!C158</f>
        <v>1.7931882362382847</v>
      </c>
      <c r="C271" s="362">
        <f>'[3]Warenkorb transponiert'!D158</f>
        <v>23.075066312997343</v>
      </c>
      <c r="D271" s="362">
        <f>'[3]Warenkorb transponiert'!E158</f>
        <v>14.578842133963462</v>
      </c>
      <c r="E271" s="362">
        <f>'[3]Warenkorb transponiert'!F158</f>
        <v>21.287533156498668</v>
      </c>
      <c r="F271" s="362">
        <f>'[3]Warenkorb transponiert'!G158</f>
        <v>19.836907547006327</v>
      </c>
      <c r="G271" s="362">
        <f>'[3]Warenkorb transponiert'!H158</f>
        <v>13.465018005449892</v>
      </c>
      <c r="H271" s="362">
        <f>'[3]Warenkorb transponiert'!I158</f>
        <v>4.5548056905688874</v>
      </c>
      <c r="I271" s="362">
        <f>'[3]Warenkorb transponiert'!J158</f>
        <v>3.7785276427644461</v>
      </c>
      <c r="J271" s="380">
        <f>SUMPRODUCT($B$19:$I$19,B271:I271)</f>
        <v>38.132324368730991</v>
      </c>
      <c r="K271" s="362">
        <f>[4]PreisBio!G122</f>
        <v>95.5</v>
      </c>
      <c r="L271" s="362">
        <f>[4]PreisBio!H122</f>
        <v>56.85</v>
      </c>
      <c r="M271" s="362">
        <f>[4]PreisBio!K122</f>
        <v>47.075000000000003</v>
      </c>
      <c r="N271" s="362">
        <f>[4]PreisBio!J122</f>
        <v>27.211111111111112</v>
      </c>
      <c r="O271" s="362">
        <f>[4]PreisBio!L122</f>
        <v>38.428571428571431</v>
      </c>
      <c r="P271" s="362">
        <f>[4]PreisBio!I122</f>
        <v>5.6545454545454534</v>
      </c>
      <c r="Q271" s="362">
        <f>[4]PreisBio!M122</f>
        <v>2.1836538461538457</v>
      </c>
      <c r="R271" s="362">
        <f>[4]PreisBio!B122</f>
        <v>2.3561607142857133</v>
      </c>
      <c r="S271" s="362">
        <f>[4]PreisBio!E122</f>
        <v>19.25</v>
      </c>
      <c r="T271" s="362">
        <f>[4]PreisBio!F122</f>
        <v>57.909090909090907</v>
      </c>
      <c r="U271" s="380">
        <f>SUMPRODUCT($K$19:$T$19,K271:T271)</f>
        <v>63.141372600316352</v>
      </c>
      <c r="V271" s="376">
        <f>'[2]Haltung gewichtet'!D246</f>
        <v>0.83560800550710035</v>
      </c>
      <c r="W271" s="380">
        <f>SUMPRODUCT($V$19:$V$19,V271:V271)</f>
        <v>23.39702415419881</v>
      </c>
      <c r="X271" s="362" t="str">
        <f>[1]Kochtypberechnung_Bio!T240</f>
        <v/>
      </c>
      <c r="Y271" s="362">
        <f>[1]Kochtypberechnung_Bio!V240</f>
        <v>2.5957825245316499</v>
      </c>
      <c r="Z271" s="380">
        <f>SUMPRODUCT($X$19:$Y$19,X271:Y271)</f>
        <v>1.6872586409455725</v>
      </c>
      <c r="AA271" s="376">
        <f>[7]Bio!C241</f>
        <v>6.5012030179783498</v>
      </c>
      <c r="AB271" s="362">
        <f>[7]Bio!D241</f>
        <v>2.4393043439277902</v>
      </c>
      <c r="AC271" s="362">
        <f>[7]Bio!E241</f>
        <v>3.6250320962410001</v>
      </c>
      <c r="AD271" s="362">
        <f>[7]Bio!F241</f>
        <v>0.832779351783694</v>
      </c>
      <c r="AE271" s="380">
        <f>SUMPRODUCT($AA$19:$AD$19,AA271:AD271)</f>
        <v>17.987686555001527</v>
      </c>
      <c r="AF271" s="362">
        <f>[7]Bio!G241</f>
        <v>4.3934047025401304</v>
      </c>
      <c r="AG271" s="362">
        <f>[7]Bio!I241</f>
        <v>6.2600454116969901</v>
      </c>
      <c r="AH271" s="362">
        <f>[7]Bio!J241</f>
        <v>1.9179568614108899</v>
      </c>
      <c r="AI271" s="362">
        <f>[7]Bio!K241</f>
        <v>6.03912758499047</v>
      </c>
      <c r="AJ271" s="362">
        <f>[7]Bio!L241</f>
        <v>2.83535252706193</v>
      </c>
      <c r="AK271" s="362">
        <f>[7]Bio!M241</f>
        <v>4.8945265910053202</v>
      </c>
      <c r="AL271" s="362">
        <f>[7]Bio!N241</f>
        <v>8.6660761676695692</v>
      </c>
      <c r="AM271" s="362">
        <f>[7]Bio!O241</f>
        <v>8.8973494259925303</v>
      </c>
      <c r="AN271" s="362">
        <f>[7]Bio!P241</f>
        <v>9.7569372597557997</v>
      </c>
      <c r="AO271" s="362">
        <f>[7]Bio!R241</f>
        <v>7.7938739450833801</v>
      </c>
      <c r="AP271" s="362">
        <f>[7]Bio!S241</f>
        <v>16.957140420724201</v>
      </c>
      <c r="AQ271" s="362">
        <f>[7]Bio!T241</f>
        <v>4.9084489877568798</v>
      </c>
      <c r="AR271" s="362">
        <f>[7]Bio!U241</f>
        <v>6.81230870947397</v>
      </c>
      <c r="AS271" s="362">
        <f>[7]Bio!W241</f>
        <v>5.7619290616374599</v>
      </c>
      <c r="AT271" s="362">
        <f>[7]Bio!X241</f>
        <v>40.216224386997098</v>
      </c>
      <c r="AU271" s="380">
        <f>SUMPRODUCT($AF$19:$AT$19,AF271:AT271)</f>
        <v>37.636970677855665</v>
      </c>
      <c r="AV271" s="362">
        <f>[6]Tabelle1!C84</f>
        <v>2.95</v>
      </c>
      <c r="AW271" s="362"/>
      <c r="AX271" s="381">
        <f>SUMPRODUCT($AV$19:$AW$19,AV271:AW271)</f>
        <v>4.13</v>
      </c>
      <c r="AY271" s="401">
        <f>SUM(J271,U271,W271,Z271,AE271,AU271,AX271)</f>
        <v>186.1126369970489</v>
      </c>
    </row>
    <row r="272" spans="1:51">
      <c r="A272" s="398">
        <v>44166</v>
      </c>
      <c r="B272" s="376">
        <f>'[3]Warenkorb transponiert'!C159</f>
        <v>1.7931882362382847</v>
      </c>
      <c r="C272" s="362">
        <f>'[3]Warenkorb transponiert'!D159</f>
        <v>23.075066312997343</v>
      </c>
      <c r="D272" s="362">
        <f>'[3]Warenkorb transponiert'!E159</f>
        <v>14.578842133963462</v>
      </c>
      <c r="E272" s="362">
        <f>'[3]Warenkorb transponiert'!F159</f>
        <v>21.287533156498668</v>
      </c>
      <c r="F272" s="362">
        <f>'[3]Warenkorb transponiert'!G159</f>
        <v>19.836907547006327</v>
      </c>
      <c r="G272" s="362">
        <f>'[3]Warenkorb transponiert'!H159</f>
        <v>13.465018005449892</v>
      </c>
      <c r="H272" s="362">
        <f>'[3]Warenkorb transponiert'!I159</f>
        <v>4.5548056905688874</v>
      </c>
      <c r="I272" s="362">
        <f>'[3]Warenkorb transponiert'!J159</f>
        <v>3.7785276427644461</v>
      </c>
      <c r="J272" s="380">
        <f t="shared" si="25"/>
        <v>38.132324368730991</v>
      </c>
      <c r="K272" s="362">
        <f>[4]PreisBio!G123</f>
        <v>95.35</v>
      </c>
      <c r="L272" s="362">
        <f>[4]PreisBio!H123</f>
        <v>59.5625</v>
      </c>
      <c r="M272" s="362">
        <f>[4]PreisBio!K123</f>
        <v>46.7</v>
      </c>
      <c r="N272" s="362">
        <f>[4]PreisBio!J123</f>
        <v>27.4</v>
      </c>
      <c r="O272" s="362">
        <f>[4]PreisBio!L123</f>
        <v>32</v>
      </c>
      <c r="P272" s="362">
        <f>[4]PreisBio!I123</f>
        <v>5.6545454545454534</v>
      </c>
      <c r="Q272" s="362">
        <f>[4]PreisBio!M123</f>
        <v>2.2269230769230766</v>
      </c>
      <c r="R272" s="362">
        <f>[4]PreisBio!B123</f>
        <v>2.3270879120879115</v>
      </c>
      <c r="S272" s="362">
        <f>[4]PreisBio!E123</f>
        <v>19.333333333333332</v>
      </c>
      <c r="T272" s="362">
        <f>[4]PreisBio!F123</f>
        <v>58.048780487804876</v>
      </c>
      <c r="U272" s="380">
        <f t="shared" si="30"/>
        <v>62.295495986939891</v>
      </c>
      <c r="V272" s="376">
        <f>'[2]Haltung gewichtet'!D247</f>
        <v>0.82832092532971957</v>
      </c>
      <c r="W272" s="380">
        <f t="shared" si="29"/>
        <v>23.192985909232149</v>
      </c>
      <c r="X272" s="362" t="str">
        <f>[1]Kochtypberechnung_Bio!T241</f>
        <v/>
      </c>
      <c r="Y272" s="362">
        <f>[1]Kochtypberechnung_Bio!V241</f>
        <v>2.7861363010409099</v>
      </c>
      <c r="Z272" s="380">
        <f t="shared" si="23"/>
        <v>1.8109885956765914</v>
      </c>
      <c r="AA272" s="376">
        <f>[7]Bio!C242</f>
        <v>6.5147024673375196</v>
      </c>
      <c r="AB272" s="362">
        <f>[7]Bio!D242</f>
        <v>2.90418440989674</v>
      </c>
      <c r="AC272" s="362">
        <f>[7]Bio!E242</f>
        <v>3.5771161215296701</v>
      </c>
      <c r="AD272" s="362">
        <f>[7]Bio!F242</f>
        <v>0.86078634066020998</v>
      </c>
      <c r="AE272" s="380">
        <f t="shared" si="26"/>
        <v>18.593180537600567</v>
      </c>
      <c r="AF272" s="362">
        <f>[7]Bio!G242</f>
        <v>3.7405210446476</v>
      </c>
      <c r="AG272" s="362">
        <f>[7]Bio!I242</f>
        <v>6.5212469835522304</v>
      </c>
      <c r="AH272" s="362">
        <f>[7]Bio!J242</f>
        <v>1.8449779194162199</v>
      </c>
      <c r="AI272" s="362">
        <f>[7]Bio!K242</f>
        <v>4.5819227518791701</v>
      </c>
      <c r="AJ272" s="362">
        <f>[7]Bio!L242</f>
        <v>2.6639831725530798</v>
      </c>
      <c r="AK272" s="362">
        <f>[7]Bio!M242</f>
        <v>4.8868343216308903</v>
      </c>
      <c r="AL272" s="362">
        <f>[7]Bio!N242</f>
        <v>6.4586888967074696</v>
      </c>
      <c r="AM272" s="362">
        <f>[7]Bio!O242</f>
        <v>4.5146953403971501</v>
      </c>
      <c r="AN272" s="362">
        <f>[7]Bio!P242</f>
        <v>5.9031719545874397</v>
      </c>
      <c r="AO272" s="362">
        <f>[7]Bio!R242</f>
        <v>7.7877523091301697</v>
      </c>
      <c r="AP272" s="362">
        <f>[7]Bio!S242</f>
        <v>16.947165189545199</v>
      </c>
      <c r="AQ272" s="362">
        <f>[7]Bio!T242</f>
        <v>4.9084489877568798</v>
      </c>
      <c r="AR272" s="362">
        <f>[7]Bio!U242</f>
        <v>6.7018297015381698</v>
      </c>
      <c r="AS272" s="362">
        <f>[7]Bio!W242</f>
        <v>4.5502691397617898</v>
      </c>
      <c r="AT272" s="362">
        <f>[7]Bio!X242</f>
        <v>33.120554146442799</v>
      </c>
      <c r="AU272" s="380">
        <f t="shared" si="24"/>
        <v>32.807994237342996</v>
      </c>
      <c r="AV272" s="362">
        <f>[6]Tabelle1!C85</f>
        <v>2.95</v>
      </c>
      <c r="AW272" s="362"/>
      <c r="AX272" s="381">
        <f t="shared" si="27"/>
        <v>4.13</v>
      </c>
      <c r="AY272" s="401">
        <f t="shared" si="28"/>
        <v>180.96296963552319</v>
      </c>
    </row>
    <row r="273" spans="1:51" ht="13.75" customHeight="1">
      <c r="A273" s="398">
        <v>44197</v>
      </c>
      <c r="B273" s="376">
        <f>'[3]Warenkorb transponiert'!C160</f>
        <v>1.7931882362382847</v>
      </c>
      <c r="C273" s="362">
        <f>'[3]Warenkorb transponiert'!D160</f>
        <v>23.075066312997343</v>
      </c>
      <c r="D273" s="362">
        <f>'[3]Warenkorb transponiert'!E160</f>
        <v>14.578842133963462</v>
      </c>
      <c r="E273" s="362">
        <f>'[3]Warenkorb transponiert'!F160</f>
        <v>21.287533156498668</v>
      </c>
      <c r="F273" s="362">
        <f>'[3]Warenkorb transponiert'!G160</f>
        <v>19.836907547006327</v>
      </c>
      <c r="G273" s="362">
        <f>'[3]Warenkorb transponiert'!H160</f>
        <v>13.465018005449892</v>
      </c>
      <c r="H273" s="362">
        <f>'[3]Warenkorb transponiert'!I160</f>
        <v>4.5548056905688874</v>
      </c>
      <c r="I273" s="362">
        <f>'[3]Warenkorb transponiert'!J160</f>
        <v>3.7785276427644461</v>
      </c>
      <c r="J273" s="380">
        <f t="shared" si="25"/>
        <v>38.132324368730991</v>
      </c>
      <c r="K273" s="362">
        <f>[4]PreisBio!G124</f>
        <v>95.29</v>
      </c>
      <c r="L273" s="362">
        <f>[4]PreisBio!H124</f>
        <v>59.725000000000001</v>
      </c>
      <c r="M273" s="362">
        <f>[4]PreisBio!K124</f>
        <v>47.05</v>
      </c>
      <c r="N273" s="362">
        <f>[4]PreisBio!J124</f>
        <v>27.4</v>
      </c>
      <c r="O273" s="362">
        <f>[4]PreisBio!L124</f>
        <v>32</v>
      </c>
      <c r="P273" s="362">
        <f>[4]PreisBio!I124</f>
        <v>5.6545454545454543</v>
      </c>
      <c r="Q273" s="362">
        <f>[4]PreisBio!M124</f>
        <v>2.2269230769230766</v>
      </c>
      <c r="R273" s="362">
        <f>[4]PreisBio!B124</f>
        <v>2.3195852534562214</v>
      </c>
      <c r="S273" s="362">
        <f>[4]PreisBio!E124</f>
        <v>19.333333333333332</v>
      </c>
      <c r="T273" s="362">
        <f>[4]PreisBio!F124</f>
        <v>57.909090909090907</v>
      </c>
      <c r="U273" s="380">
        <f t="shared" si="30"/>
        <v>62.338169404788758</v>
      </c>
      <c r="V273" s="376">
        <f>'[2]Haltung gewichtet'!D248</f>
        <v>0.82118711630681374</v>
      </c>
      <c r="W273" s="380">
        <f t="shared" si="29"/>
        <v>22.993239256590783</v>
      </c>
      <c r="X273" s="362" t="str">
        <f>[1]Kochtypberechnung_Bio!T242</f>
        <v/>
      </c>
      <c r="Y273" s="362">
        <f>[1]Kochtypberechnung_Bio!V242</f>
        <v>2.5874372844342299</v>
      </c>
      <c r="Z273" s="380">
        <f t="shared" si="23"/>
        <v>1.6818342348822495</v>
      </c>
      <c r="AA273" s="376">
        <f>[7]Bio!C243</f>
        <v>6.4740539917070397</v>
      </c>
      <c r="AB273" s="362">
        <f>[7]Bio!D243</f>
        <v>2.6065793457773299</v>
      </c>
      <c r="AC273" s="362">
        <f>[7]Bio!E243</f>
        <v>3.1011300608651902</v>
      </c>
      <c r="AD273" s="362">
        <f>[7]Bio!F243</f>
        <v>0.882114433456898</v>
      </c>
      <c r="AE273" s="380">
        <f t="shared" si="26"/>
        <v>17.804786931148833</v>
      </c>
      <c r="AF273" s="362">
        <f>[7]Bio!G243</f>
        <v>4.0720986113084203</v>
      </c>
      <c r="AG273" s="362">
        <f>[7]Bio!I243</f>
        <v>6.6253254703998898</v>
      </c>
      <c r="AH273" s="362">
        <f>[7]Bio!J243</f>
        <v>1.9010080514807599</v>
      </c>
      <c r="AI273" s="362">
        <f>[7]Bio!K243</f>
        <v>4.4993868440535003</v>
      </c>
      <c r="AJ273" s="362">
        <f>[7]Bio!L243</f>
        <v>2.4429257076125599</v>
      </c>
      <c r="AK273" s="362">
        <f>[7]Bio!M243</f>
        <v>4.5638806651103101</v>
      </c>
      <c r="AL273" s="362">
        <f>[7]Bio!N243</f>
        <v>5.8504046336278099</v>
      </c>
      <c r="AM273" s="362">
        <f>[7]Bio!O243</f>
        <v>6.8469644195506101</v>
      </c>
      <c r="AN273" s="362">
        <f>[7]Bio!P243</f>
        <v>5.8473839072753604</v>
      </c>
      <c r="AO273" s="362">
        <f>[7]Bio!R243</f>
        <v>8.1216265005054993</v>
      </c>
      <c r="AP273" s="362">
        <f>[7]Bio!S243</f>
        <v>16.8471235804465</v>
      </c>
      <c r="AQ273" s="362">
        <f>[7]Bio!T243</f>
        <v>4.9087743720705399</v>
      </c>
      <c r="AR273" s="362">
        <f>[7]Bio!U243</f>
        <v>6.5523822336045399</v>
      </c>
      <c r="AS273" s="362">
        <f>[7]Bio!W243</f>
        <v>5.9846969941019701</v>
      </c>
      <c r="AT273" s="362">
        <f>[7]Bio!X243</f>
        <v>44.983408245263497</v>
      </c>
      <c r="AU273" s="380">
        <f t="shared" si="24"/>
        <v>34.383382440013222</v>
      </c>
      <c r="AV273" s="362">
        <f>[6]Tabelle1!C86</f>
        <v>2.95</v>
      </c>
      <c r="AW273" s="362"/>
      <c r="AX273" s="381">
        <f t="shared" si="27"/>
        <v>4.13</v>
      </c>
      <c r="AY273" s="401">
        <f t="shared" si="28"/>
        <v>181.46373663615481</v>
      </c>
    </row>
    <row r="274" spans="1:51">
      <c r="A274" s="398">
        <v>44228</v>
      </c>
      <c r="B274" s="376">
        <f>'[3]Warenkorb transponiert'!C161</f>
        <v>1.7705219019487146</v>
      </c>
      <c r="C274" s="362">
        <f>'[3]Warenkorb transponiert'!D161</f>
        <v>23.075066312997343</v>
      </c>
      <c r="D274" s="362">
        <f>'[3]Warenkorb transponiert'!E161</f>
        <v>14.578842133963462</v>
      </c>
      <c r="E274" s="362">
        <f>'[3]Warenkorb transponiert'!F161</f>
        <v>21.287533156498668</v>
      </c>
      <c r="F274" s="362">
        <f>'[3]Warenkorb transponiert'!G161</f>
        <v>19.418074690234818</v>
      </c>
      <c r="G274" s="362">
        <f>'[3]Warenkorb transponiert'!H161</f>
        <v>13.465018005449892</v>
      </c>
      <c r="H274" s="362">
        <f>'[3]Warenkorb transponiert'!I161</f>
        <v>4.5548056905688874</v>
      </c>
      <c r="I274" s="362">
        <f>'[3]Warenkorb transponiert'!J161</f>
        <v>3.7785276427644461</v>
      </c>
      <c r="J274" s="380">
        <f t="shared" ref="J274:J296" si="31">SUMPRODUCT($B$19:$I$19,B274:I274)</f>
        <v>37.891322279595819</v>
      </c>
      <c r="K274" s="362">
        <f>[4]PreisBio!G125</f>
        <v>94.575000000000003</v>
      </c>
      <c r="L274" s="362">
        <f>[4]PreisBio!H125</f>
        <v>60.4375</v>
      </c>
      <c r="M274" s="362">
        <f>[4]PreisBio!K125</f>
        <v>48.25</v>
      </c>
      <c r="N274" s="362">
        <f>[4]PreisBio!J125</f>
        <v>27.4</v>
      </c>
      <c r="O274" s="362">
        <f>[4]PreisBio!L125</f>
        <v>32</v>
      </c>
      <c r="P274" s="362">
        <f>[4]PreisBio!I125</f>
        <v>5.6545454545454534</v>
      </c>
      <c r="Q274" s="362">
        <f>[4]PreisBio!M125</f>
        <v>2.1836538461538457</v>
      </c>
      <c r="R274" s="362">
        <f>[4]PreisBio!B125</f>
        <v>2.6161688311688307</v>
      </c>
      <c r="S274" s="362">
        <f>[4]PreisBio!E125</f>
        <v>19.333333333333332</v>
      </c>
      <c r="T274" s="362">
        <f>[4]PreisBio!F125</f>
        <v>57.909090909090907</v>
      </c>
      <c r="U274" s="380">
        <f t="shared" ref="U274:U296" si="32">SUMPRODUCT($K$19:$T$19,K274:T274)</f>
        <v>62.653600224775218</v>
      </c>
      <c r="V274" s="376">
        <f>'[2]Haltung gewichtet'!D249</f>
        <v>0.82581731490150156</v>
      </c>
      <c r="W274" s="380">
        <f t="shared" ref="W274:W296" si="33">SUMPRODUCT($V$19:$V$19,V274:V274)</f>
        <v>23.122884817242046</v>
      </c>
      <c r="X274" s="362" t="str">
        <f>[1]Kochtypberechnung_Bio!T243</f>
        <v/>
      </c>
      <c r="Y274" s="362">
        <f>[1]Kochtypberechnung_Bio!V243</f>
        <v>2.65524839784177</v>
      </c>
      <c r="Z274" s="380">
        <f t="shared" ref="Z274:Z296" si="34">SUMPRODUCT($X$19:$Y$19,X274:Y274)</f>
        <v>1.7259114585971507</v>
      </c>
      <c r="AA274" s="376">
        <f>[7]Bio!C244</f>
        <v>6.5191530560956297</v>
      </c>
      <c r="AB274" s="362">
        <f>[7]Bio!D244</f>
        <v>3.02384302645611</v>
      </c>
      <c r="AC274" s="362">
        <f>[7]Bio!E244</f>
        <v>2.7916312745685099</v>
      </c>
      <c r="AD274" s="362">
        <f>[7]Bio!F244</f>
        <v>0.882114433456898</v>
      </c>
      <c r="AE274" s="380">
        <f t="shared" ref="AE274:AE296" si="35">SUMPRODUCT($AA$19:$AD$19,AA274:AD274)</f>
        <v>18.097698024742208</v>
      </c>
      <c r="AF274" s="362">
        <f>[7]Bio!G244</f>
        <v>4.5497958390397404</v>
      </c>
      <c r="AG274" s="362">
        <f>[7]Bio!I244</f>
        <v>6.8597682767332104</v>
      </c>
      <c r="AH274" s="362">
        <f>[7]Bio!J244</f>
        <v>2.2769235361724198</v>
      </c>
      <c r="AI274" s="362">
        <f>[7]Bio!K244</f>
        <v>3.9780029486000399</v>
      </c>
      <c r="AJ274" s="362">
        <f>[7]Bio!L244</f>
        <v>2.3883410793474602</v>
      </c>
      <c r="AK274" s="362">
        <f>[7]Bio!M244</f>
        <v>4.6053724526266198</v>
      </c>
      <c r="AL274" s="362">
        <f>[7]Bio!N244</f>
        <v>6.5</v>
      </c>
      <c r="AM274" s="362">
        <f>[7]Bio!O244</f>
        <v>5.3827671924826701</v>
      </c>
      <c r="AN274" s="362">
        <f>[7]Bio!P244</f>
        <v>5.8705798521698496</v>
      </c>
      <c r="AO274" s="362">
        <f>[7]Bio!R244</f>
        <v>7.124500676447</v>
      </c>
      <c r="AP274" s="362">
        <f>[7]Bio!S244</f>
        <v>16.9813506622651</v>
      </c>
      <c r="AQ274" s="362">
        <f>[7]Bio!T244</f>
        <v>4.9087743720705399</v>
      </c>
      <c r="AR274" s="362">
        <f>[7]Bio!U244</f>
        <v>6.6961674505666</v>
      </c>
      <c r="AS274" s="362">
        <f>[7]Bio!W244</f>
        <v>6.2560239855184996</v>
      </c>
      <c r="AT274" s="362">
        <f>[7]Bio!X244</f>
        <v>45.440940025430599</v>
      </c>
      <c r="AU274" s="380">
        <f t="shared" ref="AU274:AU296" si="36">SUMPRODUCT($AF$19:$AT$19,AF274:AT274)</f>
        <v>35.293045748553091</v>
      </c>
      <c r="AV274" s="362">
        <f>[6]Tabelle1!C87</f>
        <v>2.95</v>
      </c>
      <c r="AW274" s="362"/>
      <c r="AX274" s="381">
        <f t="shared" ref="AX274:AX296" si="37">SUMPRODUCT($AV$19:$AW$19,AV274:AW274)</f>
        <v>4.13</v>
      </c>
      <c r="AY274" s="382">
        <f t="shared" ref="AY274:AY296" si="38">SUM(J274,U274,W274,Z274,AE274,AU274,AX274)</f>
        <v>182.91446255350553</v>
      </c>
    </row>
    <row r="275" spans="1:51" ht="14.15" customHeight="1">
      <c r="A275" s="398">
        <v>44256</v>
      </c>
      <c r="B275" s="376">
        <f>'[3]Warenkorb transponiert'!C162</f>
        <v>1.7931882362382847</v>
      </c>
      <c r="C275" s="362">
        <f>'[3]Warenkorb transponiert'!D162</f>
        <v>23.075066312997343</v>
      </c>
      <c r="D275" s="362">
        <f>'[3]Warenkorb transponiert'!E162</f>
        <v>14.578842133963462</v>
      </c>
      <c r="E275" s="362">
        <f>'[3]Warenkorb transponiert'!F162</f>
        <v>21.287533156498668</v>
      </c>
      <c r="F275" s="362">
        <f>'[3]Warenkorb transponiert'!G162</f>
        <v>19.836907547006327</v>
      </c>
      <c r="G275" s="362">
        <f>'[3]Warenkorb transponiert'!H162</f>
        <v>13.465018005449892</v>
      </c>
      <c r="H275" s="362">
        <f>'[3]Warenkorb transponiert'!I162</f>
        <v>4.5548056905688874</v>
      </c>
      <c r="I275" s="362">
        <f>'[3]Warenkorb transponiert'!J162</f>
        <v>3.7785276427644461</v>
      </c>
      <c r="J275" s="380">
        <f t="shared" si="31"/>
        <v>38.132324368730991</v>
      </c>
      <c r="K275" s="362">
        <f>[4]PreisBio!G126</f>
        <v>95.662499999999994</v>
      </c>
      <c r="L275" s="362">
        <f>[4]PreisBio!H126</f>
        <v>60.9375</v>
      </c>
      <c r="M275" s="362">
        <f>[4]PreisBio!K126</f>
        <v>47.924999999999997</v>
      </c>
      <c r="N275" s="362">
        <f>[4]PreisBio!J126</f>
        <v>27.4</v>
      </c>
      <c r="O275" s="362">
        <f>[4]PreisBio!L126</f>
        <v>32</v>
      </c>
      <c r="P275" s="362">
        <f>[4]PreisBio!I126</f>
        <v>5.6309343434343431</v>
      </c>
      <c r="Q275" s="362">
        <f>[4]PreisBio!M126</f>
        <v>2.2269230769230766</v>
      </c>
      <c r="R275" s="362">
        <f>[4]PreisBio!B126</f>
        <v>2.6161688311688307</v>
      </c>
      <c r="S275" s="362">
        <f>[4]PreisBio!E126</f>
        <v>19.333333333333332</v>
      </c>
      <c r="T275" s="362">
        <f>[4]PreisBio!F126</f>
        <v>57.909090909090907</v>
      </c>
      <c r="U275" s="380">
        <f t="shared" si="32"/>
        <v>62.790374797424803</v>
      </c>
      <c r="V275" s="376">
        <f>'[2]Haltung gewichtet'!D250</f>
        <v>0.82584402514125077</v>
      </c>
      <c r="W275" s="380">
        <f t="shared" si="33"/>
        <v>23.123632703955021</v>
      </c>
      <c r="X275" s="362" t="str">
        <f>[1]Kochtypberechnung_Bio!T244</f>
        <v/>
      </c>
      <c r="Y275" s="362">
        <f>[1]Kochtypberechnung_Bio!V244</f>
        <v>2.6284926872481802</v>
      </c>
      <c r="Z275" s="380">
        <f t="shared" si="34"/>
        <v>1.7085202467113172</v>
      </c>
      <c r="AA275" s="376">
        <f>[7]Bio!C245</f>
        <v>6.5145576760935899</v>
      </c>
      <c r="AB275" s="362">
        <f>[7]Bio!D245</f>
        <v>3.02384302645611</v>
      </c>
      <c r="AC275" s="362">
        <f>[7]Bio!E245</f>
        <v>2.49037356139111</v>
      </c>
      <c r="AD275" s="362">
        <f>[7]Bio!F245</f>
        <v>0.85910135232824103</v>
      </c>
      <c r="AE275" s="380">
        <f t="shared" si="35"/>
        <v>17.765139350083071</v>
      </c>
      <c r="AF275" s="362">
        <f>[7]Bio!G245</f>
        <v>4.20277910028405</v>
      </c>
      <c r="AG275" s="362">
        <f>[7]Bio!I245</f>
        <v>5.3263945678224101</v>
      </c>
      <c r="AH275" s="362">
        <f>[7]Bio!J245</f>
        <v>2.4890070637554098</v>
      </c>
      <c r="AI275" s="362">
        <f>[7]Bio!K245</f>
        <v>5.3631909061712699</v>
      </c>
      <c r="AJ275" s="362">
        <f>[7]Bio!L245</f>
        <v>2.32685321241647</v>
      </c>
      <c r="AK275" s="362">
        <f>[7]Bio!M245</f>
        <v>4.4876956715481597</v>
      </c>
      <c r="AL275" s="362">
        <f>[7]Bio!N245</f>
        <v>6.5</v>
      </c>
      <c r="AM275" s="362">
        <f>[7]Bio!O245</f>
        <v>4.6891940961106799</v>
      </c>
      <c r="AN275" s="362">
        <f>[7]Bio!P245</f>
        <v>4.86580422395543</v>
      </c>
      <c r="AO275" s="362">
        <f>[7]Bio!R245</f>
        <v>7.3517429024508401</v>
      </c>
      <c r="AP275" s="362">
        <f>[7]Bio!S245</f>
        <v>16.866576090919299</v>
      </c>
      <c r="AQ275" s="362">
        <f>[7]Bio!T245</f>
        <v>4.9087743720705399</v>
      </c>
      <c r="AR275" s="362">
        <f>[7]Bio!U245</f>
        <v>6.7069364084893301</v>
      </c>
      <c r="AS275" s="362">
        <f>[7]Bio!W245</f>
        <v>5.0087218870602701</v>
      </c>
      <c r="AT275" s="362">
        <f>[7]Bio!X245</f>
        <v>36.275690141618099</v>
      </c>
      <c r="AU275" s="380">
        <f t="shared" si="36"/>
        <v>33.083549030363109</v>
      </c>
      <c r="AV275" s="362">
        <f>[6]Tabelle1!C88</f>
        <v>2.95</v>
      </c>
      <c r="AW275" s="362"/>
      <c r="AX275" s="381">
        <f t="shared" si="37"/>
        <v>4.13</v>
      </c>
      <c r="AY275" s="382">
        <f t="shared" si="38"/>
        <v>180.73354049726831</v>
      </c>
    </row>
    <row r="276" spans="1:51">
      <c r="A276" s="398">
        <v>44287</v>
      </c>
      <c r="B276" s="376">
        <f>'[3]Warenkorb transponiert'!C163</f>
        <v>1.7478555676591445</v>
      </c>
      <c r="C276" s="362">
        <f>'[3]Warenkorb transponiert'!D163</f>
        <v>23.712466843501325</v>
      </c>
      <c r="D276" s="362">
        <f>'[3]Warenkorb transponiert'!E163</f>
        <v>14.578842133963462</v>
      </c>
      <c r="E276" s="362">
        <f>'[3]Warenkorb transponiert'!F163</f>
        <v>18.912201591511931</v>
      </c>
      <c r="F276" s="362">
        <f>'[3]Warenkorb transponiert'!G163</f>
        <v>19.836907547006327</v>
      </c>
      <c r="G276" s="362">
        <f>'[3]Warenkorb transponiert'!H163</f>
        <v>13.465018005449892</v>
      </c>
      <c r="H276" s="362">
        <f>'[3]Warenkorb transponiert'!I163</f>
        <v>4.5548056905688874</v>
      </c>
      <c r="I276" s="362">
        <f>'[3]Warenkorb transponiert'!J163</f>
        <v>3.7785276427644461</v>
      </c>
      <c r="J276" s="380">
        <f t="shared" si="31"/>
        <v>37.513643790303171</v>
      </c>
      <c r="K276" s="362">
        <f>[4]PreisBio!G127</f>
        <v>95.59</v>
      </c>
      <c r="L276" s="362">
        <f>[4]PreisBio!H127</f>
        <v>60.725000000000001</v>
      </c>
      <c r="M276" s="362">
        <f>[4]PreisBio!K127</f>
        <v>46.78</v>
      </c>
      <c r="N276" s="362">
        <f>[4]PreisBio!J127</f>
        <v>27.46</v>
      </c>
      <c r="O276" s="362">
        <f>[4]PreisBio!L127</f>
        <v>32</v>
      </c>
      <c r="P276" s="362">
        <f>[4]PreisBio!I127</f>
        <v>5.6545454545454543</v>
      </c>
      <c r="Q276" s="362">
        <f>[4]PreisBio!M127</f>
        <v>2.2361538461538459</v>
      </c>
      <c r="R276" s="362">
        <f>[4]PreisBio!B127</f>
        <v>2.2805714285714278</v>
      </c>
      <c r="S276" s="362">
        <f>[4]PreisBio!E127</f>
        <v>19.333333333333332</v>
      </c>
      <c r="T276" s="362">
        <f>[4]PreisBio!F127</f>
        <v>57.909090909090907</v>
      </c>
      <c r="U276" s="380">
        <f t="shared" si="32"/>
        <v>62.425394445554446</v>
      </c>
      <c r="V276" s="376">
        <f>'[2]Haltung gewichtet'!D251</f>
        <v>0.82405194625682421</v>
      </c>
      <c r="W276" s="380">
        <f t="shared" si="33"/>
        <v>23.073454495191079</v>
      </c>
      <c r="X276" s="362" t="str">
        <f>[1]Kochtypberechnung_Bio!T245</f>
        <v/>
      </c>
      <c r="Y276" s="362">
        <f>[1]Kochtypberechnung_Bio!V245</f>
        <v>2.6193515194814601</v>
      </c>
      <c r="Z276" s="380">
        <f t="shared" si="34"/>
        <v>1.7025784876629491</v>
      </c>
      <c r="AA276" s="376">
        <f>[7]Bio!C246</f>
        <v>5.9380799672011397</v>
      </c>
      <c r="AB276" s="362">
        <f>[7]Bio!D246</f>
        <v>3.02384302645611</v>
      </c>
      <c r="AC276" s="362">
        <f>[7]Bio!E246</f>
        <v>2.7755116179394101</v>
      </c>
      <c r="AD276" s="362">
        <f>[7]Bio!F246</f>
        <v>0.837241948042453</v>
      </c>
      <c r="AE276" s="380">
        <f t="shared" si="35"/>
        <v>17.099534287884801</v>
      </c>
      <c r="AF276" s="362">
        <f>[7]Bio!G246</f>
        <v>3.6686025683842498</v>
      </c>
      <c r="AG276" s="362">
        <f>[7]Bio!I246</f>
        <v>5.1346844306023396</v>
      </c>
      <c r="AH276" s="362">
        <f>[7]Bio!J246</f>
        <v>2.5035324253503801</v>
      </c>
      <c r="AI276" s="362">
        <f>[7]Bio!K246</f>
        <v>3.6593104621504899</v>
      </c>
      <c r="AJ276" s="362">
        <f>[7]Bio!L246</f>
        <v>3.1226034149225601</v>
      </c>
      <c r="AK276" s="362">
        <f>[7]Bio!M246</f>
        <v>4.4138842932726696</v>
      </c>
      <c r="AL276" s="362">
        <f>[7]Bio!N246</f>
        <v>5.60680677760375</v>
      </c>
      <c r="AM276" s="362">
        <f>[7]Bio!O246</f>
        <v>5.1189482379258999</v>
      </c>
      <c r="AN276" s="362">
        <f>[7]Bio!P246</f>
        <v>5.9537918320160399</v>
      </c>
      <c r="AO276" s="362">
        <f>[7]Bio!R246</f>
        <v>8.2775645192097507</v>
      </c>
      <c r="AP276" s="362">
        <f>[7]Bio!S246</f>
        <v>16.977838559529701</v>
      </c>
      <c r="AQ276" s="362">
        <f>[7]Bio!T246</f>
        <v>4.9087743720705399</v>
      </c>
      <c r="AR276" s="362">
        <f>[7]Bio!U246</f>
        <v>6.6650931834193496</v>
      </c>
      <c r="AS276" s="362">
        <f>[7]Bio!W246</f>
        <v>5.3333732295772798</v>
      </c>
      <c r="AT276" s="362">
        <f>[7]Bio!X246</f>
        <v>44.634332882810199</v>
      </c>
      <c r="AU276" s="380">
        <f t="shared" si="36"/>
        <v>33.243849810956547</v>
      </c>
      <c r="AV276" s="362">
        <f>[6]Tabelle1!C89</f>
        <v>2.95</v>
      </c>
      <c r="AW276" s="362"/>
      <c r="AX276" s="381">
        <f t="shared" si="37"/>
        <v>4.13</v>
      </c>
      <c r="AY276" s="382">
        <f t="shared" si="38"/>
        <v>179.18845531755301</v>
      </c>
    </row>
    <row r="277" spans="1:51" ht="14.15" customHeight="1">
      <c r="A277" s="398">
        <v>44317</v>
      </c>
      <c r="B277" s="376">
        <f>'[3]Warenkorb transponiert'!C164</f>
        <v>1.7931882362382847</v>
      </c>
      <c r="C277" s="362">
        <f>'[3]Warenkorb transponiert'!D164</f>
        <v>20.837135278514587</v>
      </c>
      <c r="D277" s="362">
        <f>'[3]Warenkorb transponiert'!E164</f>
        <v>14.578842133963462</v>
      </c>
      <c r="E277" s="362">
        <f>'[3]Warenkorb transponiert'!F164</f>
        <v>18.912201591511931</v>
      </c>
      <c r="F277" s="362">
        <f>'[3]Warenkorb transponiert'!G164</f>
        <v>19.836907547006327</v>
      </c>
      <c r="G277" s="362">
        <f>'[3]Warenkorb transponiert'!H164</f>
        <v>13.465018005449892</v>
      </c>
      <c r="H277" s="362">
        <f>'[3]Warenkorb transponiert'!I164</f>
        <v>4.5548056905688874</v>
      </c>
      <c r="I277" s="362">
        <f>'[3]Warenkorb transponiert'!J164</f>
        <v>3.7785276427644461</v>
      </c>
      <c r="J277" s="380">
        <f t="shared" si="31"/>
        <v>37.328438427086425</v>
      </c>
      <c r="K277" s="362">
        <f>[4]PreisBio!G128</f>
        <v>97.674999999999997</v>
      </c>
      <c r="L277" s="362">
        <f>[4]PreisBio!H128</f>
        <v>59.6</v>
      </c>
      <c r="M277" s="362">
        <f>[4]PreisBio!K128</f>
        <v>45.75</v>
      </c>
      <c r="N277" s="362">
        <f>[4]PreisBio!J128</f>
        <v>30.181818181818183</v>
      </c>
      <c r="O277" s="362">
        <f>[4]PreisBio!L128</f>
        <v>32</v>
      </c>
      <c r="P277" s="362">
        <f>[4]PreisBio!I128</f>
        <v>5.6545454545454534</v>
      </c>
      <c r="Q277" s="362">
        <f>[4]PreisBio!M128</f>
        <v>2.200961538461538</v>
      </c>
      <c r="R277" s="362">
        <f>[4]PreisBio!B128</f>
        <v>2.5896753246753241</v>
      </c>
      <c r="S277" s="362">
        <f>[4]PreisBio!E128</f>
        <v>19.291666666666668</v>
      </c>
      <c r="T277" s="362">
        <f>[4]PreisBio!F128</f>
        <v>57.909090909090907</v>
      </c>
      <c r="U277" s="380">
        <f t="shared" si="32"/>
        <v>63.063945479520477</v>
      </c>
      <c r="V277" s="376">
        <f>'[2]Haltung gewichtet'!D252</f>
        <v>0.81773218663295899</v>
      </c>
      <c r="W277" s="380">
        <f t="shared" si="33"/>
        <v>22.896501225722851</v>
      </c>
      <c r="X277" s="362" t="str">
        <f>[1]Kochtypberechnung_Bio!T246</f>
        <v/>
      </c>
      <c r="Y277" s="362">
        <f>[1]Kochtypberechnung_Bio!V246</f>
        <v>3.0176033330423504</v>
      </c>
      <c r="Z277" s="380">
        <f t="shared" si="34"/>
        <v>1.9614421664775279</v>
      </c>
      <c r="AA277" s="376">
        <f>[7]Bio!C247</f>
        <v>6.4737788668187202</v>
      </c>
      <c r="AB277" s="362">
        <f>[7]Bio!D247</f>
        <v>3.0238902420473601</v>
      </c>
      <c r="AC277" s="362">
        <f>[7]Bio!E247</f>
        <v>2.4898370822959901</v>
      </c>
      <c r="AD277" s="362">
        <f>[7]Bio!F247</f>
        <v>0.79568146343936896</v>
      </c>
      <c r="AE277" s="380">
        <f t="shared" si="35"/>
        <v>17.544963300446437</v>
      </c>
      <c r="AF277" s="362">
        <f>[7]Bio!G247</f>
        <v>4.1979749287814103</v>
      </c>
      <c r="AG277" s="362">
        <f>[7]Bio!I247</f>
        <v>5.6407713358712401</v>
      </c>
      <c r="AH277" s="362">
        <f>[7]Bio!J247</f>
        <v>2.6097456394637399</v>
      </c>
      <c r="AI277" s="362">
        <f>[7]Bio!K247</f>
        <v>3.2494294517430702</v>
      </c>
      <c r="AJ277" s="362">
        <f>[7]Bio!L247</f>
        <v>3.6594371898888598</v>
      </c>
      <c r="AK277" s="362">
        <f>[7]Bio!M247</f>
        <v>4.3677837536679798</v>
      </c>
      <c r="AL277" s="362">
        <f>[7]Bio!N247</f>
        <v>5.08507387538606</v>
      </c>
      <c r="AM277" s="362">
        <f>[7]Bio!O247</f>
        <v>5.1324509203097</v>
      </c>
      <c r="AN277" s="362">
        <f>[7]Bio!P247</f>
        <v>5.7851239865255097</v>
      </c>
      <c r="AO277" s="362">
        <f>[7]Bio!R247</f>
        <v>8.4381889718151495</v>
      </c>
      <c r="AP277" s="362">
        <f>[7]Bio!S247</f>
        <v>16.866372201145399</v>
      </c>
      <c r="AQ277" s="362">
        <f>[7]Bio!T247</f>
        <v>4.9087742929151101</v>
      </c>
      <c r="AR277" s="362">
        <f>[7]Bio!U247</f>
        <v>6.7067550146729902</v>
      </c>
      <c r="AS277" s="362">
        <f>[7]Bio!W247</f>
        <v>5.1483143221738699</v>
      </c>
      <c r="AT277" s="362">
        <f>[7]Bio!X247</f>
        <v>44.877058619106698</v>
      </c>
      <c r="AU277" s="380">
        <f t="shared" si="36"/>
        <v>34.65288021898148</v>
      </c>
      <c r="AV277" s="362">
        <f>[6]Tabelle1!C90</f>
        <v>2.95</v>
      </c>
      <c r="AW277" s="362"/>
      <c r="AX277" s="381">
        <f t="shared" si="37"/>
        <v>4.13</v>
      </c>
      <c r="AY277" s="382">
        <f t="shared" si="38"/>
        <v>181.57817081823521</v>
      </c>
    </row>
    <row r="278" spans="1:51">
      <c r="A278" s="398">
        <v>44348</v>
      </c>
      <c r="B278" s="376">
        <f>'[3]Warenkorb transponiert'!C165</f>
        <v>1.7931882362382847</v>
      </c>
      <c r="C278" s="362">
        <f>'[3]Warenkorb transponiert'!D165</f>
        <v>23.712466843501325</v>
      </c>
      <c r="D278" s="362">
        <f>'[3]Warenkorb transponiert'!E165</f>
        <v>14.578842133963462</v>
      </c>
      <c r="E278" s="362">
        <f>'[3]Warenkorb transponiert'!F165</f>
        <v>18.912201591511931</v>
      </c>
      <c r="F278" s="362">
        <f>'[3]Warenkorb transponiert'!G165</f>
        <v>20.076314877393646</v>
      </c>
      <c r="G278" s="362">
        <f>'[3]Warenkorb transponiert'!H165</f>
        <v>13.574424755513391</v>
      </c>
      <c r="H278" s="362">
        <f>'[3]Warenkorb transponiert'!I165</f>
        <v>4.5548056905688874</v>
      </c>
      <c r="I278" s="362">
        <f>'[3]Warenkorb transponiert'!J165</f>
        <v>3.7785276427644461</v>
      </c>
      <c r="J278" s="380">
        <f t="shared" si="31"/>
        <v>37.979072583954952</v>
      </c>
      <c r="K278" s="362">
        <f>[4]PreisBio!G129</f>
        <v>94.224999999999994</v>
      </c>
      <c r="L278" s="362">
        <f>[4]PreisBio!H129</f>
        <v>59.825000000000003</v>
      </c>
      <c r="M278" s="362">
        <f>[4]PreisBio!K129</f>
        <v>45.75</v>
      </c>
      <c r="N278" s="362">
        <f>[4]PreisBio!J129</f>
        <v>30.181818181818183</v>
      </c>
      <c r="O278" s="362">
        <f>[4]PreisBio!L129</f>
        <v>32</v>
      </c>
      <c r="P278" s="362">
        <f>[4]PreisBio!I129</f>
        <v>5.6545454545454534</v>
      </c>
      <c r="Q278" s="362">
        <f>[4]PreisBio!M129</f>
        <v>2.1961538461538455</v>
      </c>
      <c r="R278" s="362">
        <f>[4]PreisBio!B129</f>
        <v>2.563181818181818</v>
      </c>
      <c r="S278" s="362">
        <f>[4]PreisBio!E129</f>
        <v>19.222222222222221</v>
      </c>
      <c r="T278" s="362">
        <f>[4]PreisBio!F129</f>
        <v>57.909090909090907</v>
      </c>
      <c r="U278" s="380">
        <f t="shared" si="32"/>
        <v>62.608503146853138</v>
      </c>
      <c r="V278" s="376">
        <f>'[2]Haltung gewichtet'!D253</f>
        <v>0.81493511244495709</v>
      </c>
      <c r="W278" s="380">
        <f t="shared" si="33"/>
        <v>22.8181831484588</v>
      </c>
      <c r="X278" s="362" t="str">
        <f>[1]Kochtypberechnung_Bio!T247</f>
        <v/>
      </c>
      <c r="Y278" s="362">
        <f>[1]Kochtypberechnung_Bio!V247</f>
        <v>2.7551491799239969</v>
      </c>
      <c r="Z278" s="380">
        <f t="shared" si="34"/>
        <v>1.790846966950598</v>
      </c>
      <c r="AA278" s="376">
        <f>[7]Bio!C248</f>
        <v>6.4243225247819602</v>
      </c>
      <c r="AB278" s="362">
        <f>[7]Bio!D248</f>
        <v>2.8752861039692399</v>
      </c>
      <c r="AC278" s="362">
        <f>[7]Bio!E248</f>
        <v>2.7081665924576201</v>
      </c>
      <c r="AD278" s="362">
        <f>[7]Bio!F248</f>
        <v>0.79979903846814404</v>
      </c>
      <c r="AE278" s="380">
        <f t="shared" si="35"/>
        <v>17.497063445416298</v>
      </c>
      <c r="AF278" s="362">
        <f>[7]Bio!G248</f>
        <v>4.0999430865663999</v>
      </c>
      <c r="AG278" s="362">
        <f>[7]Bio!I248</f>
        <v>7.64249804432459</v>
      </c>
      <c r="AH278" s="362">
        <f>[7]Bio!J248</f>
        <v>3.1821960196187602</v>
      </c>
      <c r="AI278" s="362">
        <f>[7]Bio!K248</f>
        <v>4.9321865075667901</v>
      </c>
      <c r="AJ278" s="362">
        <f>[7]Bio!L248</f>
        <v>2.8362566075954501</v>
      </c>
      <c r="AK278" s="362">
        <f>[7]Bio!M248</f>
        <v>4.5017022008676397</v>
      </c>
      <c r="AL278" s="362">
        <f>[7]Bio!N248</f>
        <v>8.7404234746894307</v>
      </c>
      <c r="AM278" s="362">
        <f>[7]Bio!O248</f>
        <v>8.9388607483945997</v>
      </c>
      <c r="AN278" s="362">
        <f>[7]Bio!P248</f>
        <v>9.3024310098572496</v>
      </c>
      <c r="AO278" s="362">
        <f>[7]Bio!R248</f>
        <v>8.3160599751975806</v>
      </c>
      <c r="AP278" s="362">
        <f>[7]Bio!S248</f>
        <v>16.9780990147732</v>
      </c>
      <c r="AQ278" s="362">
        <f>[7]Bio!T248</f>
        <v>4.9087742929151101</v>
      </c>
      <c r="AR278" s="362">
        <f>[7]Bio!U248</f>
        <v>6.7395427024891603</v>
      </c>
      <c r="AS278" s="362">
        <f>[7]Bio!W248</f>
        <v>6.50079147117009</v>
      </c>
      <c r="AT278" s="362">
        <f>[7]Bio!X248</f>
        <v>45.561241515006898</v>
      </c>
      <c r="AU278" s="380">
        <f t="shared" si="36"/>
        <v>40.356981109371162</v>
      </c>
      <c r="AV278" s="362">
        <f>[6]Tabelle1!C91</f>
        <v>2.95</v>
      </c>
      <c r="AW278" s="362"/>
      <c r="AX278" s="381">
        <f t="shared" si="37"/>
        <v>4.13</v>
      </c>
      <c r="AY278" s="382">
        <f t="shared" si="38"/>
        <v>187.18065040100493</v>
      </c>
    </row>
    <row r="279" spans="1:51" ht="14.15" customHeight="1">
      <c r="A279" s="398">
        <v>44378</v>
      </c>
      <c r="B279" s="376">
        <f>'[3]Warenkorb transponiert'!C166</f>
        <v>1.7931882362382847</v>
      </c>
      <c r="C279" s="362">
        <f>'[3]Warenkorb transponiert'!D166</f>
        <v>22.274801061007956</v>
      </c>
      <c r="D279" s="362">
        <f>'[3]Warenkorb transponiert'!E166</f>
        <v>14.578842133963462</v>
      </c>
      <c r="E279" s="362">
        <f>'[3]Warenkorb transponiert'!F166</f>
        <v>20.206100795755965</v>
      </c>
      <c r="F279" s="362">
        <f>'[3]Warenkorb transponiert'!G166</f>
        <v>20.15611732085608</v>
      </c>
      <c r="G279" s="362">
        <f>'[3]Warenkorb transponiert'!H166</f>
        <v>13.610893672201223</v>
      </c>
      <c r="H279" s="362">
        <f>'[3]Warenkorb transponiert'!I166</f>
        <v>4.5548056905688874</v>
      </c>
      <c r="I279" s="362">
        <f>'[3]Warenkorb transponiert'!J166</f>
        <v>3.7785276427644461</v>
      </c>
      <c r="J279" s="380">
        <f t="shared" si="31"/>
        <v>37.910813589383281</v>
      </c>
      <c r="K279" s="362">
        <f>[4]PreisBio!G130</f>
        <v>97.14</v>
      </c>
      <c r="L279" s="362">
        <f>[4]PreisBio!H130</f>
        <v>59.41</v>
      </c>
      <c r="M279" s="362">
        <f>[4]PreisBio!K130</f>
        <v>45.99</v>
      </c>
      <c r="N279" s="362">
        <f>[4]PreisBio!J130</f>
        <v>30.181818181818183</v>
      </c>
      <c r="O279" s="362">
        <f>[4]PreisBio!L130</f>
        <v>36.090909090909093</v>
      </c>
      <c r="P279" s="362">
        <f>[4]PreisBio!I130</f>
        <v>5.6363636363636358</v>
      </c>
      <c r="Q279" s="362">
        <f>[4]PreisBio!M130</f>
        <v>2.1961538461538459</v>
      </c>
      <c r="R279" s="362">
        <f>[4]PreisBio!B130</f>
        <v>2.5631818181818171</v>
      </c>
      <c r="S279" s="362">
        <f>[4]PreisBio!E130</f>
        <v>19.222222222222221</v>
      </c>
      <c r="T279" s="362">
        <f>[4]PreisBio!F130</f>
        <v>57.909090909090907</v>
      </c>
      <c r="U279" s="380">
        <f t="shared" si="32"/>
        <v>63.692512237762237</v>
      </c>
      <c r="V279" s="376">
        <f>'[2]Haltung gewichtet'!D254</f>
        <v>0.82741928785113894</v>
      </c>
      <c r="W279" s="380">
        <f t="shared" si="33"/>
        <v>23.167740059831889</v>
      </c>
      <c r="X279" s="362" t="str">
        <f>[1]Kochtypberechnung_Bio!T248</f>
        <v/>
      </c>
      <c r="Y279" s="362">
        <f>[1]Kochtypberechnung_Bio!V248</f>
        <v>3.4177772448261905</v>
      </c>
      <c r="Z279" s="380">
        <f t="shared" si="34"/>
        <v>2.2215552091370241</v>
      </c>
      <c r="AA279" s="376">
        <f>[7]Bio!C249</f>
        <v>6.3125725760678799</v>
      </c>
      <c r="AB279" s="362">
        <f>[7]Bio!D249</f>
        <v>3.0238902420473601</v>
      </c>
      <c r="AC279" s="362">
        <f>[7]Bio!E249</f>
        <v>2.7081665924576201</v>
      </c>
      <c r="AD279" s="362">
        <f>[7]Bio!F249</f>
        <v>0.85737274895279303</v>
      </c>
      <c r="AE279" s="380">
        <f t="shared" si="35"/>
        <v>17.651731631139064</v>
      </c>
      <c r="AF279" s="362">
        <f>[7]Bio!G249</f>
        <v>4.3963359080006104</v>
      </c>
      <c r="AG279" s="362">
        <f>[7]Bio!I249</f>
        <v>8.5570595617783702</v>
      </c>
      <c r="AH279" s="362">
        <f>[7]Bio!J249</f>
        <v>2.4442175592831901</v>
      </c>
      <c r="AI279" s="362">
        <f>[7]Bio!K249</f>
        <v>7.3039613609545002</v>
      </c>
      <c r="AJ279" s="362">
        <f>[7]Bio!L249</f>
        <v>2.9425550422489501</v>
      </c>
      <c r="AK279" s="362">
        <f>[7]Bio!M249</f>
        <v>5.0661915494534497</v>
      </c>
      <c r="AL279" s="362">
        <f>[7]Bio!N249</f>
        <v>8.5328984002715806</v>
      </c>
      <c r="AM279" s="362">
        <f>[7]Bio!O249</f>
        <v>7.3813838764466704</v>
      </c>
      <c r="AN279" s="362">
        <f>[7]Bio!P249</f>
        <v>8.8309400994995606</v>
      </c>
      <c r="AO279" s="362">
        <f>[7]Bio!R249</f>
        <v>7.7790124620626999</v>
      </c>
      <c r="AP279" s="362">
        <f>[7]Bio!S249</f>
        <v>16.981489302111498</v>
      </c>
      <c r="AQ279" s="362">
        <f>[7]Bio!T249</f>
        <v>4.9087742929151101</v>
      </c>
      <c r="AR279" s="362">
        <f>[7]Bio!U249</f>
        <v>6.5481234759069</v>
      </c>
      <c r="AS279" s="362">
        <f>[7]Bio!W249</f>
        <v>8.7113219136963593</v>
      </c>
      <c r="AT279" s="362">
        <f>[7]Bio!X249</f>
        <v>45.561241515006898</v>
      </c>
      <c r="AU279" s="380">
        <f t="shared" si="36"/>
        <v>41.172013867940983</v>
      </c>
      <c r="AV279" s="362">
        <f>[6]Tabelle1!C92</f>
        <v>2.95</v>
      </c>
      <c r="AW279" s="362"/>
      <c r="AX279" s="381">
        <f t="shared" si="37"/>
        <v>4.13</v>
      </c>
      <c r="AY279" s="382">
        <f t="shared" si="38"/>
        <v>189.94636659519446</v>
      </c>
    </row>
    <row r="280" spans="1:51">
      <c r="A280" s="398">
        <v>44409</v>
      </c>
      <c r="B280" s="376">
        <f>'[3]Warenkorb transponiert'!C167</f>
        <v>1.7931882362382847</v>
      </c>
      <c r="C280" s="362">
        <f>'[3]Warenkorb transponiert'!D167</f>
        <v>22.274801061007956</v>
      </c>
      <c r="D280" s="362">
        <f>'[3]Warenkorb transponiert'!E167</f>
        <v>14.578842133963462</v>
      </c>
      <c r="E280" s="362">
        <f>'[3]Warenkorb transponiert'!F167</f>
        <v>21.499999999999996</v>
      </c>
      <c r="F280" s="362">
        <f>'[3]Warenkorb transponiert'!G167</f>
        <v>20.15611732085608</v>
      </c>
      <c r="G280" s="362">
        <f>'[3]Warenkorb transponiert'!H167</f>
        <v>13.610893672201223</v>
      </c>
      <c r="H280" s="362">
        <f>'[3]Warenkorb transponiert'!I167</f>
        <v>4.5548056905688874</v>
      </c>
      <c r="I280" s="362">
        <f>'[3]Warenkorb transponiert'!J167</f>
        <v>3.7785276427644461</v>
      </c>
      <c r="J280" s="380">
        <f t="shared" si="31"/>
        <v>38.104898470019883</v>
      </c>
      <c r="K280" s="362">
        <f>[4]PreisBio!G131</f>
        <v>98.7</v>
      </c>
      <c r="L280" s="362">
        <f>[4]PreisBio!H131</f>
        <v>59.9375</v>
      </c>
      <c r="M280" s="362">
        <f>[4]PreisBio!K131</f>
        <v>45.727272727272727</v>
      </c>
      <c r="N280" s="362">
        <f>[4]PreisBio!J131</f>
        <v>30.454545454545453</v>
      </c>
      <c r="O280" s="362">
        <f>[4]PreisBio!L131</f>
        <v>32</v>
      </c>
      <c r="P280" s="362">
        <f>[4]PreisBio!I131</f>
        <v>5.6545454545454534</v>
      </c>
      <c r="Q280" s="362">
        <f>[4]PreisBio!M131</f>
        <v>2.1961538461538455</v>
      </c>
      <c r="R280" s="362">
        <f>[4]PreisBio!B131</f>
        <v>2.563181818181818</v>
      </c>
      <c r="S280" s="362">
        <f>[4]PreisBio!E131</f>
        <v>19.222222222222221</v>
      </c>
      <c r="T280" s="362">
        <f>[4]PreisBio!F131</f>
        <v>57.909090909090907</v>
      </c>
      <c r="U280" s="380">
        <f t="shared" si="32"/>
        <v>63.210162237762233</v>
      </c>
      <c r="V280" s="376">
        <f>'[2]Haltung gewichtet'!D255</f>
        <v>0.82756305433821742</v>
      </c>
      <c r="W280" s="380">
        <f t="shared" si="33"/>
        <v>23.171765521470089</v>
      </c>
      <c r="X280" s="362" t="str">
        <f>[1]Kochtypberechnung_Bio!T249</f>
        <v/>
      </c>
      <c r="Y280" s="362">
        <f>[1]Kochtypberechnung_Bio!V249</f>
        <v>3.091745283490257</v>
      </c>
      <c r="Z280" s="380">
        <f t="shared" si="34"/>
        <v>2.0096344342686669</v>
      </c>
      <c r="AA280" s="376">
        <f>[7]Bio!C250</f>
        <v>6.2811241907249702</v>
      </c>
      <c r="AB280" s="362">
        <f>[7]Bio!D250</f>
        <v>3.0238902420473499</v>
      </c>
      <c r="AC280" s="362">
        <f>[7]Bio!E250</f>
        <v>2.7081665924576201</v>
      </c>
      <c r="AD280" s="362">
        <f>[7]Bio!F250</f>
        <v>0.83724737783544601</v>
      </c>
      <c r="AE280" s="380">
        <f t="shared" si="35"/>
        <v>17.554233786877724</v>
      </c>
      <c r="AF280" s="362">
        <f>[7]Bio!G250</f>
        <v>3.9073087762579801</v>
      </c>
      <c r="AG280" s="362">
        <f>[7]Bio!I250</f>
        <v>7.5470331321569697</v>
      </c>
      <c r="AH280" s="362">
        <f>[7]Bio!J250</f>
        <v>2.3904277702947399</v>
      </c>
      <c r="AI280" s="362">
        <f>[7]Bio!K250</f>
        <v>6.4137261848978504</v>
      </c>
      <c r="AJ280" s="362">
        <f>[7]Bio!L250</f>
        <v>2.9425550422489501</v>
      </c>
      <c r="AK280" s="362">
        <f>[7]Bio!M250</f>
        <v>5.0357312714261404</v>
      </c>
      <c r="AL280" s="362">
        <f>[7]Bio!N250</f>
        <v>8.5818933021202994</v>
      </c>
      <c r="AM280" s="362">
        <f>[7]Bio!O250</f>
        <v>7.3813838764466704</v>
      </c>
      <c r="AN280" s="362">
        <f>[7]Bio!P250</f>
        <v>8.6610202080092602</v>
      </c>
      <c r="AO280" s="362">
        <f>[7]Bio!R250</f>
        <v>7.4082174794054598</v>
      </c>
      <c r="AP280" s="362">
        <f>[7]Bio!S250</f>
        <v>16.981489302111498</v>
      </c>
      <c r="AQ280" s="362">
        <f>[7]Bio!T250</f>
        <v>4.9087742929151101</v>
      </c>
      <c r="AR280" s="362">
        <f>[7]Bio!U250</f>
        <v>6.70230522926005</v>
      </c>
      <c r="AS280" s="362">
        <f>[7]Bio!W250</f>
        <v>8.6921563005674294</v>
      </c>
      <c r="AT280" s="362">
        <f>[7]Bio!X250</f>
        <v>45.561241515006898</v>
      </c>
      <c r="AU280" s="380">
        <f t="shared" si="36"/>
        <v>39.193209627089722</v>
      </c>
      <c r="AV280" s="362">
        <f>[6]Tabelle1!C93</f>
        <v>2.95</v>
      </c>
      <c r="AW280" s="362"/>
      <c r="AX280" s="381">
        <f t="shared" si="37"/>
        <v>4.13</v>
      </c>
      <c r="AY280" s="382">
        <f t="shared" si="38"/>
        <v>187.37390407748831</v>
      </c>
    </row>
    <row r="281" spans="1:51" ht="14.15" customHeight="1">
      <c r="A281" s="398">
        <v>44440</v>
      </c>
      <c r="B281" s="376">
        <f>'[3]Warenkorb transponiert'!C168</f>
        <v>1.7931882362382847</v>
      </c>
      <c r="C281" s="362">
        <f>'[3]Warenkorb transponiert'!D168</f>
        <v>22.650132625994694</v>
      </c>
      <c r="D281" s="362">
        <f>'[3]Warenkorb transponiert'!E168</f>
        <v>14.578842133963462</v>
      </c>
      <c r="E281" s="362">
        <f>'[3]Warenkorb transponiert'!F168</f>
        <v>21.499999999999996</v>
      </c>
      <c r="F281" s="362">
        <f>'[3]Warenkorb transponiert'!G168</f>
        <v>20.15611732085608</v>
      </c>
      <c r="G281" s="362">
        <f>'[3]Warenkorb transponiert'!H168</f>
        <v>13.610893672201223</v>
      </c>
      <c r="H281" s="362">
        <f>'[3]Warenkorb transponiert'!I168</f>
        <v>4.5548056905688874</v>
      </c>
      <c r="I281" s="362">
        <f>'[3]Warenkorb transponiert'!J168</f>
        <v>3.7785276427644461</v>
      </c>
      <c r="J281" s="380">
        <f t="shared" si="31"/>
        <v>38.179964783017226</v>
      </c>
      <c r="K281" s="362">
        <f>[4]PreisBio!G132</f>
        <v>97.65</v>
      </c>
      <c r="L281" s="362">
        <f>[4]PreisBio!H132</f>
        <v>60.2</v>
      </c>
      <c r="M281" s="362">
        <f>[4]PreisBio!K132</f>
        <v>46.35</v>
      </c>
      <c r="N281" s="362">
        <f>[4]PreisBio!J132</f>
        <v>30.454545454545453</v>
      </c>
      <c r="O281" s="362">
        <f>[4]PreisBio!L132</f>
        <v>32</v>
      </c>
      <c r="P281" s="362">
        <f>[4]PreisBio!I132</f>
        <v>5.6545454545454534</v>
      </c>
      <c r="Q281" s="362">
        <f>[4]PreisBio!M132</f>
        <v>2.1961538461538455</v>
      </c>
      <c r="R281" s="362">
        <f>[4]PreisBio!B132</f>
        <v>2.5704761904761901</v>
      </c>
      <c r="S281" s="362">
        <f>[4]PreisBio!E132</f>
        <v>19.222222222222221</v>
      </c>
      <c r="T281" s="362">
        <f>[4]PreisBio!F132</f>
        <v>57.909090909090907</v>
      </c>
      <c r="U281" s="380">
        <f t="shared" si="32"/>
        <v>63.219704229104231</v>
      </c>
      <c r="V281" s="376">
        <f>'[2]Haltung gewichtet'!D256</f>
        <v>0.82792552382007556</v>
      </c>
      <c r="W281" s="380">
        <f t="shared" si="33"/>
        <v>23.181914666962115</v>
      </c>
      <c r="X281" s="362" t="str">
        <f>[1]Kochtypberechnung_Bio!T250</f>
        <v/>
      </c>
      <c r="Y281" s="362">
        <f>[1]Kochtypberechnung_Bio!V250</f>
        <v>2.3934309137616099</v>
      </c>
      <c r="Z281" s="380">
        <f t="shared" si="34"/>
        <v>1.5557300939450465</v>
      </c>
      <c r="AA281" s="376">
        <f>[7]Bio!C251</f>
        <v>6.2811241907249702</v>
      </c>
      <c r="AB281" s="362">
        <f>[7]Bio!D251</f>
        <v>2.8752861039692399</v>
      </c>
      <c r="AC281" s="362">
        <f>[7]Bio!E251</f>
        <v>2.7081665924576201</v>
      </c>
      <c r="AD281" s="362">
        <f>[7]Bio!F251</f>
        <v>0.83724737783544601</v>
      </c>
      <c r="AE281" s="380">
        <f t="shared" si="35"/>
        <v>17.375908821183991</v>
      </c>
      <c r="AF281" s="362">
        <f>[7]Bio!G251</f>
        <v>3.8395927822271498</v>
      </c>
      <c r="AG281" s="362">
        <f>[7]Bio!I251</f>
        <v>8.4162250418202706</v>
      </c>
      <c r="AH281" s="362">
        <f>[7]Bio!J251</f>
        <v>2.27575857190245</v>
      </c>
      <c r="AI281" s="362">
        <f>[7]Bio!K251</f>
        <v>6.0433587215699296</v>
      </c>
      <c r="AJ281" s="362">
        <f>[7]Bio!L251</f>
        <v>2.7355018197477499</v>
      </c>
      <c r="AK281" s="362">
        <f>[7]Bio!M251</f>
        <v>5.0669672500938203</v>
      </c>
      <c r="AL281" s="362">
        <f>[7]Bio!N251</f>
        <v>8.5818933021202994</v>
      </c>
      <c r="AM281" s="362">
        <f>[7]Bio!O251</f>
        <v>7.3813838764466704</v>
      </c>
      <c r="AN281" s="362">
        <f>[7]Bio!P251</f>
        <v>8.6610202080092602</v>
      </c>
      <c r="AO281" s="362">
        <f>[7]Bio!R251</f>
        <v>7.1832204639127299</v>
      </c>
      <c r="AP281" s="362">
        <f>[7]Bio!S251</f>
        <v>15.131873139745601</v>
      </c>
      <c r="AQ281" s="362">
        <f>[7]Bio!T251</f>
        <v>4.9087742929151101</v>
      </c>
      <c r="AR281" s="362">
        <f>[7]Bio!U251</f>
        <v>6.0499829259708502</v>
      </c>
      <c r="AS281" s="362">
        <f>[7]Bio!W251</f>
        <v>8.6921563005674294</v>
      </c>
      <c r="AT281" s="362">
        <f>[7]Bio!X251</f>
        <v>45.561241515006898</v>
      </c>
      <c r="AU281" s="380">
        <f t="shared" si="36"/>
        <v>38.862977313578611</v>
      </c>
      <c r="AV281" s="362">
        <f>[6]Tabelle1!C94</f>
        <v>2.95</v>
      </c>
      <c r="AW281" s="362"/>
      <c r="AX281" s="381">
        <f t="shared" si="37"/>
        <v>4.13</v>
      </c>
      <c r="AY281" s="382">
        <f t="shared" si="38"/>
        <v>186.5061999077912</v>
      </c>
    </row>
    <row r="282" spans="1:51">
      <c r="A282" s="398">
        <v>44470</v>
      </c>
      <c r="B282" s="376">
        <f>'[3]Warenkorb transponiert'!C169</f>
        <v>1.7931882362382847</v>
      </c>
      <c r="C282" s="362">
        <f>'[3]Warenkorb transponiert'!D169</f>
        <v>22.650132625994694</v>
      </c>
      <c r="D282" s="362">
        <f>'[3]Warenkorb transponiert'!E169</f>
        <v>14.578842133963462</v>
      </c>
      <c r="E282" s="362">
        <f>'[3]Warenkorb transponiert'!F169</f>
        <v>20.206100795755965</v>
      </c>
      <c r="F282" s="362">
        <f>'[3]Warenkorb transponiert'!G169</f>
        <v>20.15611732085608</v>
      </c>
      <c r="G282" s="362">
        <f>'[3]Warenkorb transponiert'!H169</f>
        <v>13.610893672201223</v>
      </c>
      <c r="H282" s="362">
        <f>'[3]Warenkorb transponiert'!I169</f>
        <v>4.5548056905688874</v>
      </c>
      <c r="I282" s="362">
        <f>'[3]Warenkorb transponiert'!J169</f>
        <v>3.7785276427644461</v>
      </c>
      <c r="J282" s="380">
        <f t="shared" si="31"/>
        <v>37.985879902380624</v>
      </c>
      <c r="K282" s="362">
        <f>[4]PreisBio!G133</f>
        <v>96.93</v>
      </c>
      <c r="L282" s="362">
        <f>[4]PreisBio!H133</f>
        <v>59.96</v>
      </c>
      <c r="M282" s="362">
        <f>[4]PreisBio!K133</f>
        <v>46.35</v>
      </c>
      <c r="N282" s="362">
        <f>[4]PreisBio!J133</f>
        <v>30.345454545454544</v>
      </c>
      <c r="O282" s="362">
        <f>[4]PreisBio!L133</f>
        <v>36.090909090909093</v>
      </c>
      <c r="P282" s="362">
        <f>[4]PreisBio!I133</f>
        <v>5.6363636363636358</v>
      </c>
      <c r="Q282" s="362">
        <f>[4]PreisBio!M133</f>
        <v>2.1546153846153842</v>
      </c>
      <c r="R282" s="362">
        <f>[4]PreisBio!B133</f>
        <v>2.5627272727272721</v>
      </c>
      <c r="S282" s="362">
        <f>[4]PreisBio!E133</f>
        <v>19.222222222222221</v>
      </c>
      <c r="T282" s="362">
        <f>[4]PreisBio!F133</f>
        <v>57.909090909090907</v>
      </c>
      <c r="U282" s="380">
        <f t="shared" si="32"/>
        <v>63.804785314685319</v>
      </c>
      <c r="V282" s="376">
        <f>'[2]Haltung gewichtet'!D257</f>
        <v>0.82517560886712105</v>
      </c>
      <c r="W282" s="380">
        <f t="shared" si="33"/>
        <v>23.10491704827939</v>
      </c>
      <c r="X282" s="362" t="str">
        <f>[1]Kochtypberechnung_Bio!T251</f>
        <v/>
      </c>
      <c r="Y282" s="362">
        <f>[1]Kochtypberechnung_Bio!V251</f>
        <v>2.7792445085119102</v>
      </c>
      <c r="Z282" s="380">
        <f t="shared" si="34"/>
        <v>1.8065089305327418</v>
      </c>
      <c r="AA282" s="376">
        <f>[7]Bio!C252</f>
        <v>5.9606474296677696</v>
      </c>
      <c r="AB282" s="362">
        <f>[7]Bio!D252</f>
        <v>3.0238902420473499</v>
      </c>
      <c r="AC282" s="362">
        <f>[7]Bio!E252</f>
        <v>2.7081665924576201</v>
      </c>
      <c r="AD282" s="362">
        <f>[7]Bio!F252</f>
        <v>0.83724737783544601</v>
      </c>
      <c r="AE282" s="380">
        <f t="shared" si="35"/>
        <v>17.073518645291923</v>
      </c>
      <c r="AF282" s="362">
        <f>[7]Bio!G252</f>
        <v>3.5590219161120098</v>
      </c>
      <c r="AG282" s="362">
        <f>[7]Bio!I252</f>
        <v>7.8658466350444103</v>
      </c>
      <c r="AH282" s="362">
        <f>[7]Bio!J252</f>
        <v>2.27575857190245</v>
      </c>
      <c r="AI282" s="362">
        <f>[7]Bio!K252</f>
        <v>4.66483639507533</v>
      </c>
      <c r="AJ282" s="362">
        <f>[7]Bio!L252</f>
        <v>2.5956062549313499</v>
      </c>
      <c r="AK282" s="362">
        <f>[7]Bio!M252</f>
        <v>5.0160599751975798</v>
      </c>
      <c r="AL282" s="362">
        <f>[7]Bio!N252</f>
        <v>8.5489843316586498</v>
      </c>
      <c r="AM282" s="362">
        <f>[7]Bio!O252</f>
        <v>6.3216063408249203</v>
      </c>
      <c r="AN282" s="362">
        <f>[7]Bio!P252</f>
        <v>8.5106530945664094</v>
      </c>
      <c r="AO282" s="362">
        <f>[7]Bio!R252</f>
        <v>6.8223997128517002</v>
      </c>
      <c r="AP282" s="362">
        <f>[7]Bio!S252</f>
        <v>16.993074783243099</v>
      </c>
      <c r="AQ282" s="362">
        <f>[7]Bio!T252</f>
        <v>4.9087742929151101</v>
      </c>
      <c r="AR282" s="362">
        <f>[7]Bio!U252</f>
        <v>6.3671267510582599</v>
      </c>
      <c r="AS282" s="362">
        <f>[7]Bio!W252</f>
        <v>7.5871591131733904</v>
      </c>
      <c r="AT282" s="362">
        <f>[7]Bio!X252</f>
        <v>38.165854071266402</v>
      </c>
      <c r="AU282" s="380">
        <f t="shared" si="36"/>
        <v>36.816011012667246</v>
      </c>
      <c r="AV282" s="362">
        <f>[6]Tabelle1!C95</f>
        <v>2.95</v>
      </c>
      <c r="AW282" s="362"/>
      <c r="AX282" s="381">
        <f t="shared" si="37"/>
        <v>4.13</v>
      </c>
      <c r="AY282" s="382">
        <f t="shared" si="38"/>
        <v>184.72162085383724</v>
      </c>
    </row>
    <row r="283" spans="1:51" ht="14.15" customHeight="1">
      <c r="A283" s="398">
        <v>44501</v>
      </c>
      <c r="B283" s="376">
        <f>'[3]Warenkorb transponiert'!C170</f>
        <v>1.7931882362382847</v>
      </c>
      <c r="C283" s="362">
        <f>'[3]Warenkorb transponiert'!D170</f>
        <v>22.274801061007956</v>
      </c>
      <c r="D283" s="362">
        <f>'[3]Warenkorb transponiert'!E170</f>
        <v>14.578842133963462</v>
      </c>
      <c r="E283" s="362">
        <f>'[3]Warenkorb transponiert'!F170</f>
        <v>20.206100795755965</v>
      </c>
      <c r="F283" s="362">
        <f>'[3]Warenkorb transponiert'!G170</f>
        <v>20.15611732085608</v>
      </c>
      <c r="G283" s="362">
        <f>'[3]Warenkorb transponiert'!H170</f>
        <v>13.590560931535743</v>
      </c>
      <c r="H283" s="362">
        <f>'[3]Warenkorb transponiert'!I170</f>
        <v>4.5548056905688874</v>
      </c>
      <c r="I283" s="362">
        <f>'[3]Warenkorb transponiert'!J170</f>
        <v>3.7785276427644461</v>
      </c>
      <c r="J283" s="380">
        <f t="shared" si="31"/>
        <v>37.901663856083815</v>
      </c>
      <c r="K283" s="362">
        <f>[4]PreisBio!G134</f>
        <v>97.65</v>
      </c>
      <c r="L283" s="362">
        <f>[4]PreisBio!H134</f>
        <v>60.2</v>
      </c>
      <c r="M283" s="362">
        <f>[4]PreisBio!K134</f>
        <v>46.35</v>
      </c>
      <c r="N283" s="362">
        <f>[4]PreisBio!J134</f>
        <v>30.454545454545453</v>
      </c>
      <c r="O283" s="362">
        <f>[4]PreisBio!L134</f>
        <v>32</v>
      </c>
      <c r="P283" s="362">
        <f>[4]PreisBio!I134</f>
        <v>5.6545454545454534</v>
      </c>
      <c r="Q283" s="362">
        <f>[4]PreisBio!M134</f>
        <v>2.1961538461538455</v>
      </c>
      <c r="R283" s="362">
        <f>[4]PreisBio!B134</f>
        <v>2.562727272727273</v>
      </c>
      <c r="S283" s="362">
        <f>[4]PreisBio!E134</f>
        <v>19.222222222222221</v>
      </c>
      <c r="T283" s="362">
        <f>[4]PreisBio!F134</f>
        <v>57.909090909090907</v>
      </c>
      <c r="U283" s="380">
        <f t="shared" si="32"/>
        <v>63.216062237762237</v>
      </c>
      <c r="V283" s="376">
        <f>'[2]Haltung gewichtet'!D258</f>
        <v>0.82517560886712105</v>
      </c>
      <c r="W283" s="380">
        <f t="shared" si="33"/>
        <v>23.10491704827939</v>
      </c>
      <c r="X283" s="362" t="str">
        <f>[1]Kochtypberechnung_Bio!T252</f>
        <v/>
      </c>
      <c r="Y283" s="362">
        <f>[1]Kochtypberechnung_Bio!V252</f>
        <v>2.8338191012265699</v>
      </c>
      <c r="Z283" s="380">
        <f t="shared" si="34"/>
        <v>1.8419824157972704</v>
      </c>
      <c r="AA283" s="376">
        <f>[7]Bio!C253</f>
        <v>6.2954580929368902</v>
      </c>
      <c r="AB283" s="362">
        <f>[7]Bio!D253</f>
        <v>3.0238902420473601</v>
      </c>
      <c r="AC283" s="362">
        <f>[7]Bio!E253</f>
        <v>3.7619073496892601</v>
      </c>
      <c r="AD283" s="362">
        <f>[7]Bio!F253</f>
        <v>0.83724737783544601</v>
      </c>
      <c r="AE283" s="380">
        <f t="shared" si="35"/>
        <v>18.513563914131776</v>
      </c>
      <c r="AF283" s="362">
        <f>[7]Bio!G253</f>
        <v>3.0907276077532599</v>
      </c>
      <c r="AG283" s="362">
        <f>[7]Bio!I253</f>
        <v>6.9694884582383603</v>
      </c>
      <c r="AH283" s="362">
        <f>[7]Bio!J253</f>
        <v>1.47326288213106</v>
      </c>
      <c r="AI283" s="362">
        <f>[7]Bio!K253</f>
        <v>3.4288351118887301</v>
      </c>
      <c r="AJ283" s="362">
        <f>[7]Bio!L253</f>
        <v>2.6</v>
      </c>
      <c r="AK283" s="362">
        <f>[7]Bio!M253</f>
        <v>5.0086149510677203</v>
      </c>
      <c r="AL283" s="362">
        <f>[7]Bio!N253</f>
        <v>7.9225554354304499</v>
      </c>
      <c r="AM283" s="362">
        <f>[7]Bio!O253</f>
        <v>7.1601510675149198</v>
      </c>
      <c r="AN283" s="362">
        <f>[7]Bio!P253</f>
        <v>7.9394987915095401</v>
      </c>
      <c r="AO283" s="362">
        <f>[7]Bio!R253</f>
        <v>6.3762486106444598</v>
      </c>
      <c r="AP283" s="362">
        <f>[7]Bio!S253</f>
        <v>17.019559929292299</v>
      </c>
      <c r="AQ283" s="362">
        <f>[7]Bio!T253</f>
        <v>4.94348551691344</v>
      </c>
      <c r="AR283" s="362">
        <f>[7]Bio!U253</f>
        <v>5.9323628856897397</v>
      </c>
      <c r="AS283" s="362">
        <f>[7]Bio!W253</f>
        <v>4.4984423255749997</v>
      </c>
      <c r="AT283" s="362">
        <f>[7]Bio!X253</f>
        <v>36.000000000005002</v>
      </c>
      <c r="AU283" s="380">
        <f t="shared" si="36"/>
        <v>32.936667327556115</v>
      </c>
      <c r="AV283" s="362">
        <f>[6]Tabelle1!C96</f>
        <v>2.95</v>
      </c>
      <c r="AW283" s="362"/>
      <c r="AX283" s="381">
        <f t="shared" si="37"/>
        <v>4.13</v>
      </c>
      <c r="AY283" s="382">
        <f t="shared" si="38"/>
        <v>181.64485679961058</v>
      </c>
    </row>
    <row r="284" spans="1:51">
      <c r="A284" s="398">
        <v>44531</v>
      </c>
      <c r="B284" s="376">
        <f>'[3]Warenkorb transponiert'!C171</f>
        <v>1.7931882362382847</v>
      </c>
      <c r="C284" s="362">
        <f>'[3]Warenkorb transponiert'!D171</f>
        <v>23.712466843501325</v>
      </c>
      <c r="D284" s="362">
        <f>'[3]Warenkorb transponiert'!E171</f>
        <v>14.578842133963462</v>
      </c>
      <c r="E284" s="362">
        <f>'[3]Warenkorb transponiert'!F171</f>
        <v>21.499999999999996</v>
      </c>
      <c r="F284" s="362">
        <f>'[3]Warenkorb transponiert'!G171</f>
        <v>20.15611732085608</v>
      </c>
      <c r="G284" s="362">
        <f>'[3]Warenkorb transponiert'!H171</f>
        <v>13.590560931535743</v>
      </c>
      <c r="H284" s="362">
        <f>'[3]Warenkorb transponiert'!I171</f>
        <v>4.5548056905688874</v>
      </c>
      <c r="I284" s="362">
        <f>'[3]Warenkorb transponiert'!J171</f>
        <v>3.7785276427644461</v>
      </c>
      <c r="J284" s="380">
        <f t="shared" si="31"/>
        <v>38.383281893219092</v>
      </c>
      <c r="K284" s="362">
        <f>[4]PreisBio!G135</f>
        <v>97.65</v>
      </c>
      <c r="L284" s="362">
        <f>[4]PreisBio!H135</f>
        <v>60.2</v>
      </c>
      <c r="M284" s="362">
        <f>[4]PreisBio!K135</f>
        <v>46.35</v>
      </c>
      <c r="N284" s="362">
        <f>[4]PreisBio!J135</f>
        <v>30.454545454545453</v>
      </c>
      <c r="O284" s="362">
        <f>[4]PreisBio!L135</f>
        <v>32</v>
      </c>
      <c r="P284" s="362">
        <f>[4]PreisBio!I135</f>
        <v>5.6545454545454534</v>
      </c>
      <c r="Q284" s="362">
        <f>[4]PreisBio!M135</f>
        <v>2.1961538461538455</v>
      </c>
      <c r="R284" s="362">
        <f>[4]PreisBio!B135</f>
        <v>2.562727272727273</v>
      </c>
      <c r="S284" s="362">
        <f>[4]PreisBio!E135</f>
        <v>19.180555555555557</v>
      </c>
      <c r="T284" s="362">
        <f>[4]PreisBio!F135</f>
        <v>57.909090909090907</v>
      </c>
      <c r="U284" s="380">
        <f t="shared" si="32"/>
        <v>63.186062237762243</v>
      </c>
      <c r="V284" s="376">
        <f>'[2]Haltung gewichtet'!D259</f>
        <v>0.82517560886712105</v>
      </c>
      <c r="W284" s="380">
        <f t="shared" si="33"/>
        <v>23.10491704827939</v>
      </c>
      <c r="X284" s="362" t="str">
        <f>[1]Kochtypberechnung_Bio!T253</f>
        <v/>
      </c>
      <c r="Y284" s="362">
        <f>[1]Kochtypberechnung_Bio!V253</f>
        <v>2.5466054327145402</v>
      </c>
      <c r="Z284" s="380">
        <f t="shared" si="34"/>
        <v>1.6552935312644512</v>
      </c>
      <c r="AA284" s="376">
        <f>[7]Bio!C254</f>
        <v>5.3023588991163004</v>
      </c>
      <c r="AB284" s="362">
        <f>[7]Bio!D254</f>
        <v>3.0238902420473601</v>
      </c>
      <c r="AC284" s="362">
        <f>[7]Bio!E254</f>
        <v>3.2926553279638302</v>
      </c>
      <c r="AD284" s="362">
        <f>[7]Bio!F254</f>
        <v>0.83724737783544601</v>
      </c>
      <c r="AE284" s="380">
        <f t="shared" si="35"/>
        <v>16.606280824065255</v>
      </c>
      <c r="AF284" s="362">
        <f>[7]Bio!G254</f>
        <v>3.7753644115538498</v>
      </c>
      <c r="AG284" s="362">
        <f>[7]Bio!I254</f>
        <v>4.1710220913025502</v>
      </c>
      <c r="AH284" s="362">
        <f>[7]Bio!J254</f>
        <v>1.2775163513169501</v>
      </c>
      <c r="AI284" s="362">
        <f>[7]Bio!K254</f>
        <v>4.1959000656404699</v>
      </c>
      <c r="AJ284" s="362">
        <f>[7]Bio!L254</f>
        <v>1.95</v>
      </c>
      <c r="AK284" s="362">
        <f>[7]Bio!M254</f>
        <v>4.9646834679469896</v>
      </c>
      <c r="AL284" s="362">
        <f>[7]Bio!N254</f>
        <v>5.8343980458695599</v>
      </c>
      <c r="AM284" s="362">
        <f>[7]Bio!O254</f>
        <v>6.3741003489103996</v>
      </c>
      <c r="AN284" s="362">
        <f>[7]Bio!P254</f>
        <v>6.4538087562800897</v>
      </c>
      <c r="AO284" s="362">
        <f>[7]Bio!R254</f>
        <v>6.4806853389492698</v>
      </c>
      <c r="AP284" s="362">
        <f>[7]Bio!S254</f>
        <v>17.113674476552799</v>
      </c>
      <c r="AQ284" s="362">
        <f>[7]Bio!T254</f>
        <v>4.9434855169134302</v>
      </c>
      <c r="AR284" s="362">
        <f>[7]Bio!U254</f>
        <v>5.6783542764022901</v>
      </c>
      <c r="AS284" s="362">
        <f>[7]Bio!W254</f>
        <v>4.3129099907301596</v>
      </c>
      <c r="AT284" s="362">
        <f>[7]Bio!X254</f>
        <v>34.8109125596851</v>
      </c>
      <c r="AU284" s="380">
        <f t="shared" si="36"/>
        <v>29.202919863371353</v>
      </c>
      <c r="AV284" s="362">
        <f>[6]Tabelle1!C97</f>
        <v>2.95</v>
      </c>
      <c r="AW284" s="362"/>
      <c r="AX284" s="381">
        <f t="shared" si="37"/>
        <v>4.13</v>
      </c>
      <c r="AY284" s="382">
        <f t="shared" si="38"/>
        <v>176.2687553979618</v>
      </c>
    </row>
    <row r="285" spans="1:51" ht="14.15" hidden="1" customHeight="1">
      <c r="A285" s="398">
        <v>44562</v>
      </c>
      <c r="B285" s="376">
        <f>'[3]Warenkorb transponiert'!C172</f>
        <v>0</v>
      </c>
      <c r="C285" s="362">
        <f>'[3]Warenkorb transponiert'!D172</f>
        <v>0</v>
      </c>
      <c r="D285" s="362">
        <f>'[3]Warenkorb transponiert'!E172</f>
        <v>0</v>
      </c>
      <c r="E285" s="362">
        <f>'[3]Warenkorb transponiert'!F172</f>
        <v>0</v>
      </c>
      <c r="F285" s="362">
        <f>'[3]Warenkorb transponiert'!G172</f>
        <v>0</v>
      </c>
      <c r="G285" s="362">
        <f>'[3]Warenkorb transponiert'!H172</f>
        <v>0</v>
      </c>
      <c r="H285" s="362">
        <f>'[3]Warenkorb transponiert'!I172</f>
        <v>0</v>
      </c>
      <c r="I285" s="362">
        <f>'[3]Warenkorb transponiert'!J172</f>
        <v>0</v>
      </c>
      <c r="J285" s="380">
        <f t="shared" si="31"/>
        <v>0</v>
      </c>
      <c r="K285" s="362">
        <f>[4]PreisBio!G136</f>
        <v>0</v>
      </c>
      <c r="L285" s="362">
        <f>[4]PreisBio!H136</f>
        <v>0</v>
      </c>
      <c r="M285" s="362">
        <f>[4]PreisBio!K136</f>
        <v>0</v>
      </c>
      <c r="N285" s="362">
        <f>[4]PreisBio!J136</f>
        <v>0</v>
      </c>
      <c r="O285" s="362">
        <f>[4]PreisBio!L136</f>
        <v>0</v>
      </c>
      <c r="P285" s="362">
        <f>[4]PreisBio!I136</f>
        <v>0</v>
      </c>
      <c r="Q285" s="362">
        <f>[4]PreisBio!M136</f>
        <v>0</v>
      </c>
      <c r="R285" s="362">
        <f>[4]PreisBio!B136</f>
        <v>0</v>
      </c>
      <c r="S285" s="362">
        <f>[4]PreisBio!E136</f>
        <v>0</v>
      </c>
      <c r="T285" s="362">
        <f>[4]PreisBio!F136</f>
        <v>0</v>
      </c>
      <c r="U285" s="380">
        <f t="shared" si="32"/>
        <v>0</v>
      </c>
      <c r="V285" s="376">
        <f>'[2]Haltung gewichtet'!D260</f>
        <v>0</v>
      </c>
      <c r="W285" s="380">
        <f t="shared" si="33"/>
        <v>0</v>
      </c>
      <c r="X285" s="362" t="str">
        <f>[1]Kochtypberechnung_Bio!T254</f>
        <v/>
      </c>
      <c r="Y285" s="362">
        <f>[1]Kochtypberechnung_Bio!V254</f>
        <v>2.8716458784919281</v>
      </c>
      <c r="Z285" s="380">
        <f t="shared" si="34"/>
        <v>1.8665698210197532</v>
      </c>
      <c r="AA285" s="376">
        <f>[7]Bio!C255</f>
        <v>6.2999999999954701</v>
      </c>
      <c r="AB285" s="362">
        <f>[7]Bio!D255</f>
        <v>2.8349542675197301</v>
      </c>
      <c r="AC285" s="362">
        <f>[7]Bio!E255</f>
        <v>2.7156481069209</v>
      </c>
      <c r="AD285" s="362">
        <f>[7]Bio!F255</f>
        <v>0.87856268865138498</v>
      </c>
      <c r="AE285" s="380">
        <f t="shared" si="35"/>
        <v>17.465795459386502</v>
      </c>
      <c r="AF285" s="362">
        <f>[7]Bio!G255</f>
        <v>3.6999430865666998</v>
      </c>
      <c r="AG285" s="362">
        <f>[7]Bio!I255</f>
        <v>4.2538389812490296</v>
      </c>
      <c r="AH285" s="362">
        <f>[7]Bio!J255</f>
        <v>1.2260079251709</v>
      </c>
      <c r="AI285" s="362">
        <f>[7]Bio!K255</f>
        <v>4.2750783704237998</v>
      </c>
      <c r="AJ285" s="362">
        <f>[7]Bio!L255</f>
        <v>2.1004065327264598</v>
      </c>
      <c r="AK285" s="362">
        <f>[7]Bio!M255</f>
        <v>4.9000000000000004</v>
      </c>
      <c r="AL285" s="362">
        <f>[7]Bio!N255</f>
        <v>3.7020259648928602</v>
      </c>
      <c r="AM285" s="362">
        <f>[7]Bio!O255</f>
        <v>3.7856967323192001</v>
      </c>
      <c r="AN285" s="362">
        <f>[7]Bio!P255</f>
        <v>3.9750634792713302</v>
      </c>
      <c r="AO285" s="362">
        <f>[7]Bio!R255</f>
        <v>6.7039032973262804</v>
      </c>
      <c r="AP285" s="362">
        <f>[7]Bio!S255</f>
        <v>16.9872820426773</v>
      </c>
      <c r="AQ285" s="362">
        <f>[7]Bio!T255</f>
        <v>4.9434855169134302</v>
      </c>
      <c r="AR285" s="362">
        <f>[7]Bio!U255</f>
        <v>5.52496869761322</v>
      </c>
      <c r="AS285" s="362">
        <f>[7]Bio!W255</f>
        <v>4.03762993077736</v>
      </c>
      <c r="AT285" s="362">
        <f>[7]Bio!X255</f>
        <v>34.130233683812698</v>
      </c>
      <c r="AU285" s="380">
        <f t="shared" si="36"/>
        <v>27.181371451129358</v>
      </c>
      <c r="AV285" s="362">
        <f>[6]Tabelle1!C98</f>
        <v>2.95</v>
      </c>
      <c r="AW285" s="362"/>
      <c r="AX285" s="381">
        <f t="shared" si="37"/>
        <v>4.13</v>
      </c>
      <c r="AY285" s="382">
        <f t="shared" si="38"/>
        <v>50.643736731535618</v>
      </c>
    </row>
    <row r="286" spans="1:51" hidden="1">
      <c r="A286" s="398">
        <v>44593</v>
      </c>
      <c r="B286" s="376">
        <f>'[3]Warenkorb transponiert'!C173</f>
        <v>0</v>
      </c>
      <c r="C286" s="362">
        <f>'[3]Warenkorb transponiert'!D173</f>
        <v>0</v>
      </c>
      <c r="D286" s="362">
        <f>'[3]Warenkorb transponiert'!E173</f>
        <v>0</v>
      </c>
      <c r="E286" s="362">
        <f>'[3]Warenkorb transponiert'!F173</f>
        <v>0</v>
      </c>
      <c r="F286" s="362">
        <f>'[3]Warenkorb transponiert'!G173</f>
        <v>0</v>
      </c>
      <c r="G286" s="362">
        <f>'[3]Warenkorb transponiert'!H173</f>
        <v>0</v>
      </c>
      <c r="H286" s="362">
        <f>'[3]Warenkorb transponiert'!I173</f>
        <v>0</v>
      </c>
      <c r="I286" s="362">
        <f>'[3]Warenkorb transponiert'!J173</f>
        <v>0</v>
      </c>
      <c r="J286" s="380">
        <f t="shared" si="31"/>
        <v>0</v>
      </c>
      <c r="K286" s="362">
        <f>[4]PreisBio!G137</f>
        <v>0</v>
      </c>
      <c r="L286" s="362">
        <f>[4]PreisBio!H137</f>
        <v>0</v>
      </c>
      <c r="M286" s="362">
        <f>[4]PreisBio!K137</f>
        <v>0</v>
      </c>
      <c r="N286" s="362">
        <f>[4]PreisBio!J137</f>
        <v>0</v>
      </c>
      <c r="O286" s="362">
        <f>[4]PreisBio!L137</f>
        <v>0</v>
      </c>
      <c r="P286" s="362">
        <f>[4]PreisBio!I137</f>
        <v>0</v>
      </c>
      <c r="Q286" s="362">
        <f>[4]PreisBio!M137</f>
        <v>0</v>
      </c>
      <c r="R286" s="362">
        <f>[4]PreisBio!B137</f>
        <v>0</v>
      </c>
      <c r="S286" s="362">
        <f>[4]PreisBio!E137</f>
        <v>0</v>
      </c>
      <c r="T286" s="362">
        <f>[4]PreisBio!F137</f>
        <v>0</v>
      </c>
      <c r="U286" s="380">
        <f t="shared" si="32"/>
        <v>0</v>
      </c>
      <c r="V286" s="376">
        <f>'[2]Haltung gewichtet'!D261</f>
        <v>0</v>
      </c>
      <c r="W286" s="380">
        <f t="shared" si="33"/>
        <v>0</v>
      </c>
      <c r="X286" s="362" t="str">
        <f>[1]Kochtypberechnung_Bio!T255</f>
        <v/>
      </c>
      <c r="Y286" s="362">
        <f>[1]Kochtypberechnung_Bio!V255</f>
        <v>2.7506901374776795</v>
      </c>
      <c r="Z286" s="380">
        <f t="shared" si="34"/>
        <v>1.7879485893604918</v>
      </c>
      <c r="AA286" s="376">
        <f>[7]Bio!C256</f>
        <v>0</v>
      </c>
      <c r="AB286" s="362">
        <f>[7]Bio!D256</f>
        <v>0</v>
      </c>
      <c r="AC286" s="362">
        <f>[7]Bio!E256</f>
        <v>0</v>
      </c>
      <c r="AD286" s="362">
        <f>[7]Bio!F256</f>
        <v>0</v>
      </c>
      <c r="AE286" s="380">
        <f t="shared" si="35"/>
        <v>0</v>
      </c>
      <c r="AF286" s="362">
        <f>[7]Bio!G256</f>
        <v>0</v>
      </c>
      <c r="AG286" s="362">
        <f>[7]Bio!I256</f>
        <v>0</v>
      </c>
      <c r="AH286" s="362">
        <f>[7]Bio!J256</f>
        <v>0</v>
      </c>
      <c r="AI286" s="362">
        <f>[7]Bio!K256</f>
        <v>0</v>
      </c>
      <c r="AJ286" s="362">
        <f>[7]Bio!L256</f>
        <v>0</v>
      </c>
      <c r="AK286" s="362">
        <f>[7]Bio!M256</f>
        <v>0</v>
      </c>
      <c r="AL286" s="362">
        <f>[7]Bio!N256</f>
        <v>0</v>
      </c>
      <c r="AM286" s="362">
        <f>[7]Bio!O256</f>
        <v>0</v>
      </c>
      <c r="AN286" s="362">
        <f>[7]Bio!P256</f>
        <v>0</v>
      </c>
      <c r="AO286" s="362">
        <f>[7]Bio!R256</f>
        <v>0</v>
      </c>
      <c r="AP286" s="362">
        <f>[7]Bio!S256</f>
        <v>0</v>
      </c>
      <c r="AQ286" s="362">
        <f>[7]Bio!T256</f>
        <v>0</v>
      </c>
      <c r="AR286" s="362">
        <f>[7]Bio!U256</f>
        <v>0</v>
      </c>
      <c r="AS286" s="362">
        <f>[7]Bio!W256</f>
        <v>0</v>
      </c>
      <c r="AT286" s="362">
        <f>[7]Bio!X256</f>
        <v>0</v>
      </c>
      <c r="AU286" s="380">
        <f t="shared" si="36"/>
        <v>0</v>
      </c>
      <c r="AV286" s="362">
        <f>[6]Tabelle1!C99</f>
        <v>2.95</v>
      </c>
      <c r="AW286" s="362"/>
      <c r="AX286" s="381">
        <f t="shared" si="37"/>
        <v>4.13</v>
      </c>
      <c r="AY286" s="382">
        <f t="shared" si="38"/>
        <v>5.917948589360492</v>
      </c>
    </row>
    <row r="287" spans="1:51" ht="14.15" hidden="1" customHeight="1">
      <c r="A287" s="398">
        <v>44621</v>
      </c>
      <c r="B287" s="376">
        <f>'[3]Warenkorb transponiert'!C174</f>
        <v>0</v>
      </c>
      <c r="C287" s="362">
        <f>'[3]Warenkorb transponiert'!D174</f>
        <v>0</v>
      </c>
      <c r="D287" s="362">
        <f>'[3]Warenkorb transponiert'!E174</f>
        <v>0</v>
      </c>
      <c r="E287" s="362">
        <f>'[3]Warenkorb transponiert'!F174</f>
        <v>0</v>
      </c>
      <c r="F287" s="362">
        <f>'[3]Warenkorb transponiert'!G174</f>
        <v>0</v>
      </c>
      <c r="G287" s="362">
        <f>'[3]Warenkorb transponiert'!H174</f>
        <v>0</v>
      </c>
      <c r="H287" s="362">
        <f>'[3]Warenkorb transponiert'!I174</f>
        <v>0</v>
      </c>
      <c r="I287" s="362">
        <f>'[3]Warenkorb transponiert'!J174</f>
        <v>0</v>
      </c>
      <c r="J287" s="380">
        <f t="shared" si="31"/>
        <v>0</v>
      </c>
      <c r="K287" s="362">
        <f>[4]PreisBio!G138</f>
        <v>0</v>
      </c>
      <c r="L287" s="362">
        <f>[4]PreisBio!H138</f>
        <v>0</v>
      </c>
      <c r="M287" s="362">
        <f>[4]PreisBio!K138</f>
        <v>0</v>
      </c>
      <c r="N287" s="362">
        <f>[4]PreisBio!J138</f>
        <v>0</v>
      </c>
      <c r="O287" s="362">
        <f>[4]PreisBio!L138</f>
        <v>0</v>
      </c>
      <c r="P287" s="362">
        <f>[4]PreisBio!I138</f>
        <v>0</v>
      </c>
      <c r="Q287" s="362">
        <f>[4]PreisBio!M138</f>
        <v>0</v>
      </c>
      <c r="R287" s="362">
        <f>[4]PreisBio!B138</f>
        <v>0</v>
      </c>
      <c r="S287" s="362">
        <f>[4]PreisBio!E138</f>
        <v>0</v>
      </c>
      <c r="T287" s="362">
        <f>[4]PreisBio!F138</f>
        <v>0</v>
      </c>
      <c r="U287" s="380">
        <f t="shared" si="32"/>
        <v>0</v>
      </c>
      <c r="V287" s="376">
        <f>'[2]Haltung gewichtet'!D262</f>
        <v>0</v>
      </c>
      <c r="W287" s="380">
        <f t="shared" si="33"/>
        <v>0</v>
      </c>
      <c r="X287" s="362" t="str">
        <f>[1]Kochtypberechnung_Bio!T256</f>
        <v/>
      </c>
      <c r="Y287" s="362">
        <f>[1]Kochtypberechnung_Bio!V256</f>
        <v>2.7229804828947159</v>
      </c>
      <c r="Z287" s="380">
        <f t="shared" si="34"/>
        <v>1.7699373138815655</v>
      </c>
      <c r="AA287" s="376">
        <f>[7]Bio!C257</f>
        <v>0</v>
      </c>
      <c r="AB287" s="362">
        <f>[7]Bio!D257</f>
        <v>0</v>
      </c>
      <c r="AC287" s="362">
        <f>[7]Bio!E257</f>
        <v>0</v>
      </c>
      <c r="AD287" s="362">
        <f>[7]Bio!F257</f>
        <v>0</v>
      </c>
      <c r="AE287" s="380">
        <f t="shared" si="35"/>
        <v>0</v>
      </c>
      <c r="AF287" s="362">
        <f>[7]Bio!G257</f>
        <v>0</v>
      </c>
      <c r="AG287" s="362">
        <f>[7]Bio!I257</f>
        <v>0</v>
      </c>
      <c r="AH287" s="362">
        <f>[7]Bio!J257</f>
        <v>0</v>
      </c>
      <c r="AI287" s="362">
        <f>[7]Bio!K257</f>
        <v>0</v>
      </c>
      <c r="AJ287" s="362">
        <f>[7]Bio!L257</f>
        <v>0</v>
      </c>
      <c r="AK287" s="362">
        <f>[7]Bio!M257</f>
        <v>0</v>
      </c>
      <c r="AL287" s="362">
        <f>[7]Bio!N257</f>
        <v>0</v>
      </c>
      <c r="AM287" s="362">
        <f>[7]Bio!O257</f>
        <v>0</v>
      </c>
      <c r="AN287" s="362">
        <f>[7]Bio!P257</f>
        <v>0</v>
      </c>
      <c r="AO287" s="362">
        <f>[7]Bio!R257</f>
        <v>0</v>
      </c>
      <c r="AP287" s="362">
        <f>[7]Bio!S257</f>
        <v>0</v>
      </c>
      <c r="AQ287" s="362">
        <f>[7]Bio!T257</f>
        <v>0</v>
      </c>
      <c r="AR287" s="362">
        <f>[7]Bio!U257</f>
        <v>0</v>
      </c>
      <c r="AS287" s="362">
        <f>[7]Bio!W257</f>
        <v>0</v>
      </c>
      <c r="AT287" s="362">
        <f>[7]Bio!X257</f>
        <v>0</v>
      </c>
      <c r="AU287" s="380">
        <f t="shared" si="36"/>
        <v>0</v>
      </c>
      <c r="AV287" s="362">
        <f>[6]Tabelle1!C100</f>
        <v>2.95</v>
      </c>
      <c r="AW287" s="362"/>
      <c r="AX287" s="381">
        <f t="shared" si="37"/>
        <v>4.13</v>
      </c>
      <c r="AY287" s="382">
        <f t="shared" si="38"/>
        <v>5.8999373138815656</v>
      </c>
    </row>
    <row r="288" spans="1:51" hidden="1">
      <c r="A288" s="398">
        <v>44652</v>
      </c>
      <c r="B288" s="376">
        <f>'[3]Warenkorb transponiert'!C175</f>
        <v>0</v>
      </c>
      <c r="C288" s="362">
        <f>'[3]Warenkorb transponiert'!D175</f>
        <v>0</v>
      </c>
      <c r="D288" s="362">
        <f>'[3]Warenkorb transponiert'!E175</f>
        <v>0</v>
      </c>
      <c r="E288" s="362">
        <f>'[3]Warenkorb transponiert'!F175</f>
        <v>0</v>
      </c>
      <c r="F288" s="362">
        <f>'[3]Warenkorb transponiert'!G175</f>
        <v>0</v>
      </c>
      <c r="G288" s="362">
        <f>'[3]Warenkorb transponiert'!H175</f>
        <v>0</v>
      </c>
      <c r="H288" s="362">
        <f>'[3]Warenkorb transponiert'!I175</f>
        <v>0</v>
      </c>
      <c r="I288" s="362">
        <f>'[3]Warenkorb transponiert'!J175</f>
        <v>0</v>
      </c>
      <c r="J288" s="380">
        <f t="shared" si="31"/>
        <v>0</v>
      </c>
      <c r="K288" s="362">
        <f>[4]PreisBio!G139</f>
        <v>0</v>
      </c>
      <c r="L288" s="362">
        <f>[4]PreisBio!H139</f>
        <v>0</v>
      </c>
      <c r="M288" s="362">
        <f>[4]PreisBio!K139</f>
        <v>0</v>
      </c>
      <c r="N288" s="362">
        <f>[4]PreisBio!J139</f>
        <v>0</v>
      </c>
      <c r="O288" s="362">
        <f>[4]PreisBio!L139</f>
        <v>0</v>
      </c>
      <c r="P288" s="362">
        <f>[4]PreisBio!I139</f>
        <v>0</v>
      </c>
      <c r="Q288" s="362">
        <f>[4]PreisBio!M139</f>
        <v>0</v>
      </c>
      <c r="R288" s="362">
        <f>[4]PreisBio!B139</f>
        <v>0</v>
      </c>
      <c r="S288" s="362">
        <f>[4]PreisBio!E139</f>
        <v>0</v>
      </c>
      <c r="T288" s="362">
        <f>[4]PreisBio!F139</f>
        <v>0</v>
      </c>
      <c r="U288" s="380">
        <f t="shared" si="32"/>
        <v>0</v>
      </c>
      <c r="V288" s="376">
        <f>'[2]Haltung gewichtet'!D263</f>
        <v>0</v>
      </c>
      <c r="W288" s="380">
        <f t="shared" si="33"/>
        <v>0</v>
      </c>
      <c r="X288" s="362" t="str">
        <f>[1]Kochtypberechnung_Bio!T257</f>
        <v/>
      </c>
      <c r="Y288" s="362">
        <f>[1]Kochtypberechnung_Bio!V257</f>
        <v>2.7817721662881083</v>
      </c>
      <c r="Z288" s="380">
        <f t="shared" si="34"/>
        <v>1.8081519080872706</v>
      </c>
      <c r="AA288" s="376">
        <f>[7]Bio!C258</f>
        <v>0</v>
      </c>
      <c r="AB288" s="362">
        <f>[7]Bio!D258</f>
        <v>0</v>
      </c>
      <c r="AC288" s="362">
        <f>[7]Bio!E258</f>
        <v>0</v>
      </c>
      <c r="AD288" s="362">
        <f>[7]Bio!F258</f>
        <v>0</v>
      </c>
      <c r="AE288" s="380">
        <f t="shared" si="35"/>
        <v>0</v>
      </c>
      <c r="AF288" s="362">
        <f>[7]Bio!G258</f>
        <v>0</v>
      </c>
      <c r="AG288" s="362">
        <f>[7]Bio!I258</f>
        <v>0</v>
      </c>
      <c r="AH288" s="362">
        <f>[7]Bio!J258</f>
        <v>0</v>
      </c>
      <c r="AI288" s="362">
        <f>[7]Bio!K258</f>
        <v>0</v>
      </c>
      <c r="AJ288" s="362">
        <f>[7]Bio!L258</f>
        <v>0</v>
      </c>
      <c r="AK288" s="362">
        <f>[7]Bio!M258</f>
        <v>0</v>
      </c>
      <c r="AL288" s="362">
        <f>[7]Bio!N258</f>
        <v>0</v>
      </c>
      <c r="AM288" s="362">
        <f>[7]Bio!O258</f>
        <v>0</v>
      </c>
      <c r="AN288" s="362">
        <f>[7]Bio!P258</f>
        <v>0</v>
      </c>
      <c r="AO288" s="362">
        <f>[7]Bio!R258</f>
        <v>0</v>
      </c>
      <c r="AP288" s="362">
        <f>[7]Bio!S258</f>
        <v>0</v>
      </c>
      <c r="AQ288" s="362">
        <f>[7]Bio!T258</f>
        <v>0</v>
      </c>
      <c r="AR288" s="362">
        <f>[7]Bio!U258</f>
        <v>0</v>
      </c>
      <c r="AS288" s="362">
        <f>[7]Bio!W258</f>
        <v>0</v>
      </c>
      <c r="AT288" s="362">
        <f>[7]Bio!X258</f>
        <v>0</v>
      </c>
      <c r="AU288" s="380">
        <f t="shared" si="36"/>
        <v>0</v>
      </c>
      <c r="AV288" s="362">
        <f>[6]Tabelle1!C101</f>
        <v>0</v>
      </c>
      <c r="AW288" s="362"/>
      <c r="AX288" s="381">
        <f t="shared" si="37"/>
        <v>0</v>
      </c>
      <c r="AY288" s="382">
        <f t="shared" si="38"/>
        <v>1.8081519080872706</v>
      </c>
    </row>
    <row r="289" spans="1:51" ht="14.15" hidden="1" customHeight="1">
      <c r="A289" s="398">
        <v>44682</v>
      </c>
      <c r="B289" s="376">
        <f>'[3]Warenkorb transponiert'!C176</f>
        <v>0</v>
      </c>
      <c r="C289" s="362">
        <f>'[3]Warenkorb transponiert'!D176</f>
        <v>0</v>
      </c>
      <c r="D289" s="362">
        <f>'[3]Warenkorb transponiert'!E176</f>
        <v>0</v>
      </c>
      <c r="E289" s="362">
        <f>'[3]Warenkorb transponiert'!F176</f>
        <v>0</v>
      </c>
      <c r="F289" s="362">
        <f>'[3]Warenkorb transponiert'!G176</f>
        <v>0</v>
      </c>
      <c r="G289" s="362">
        <f>'[3]Warenkorb transponiert'!H176</f>
        <v>0</v>
      </c>
      <c r="H289" s="362">
        <f>'[3]Warenkorb transponiert'!I176</f>
        <v>0</v>
      </c>
      <c r="I289" s="362">
        <f>'[3]Warenkorb transponiert'!J176</f>
        <v>0</v>
      </c>
      <c r="J289" s="380">
        <f t="shared" si="31"/>
        <v>0</v>
      </c>
      <c r="K289" s="362">
        <f>[4]PreisBio!G140</f>
        <v>0</v>
      </c>
      <c r="L289" s="362">
        <f>[4]PreisBio!H140</f>
        <v>0</v>
      </c>
      <c r="M289" s="362">
        <f>[4]PreisBio!K140</f>
        <v>0</v>
      </c>
      <c r="N289" s="362">
        <f>[4]PreisBio!J140</f>
        <v>0</v>
      </c>
      <c r="O289" s="362">
        <f>[4]PreisBio!L140</f>
        <v>0</v>
      </c>
      <c r="P289" s="362">
        <f>[4]PreisBio!I140</f>
        <v>0</v>
      </c>
      <c r="Q289" s="362">
        <f>[4]PreisBio!M140</f>
        <v>0</v>
      </c>
      <c r="R289" s="362">
        <f>[4]PreisBio!B140</f>
        <v>0</v>
      </c>
      <c r="S289" s="362">
        <f>[4]PreisBio!E140</f>
        <v>0</v>
      </c>
      <c r="T289" s="362">
        <f>[4]PreisBio!F140</f>
        <v>0</v>
      </c>
      <c r="U289" s="380">
        <f t="shared" si="32"/>
        <v>0</v>
      </c>
      <c r="V289" s="376">
        <f>'[2]Haltung gewichtet'!D264</f>
        <v>0</v>
      </c>
      <c r="W289" s="380">
        <f t="shared" si="33"/>
        <v>0</v>
      </c>
      <c r="X289" s="362" t="str">
        <f>[1]Kochtypberechnung_Bio!T258</f>
        <v/>
      </c>
      <c r="Y289" s="362">
        <f>[1]Kochtypberechnung_Bio!V258</f>
        <v>2.7518142622201682</v>
      </c>
      <c r="Z289" s="380">
        <f t="shared" si="34"/>
        <v>1.7886792704431094</v>
      </c>
      <c r="AA289" s="376">
        <f>[7]Bio!C259</f>
        <v>0</v>
      </c>
      <c r="AB289" s="362">
        <f>[7]Bio!D259</f>
        <v>0</v>
      </c>
      <c r="AC289" s="362">
        <f>[7]Bio!E259</f>
        <v>0</v>
      </c>
      <c r="AD289" s="362">
        <f>[7]Bio!F259</f>
        <v>0</v>
      </c>
      <c r="AE289" s="380">
        <f t="shared" si="35"/>
        <v>0</v>
      </c>
      <c r="AF289" s="362">
        <f>[7]Bio!G259</f>
        <v>0</v>
      </c>
      <c r="AG289" s="362">
        <f>[7]Bio!I259</f>
        <v>0</v>
      </c>
      <c r="AH289" s="362">
        <f>[7]Bio!J259</f>
        <v>0</v>
      </c>
      <c r="AI289" s="362">
        <f>[7]Bio!K259</f>
        <v>0</v>
      </c>
      <c r="AJ289" s="362">
        <f>[7]Bio!L259</f>
        <v>0</v>
      </c>
      <c r="AK289" s="362">
        <f>[7]Bio!M259</f>
        <v>0</v>
      </c>
      <c r="AL289" s="362">
        <f>[7]Bio!N259</f>
        <v>0</v>
      </c>
      <c r="AM289" s="362">
        <f>[7]Bio!O259</f>
        <v>0</v>
      </c>
      <c r="AN289" s="362">
        <f>[7]Bio!P259</f>
        <v>0</v>
      </c>
      <c r="AO289" s="362">
        <f>[7]Bio!R259</f>
        <v>0</v>
      </c>
      <c r="AP289" s="362">
        <f>[7]Bio!S259</f>
        <v>0</v>
      </c>
      <c r="AQ289" s="362">
        <f>[7]Bio!T259</f>
        <v>0</v>
      </c>
      <c r="AR289" s="362">
        <f>[7]Bio!U259</f>
        <v>0</v>
      </c>
      <c r="AS289" s="362">
        <f>[7]Bio!W259</f>
        <v>0</v>
      </c>
      <c r="AT289" s="362">
        <f>[7]Bio!X259</f>
        <v>0</v>
      </c>
      <c r="AU289" s="380">
        <f t="shared" si="36"/>
        <v>0</v>
      </c>
      <c r="AV289" s="362">
        <f>[6]Tabelle1!C102</f>
        <v>0</v>
      </c>
      <c r="AW289" s="362"/>
      <c r="AX289" s="381">
        <f t="shared" si="37"/>
        <v>0</v>
      </c>
      <c r="AY289" s="382">
        <f t="shared" si="38"/>
        <v>1.7886792704431094</v>
      </c>
    </row>
    <row r="290" spans="1:51" hidden="1">
      <c r="A290" s="398">
        <v>44713</v>
      </c>
      <c r="B290" s="376">
        <f>'[3]Warenkorb transponiert'!C177</f>
        <v>0</v>
      </c>
      <c r="C290" s="362">
        <f>'[3]Warenkorb transponiert'!D177</f>
        <v>0</v>
      </c>
      <c r="D290" s="362">
        <f>'[3]Warenkorb transponiert'!E177</f>
        <v>0</v>
      </c>
      <c r="E290" s="362">
        <f>'[3]Warenkorb transponiert'!F177</f>
        <v>0</v>
      </c>
      <c r="F290" s="362">
        <f>'[3]Warenkorb transponiert'!G177</f>
        <v>0</v>
      </c>
      <c r="G290" s="362">
        <f>'[3]Warenkorb transponiert'!H177</f>
        <v>0</v>
      </c>
      <c r="H290" s="362">
        <f>'[3]Warenkorb transponiert'!I177</f>
        <v>0</v>
      </c>
      <c r="I290" s="362">
        <f>'[3]Warenkorb transponiert'!J177</f>
        <v>0</v>
      </c>
      <c r="J290" s="380">
        <f t="shared" si="31"/>
        <v>0</v>
      </c>
      <c r="K290" s="362">
        <f>[4]PreisBio!G141</f>
        <v>0</v>
      </c>
      <c r="L290" s="362">
        <f>[4]PreisBio!H141</f>
        <v>0</v>
      </c>
      <c r="M290" s="362">
        <f>[4]PreisBio!K141</f>
        <v>0</v>
      </c>
      <c r="N290" s="362">
        <f>[4]PreisBio!J141</f>
        <v>0</v>
      </c>
      <c r="O290" s="362">
        <f>[4]PreisBio!L141</f>
        <v>0</v>
      </c>
      <c r="P290" s="362">
        <f>[4]PreisBio!I141</f>
        <v>0</v>
      </c>
      <c r="Q290" s="362">
        <f>[4]PreisBio!M141</f>
        <v>0</v>
      </c>
      <c r="R290" s="362">
        <f>[4]PreisBio!B141</f>
        <v>0</v>
      </c>
      <c r="S290" s="362">
        <f>[4]PreisBio!E141</f>
        <v>0</v>
      </c>
      <c r="T290" s="362">
        <f>[4]PreisBio!F141</f>
        <v>0</v>
      </c>
      <c r="U290" s="380">
        <f t="shared" si="32"/>
        <v>0</v>
      </c>
      <c r="V290" s="376">
        <f>'[2]Haltung gewichtet'!D265</f>
        <v>0</v>
      </c>
      <c r="W290" s="380">
        <f t="shared" si="33"/>
        <v>0</v>
      </c>
      <c r="X290" s="362" t="str">
        <f>[1]Kochtypberechnung_Bio!T259</f>
        <v/>
      </c>
      <c r="Y290" s="362">
        <f>[1]Kochtypberechnung_Bio!V259</f>
        <v>2.7521889704676643</v>
      </c>
      <c r="Z290" s="380">
        <f t="shared" si="34"/>
        <v>1.788922830803982</v>
      </c>
      <c r="AA290" s="376">
        <f>[7]Bio!C260</f>
        <v>0</v>
      </c>
      <c r="AB290" s="362">
        <f>[7]Bio!D260</f>
        <v>0</v>
      </c>
      <c r="AC290" s="362">
        <f>[7]Bio!E260</f>
        <v>0</v>
      </c>
      <c r="AD290" s="362">
        <f>[7]Bio!F260</f>
        <v>0</v>
      </c>
      <c r="AE290" s="380">
        <f t="shared" si="35"/>
        <v>0</v>
      </c>
      <c r="AF290" s="362">
        <f>[7]Bio!G260</f>
        <v>0</v>
      </c>
      <c r="AG290" s="362">
        <f>[7]Bio!I260</f>
        <v>0</v>
      </c>
      <c r="AH290" s="362">
        <f>[7]Bio!J260</f>
        <v>0</v>
      </c>
      <c r="AI290" s="362">
        <f>[7]Bio!K260</f>
        <v>0</v>
      </c>
      <c r="AJ290" s="362">
        <f>[7]Bio!L260</f>
        <v>0</v>
      </c>
      <c r="AK290" s="362">
        <f>[7]Bio!M260</f>
        <v>0</v>
      </c>
      <c r="AL290" s="362">
        <f>[7]Bio!N260</f>
        <v>0</v>
      </c>
      <c r="AM290" s="362">
        <f>[7]Bio!O260</f>
        <v>0</v>
      </c>
      <c r="AN290" s="362">
        <f>[7]Bio!P260</f>
        <v>0</v>
      </c>
      <c r="AO290" s="362">
        <f>[7]Bio!R260</f>
        <v>0</v>
      </c>
      <c r="AP290" s="362">
        <f>[7]Bio!S260</f>
        <v>0</v>
      </c>
      <c r="AQ290" s="362">
        <f>[7]Bio!T260</f>
        <v>0</v>
      </c>
      <c r="AR290" s="362">
        <f>[7]Bio!U260</f>
        <v>0</v>
      </c>
      <c r="AS290" s="362">
        <f>[7]Bio!W260</f>
        <v>0</v>
      </c>
      <c r="AT290" s="362">
        <f>[7]Bio!X260</f>
        <v>0</v>
      </c>
      <c r="AU290" s="380">
        <f t="shared" si="36"/>
        <v>0</v>
      </c>
      <c r="AV290" s="362">
        <f>[6]Tabelle1!C103</f>
        <v>0</v>
      </c>
      <c r="AW290" s="362"/>
      <c r="AX290" s="381">
        <f t="shared" si="37"/>
        <v>0</v>
      </c>
      <c r="AY290" s="382">
        <f t="shared" si="38"/>
        <v>1.788922830803982</v>
      </c>
    </row>
    <row r="291" spans="1:51" ht="14.15" hidden="1" customHeight="1">
      <c r="A291" s="398">
        <v>44743</v>
      </c>
      <c r="B291" s="376">
        <f>'[3]Warenkorb transponiert'!C178</f>
        <v>0</v>
      </c>
      <c r="C291" s="362">
        <f>'[3]Warenkorb transponiert'!D178</f>
        <v>0</v>
      </c>
      <c r="D291" s="362">
        <f>'[3]Warenkorb transponiert'!E178</f>
        <v>0</v>
      </c>
      <c r="E291" s="362">
        <f>'[3]Warenkorb transponiert'!F178</f>
        <v>0</v>
      </c>
      <c r="F291" s="362">
        <f>'[3]Warenkorb transponiert'!G178</f>
        <v>0</v>
      </c>
      <c r="G291" s="362">
        <f>'[3]Warenkorb transponiert'!H178</f>
        <v>0</v>
      </c>
      <c r="H291" s="362">
        <f>'[3]Warenkorb transponiert'!I178</f>
        <v>0</v>
      </c>
      <c r="I291" s="362">
        <f>'[3]Warenkorb transponiert'!J178</f>
        <v>0</v>
      </c>
      <c r="J291" s="380">
        <f t="shared" si="31"/>
        <v>0</v>
      </c>
      <c r="K291" s="362">
        <f>[4]PreisBio!G142</f>
        <v>0</v>
      </c>
      <c r="L291" s="362">
        <f>[4]PreisBio!H142</f>
        <v>0</v>
      </c>
      <c r="M291" s="362">
        <f>[4]PreisBio!K142</f>
        <v>0</v>
      </c>
      <c r="N291" s="362">
        <f>[4]PreisBio!J142</f>
        <v>0</v>
      </c>
      <c r="O291" s="362">
        <f>[4]PreisBio!L142</f>
        <v>0</v>
      </c>
      <c r="P291" s="362">
        <f>[4]PreisBio!I142</f>
        <v>0</v>
      </c>
      <c r="Q291" s="362">
        <f>[4]PreisBio!M142</f>
        <v>0</v>
      </c>
      <c r="R291" s="362">
        <f>[4]PreisBio!B142</f>
        <v>0</v>
      </c>
      <c r="S291" s="362">
        <f>[4]PreisBio!E142</f>
        <v>0</v>
      </c>
      <c r="T291" s="362">
        <f>[4]PreisBio!F142</f>
        <v>0</v>
      </c>
      <c r="U291" s="380">
        <f t="shared" si="32"/>
        <v>0</v>
      </c>
      <c r="V291" s="376">
        <f>'[2]Haltung gewichtet'!D266</f>
        <v>0</v>
      </c>
      <c r="W291" s="380">
        <f t="shared" si="33"/>
        <v>0</v>
      </c>
      <c r="X291" s="362" t="str">
        <f>[1]Kochtypberechnung_Bio!T260</f>
        <v/>
      </c>
      <c r="Y291" s="362">
        <f>[1]Kochtypberechnung_Bio!V260</f>
        <v>2.7619251329919803</v>
      </c>
      <c r="Z291" s="380">
        <f t="shared" si="34"/>
        <v>1.7952513364447873</v>
      </c>
      <c r="AA291" s="376">
        <f>[7]Bio!C261</f>
        <v>0</v>
      </c>
      <c r="AB291" s="362">
        <f>[7]Bio!D261</f>
        <v>0</v>
      </c>
      <c r="AC291" s="362">
        <f>[7]Bio!E261</f>
        <v>0</v>
      </c>
      <c r="AD291" s="362">
        <f>[7]Bio!F261</f>
        <v>0</v>
      </c>
      <c r="AE291" s="380">
        <f t="shared" si="35"/>
        <v>0</v>
      </c>
      <c r="AF291" s="362">
        <f>[7]Bio!G261</f>
        <v>0</v>
      </c>
      <c r="AG291" s="362">
        <f>[7]Bio!I261</f>
        <v>0</v>
      </c>
      <c r="AH291" s="362">
        <f>[7]Bio!J261</f>
        <v>0</v>
      </c>
      <c r="AI291" s="362">
        <f>[7]Bio!K261</f>
        <v>0</v>
      </c>
      <c r="AJ291" s="362">
        <f>[7]Bio!L261</f>
        <v>0</v>
      </c>
      <c r="AK291" s="362">
        <f>[7]Bio!M261</f>
        <v>0</v>
      </c>
      <c r="AL291" s="362">
        <f>[7]Bio!N261</f>
        <v>0</v>
      </c>
      <c r="AM291" s="362">
        <f>[7]Bio!O261</f>
        <v>0</v>
      </c>
      <c r="AN291" s="362">
        <f>[7]Bio!P261</f>
        <v>0</v>
      </c>
      <c r="AO291" s="362">
        <f>[7]Bio!R261</f>
        <v>0</v>
      </c>
      <c r="AP291" s="362">
        <f>[7]Bio!S261</f>
        <v>0</v>
      </c>
      <c r="AQ291" s="362">
        <f>[7]Bio!T261</f>
        <v>0</v>
      </c>
      <c r="AR291" s="362">
        <f>[7]Bio!U261</f>
        <v>0</v>
      </c>
      <c r="AS291" s="362">
        <f>[7]Bio!W261</f>
        <v>0</v>
      </c>
      <c r="AT291" s="362">
        <f>[7]Bio!X261</f>
        <v>0</v>
      </c>
      <c r="AU291" s="380">
        <f t="shared" si="36"/>
        <v>0</v>
      </c>
      <c r="AV291" s="362">
        <f>[6]Tabelle1!C104</f>
        <v>0</v>
      </c>
      <c r="AW291" s="362"/>
      <c r="AX291" s="381">
        <f t="shared" si="37"/>
        <v>0</v>
      </c>
      <c r="AY291" s="382">
        <f t="shared" si="38"/>
        <v>1.7952513364447873</v>
      </c>
    </row>
    <row r="292" spans="1:51" hidden="1">
      <c r="A292" s="398">
        <v>44774</v>
      </c>
      <c r="B292" s="376">
        <f>'[3]Warenkorb transponiert'!C179</f>
        <v>0</v>
      </c>
      <c r="C292" s="362">
        <f>'[3]Warenkorb transponiert'!D179</f>
        <v>0</v>
      </c>
      <c r="D292" s="362">
        <f>'[3]Warenkorb transponiert'!E179</f>
        <v>0</v>
      </c>
      <c r="E292" s="362">
        <f>'[3]Warenkorb transponiert'!F179</f>
        <v>0</v>
      </c>
      <c r="F292" s="362">
        <f>'[3]Warenkorb transponiert'!G179</f>
        <v>0</v>
      </c>
      <c r="G292" s="362">
        <f>'[3]Warenkorb transponiert'!H179</f>
        <v>0</v>
      </c>
      <c r="H292" s="362">
        <f>'[3]Warenkorb transponiert'!I179</f>
        <v>0</v>
      </c>
      <c r="I292" s="362">
        <f>'[3]Warenkorb transponiert'!J179</f>
        <v>0</v>
      </c>
      <c r="J292" s="380">
        <f t="shared" si="31"/>
        <v>0</v>
      </c>
      <c r="K292" s="362">
        <f>[4]PreisBio!G143</f>
        <v>0</v>
      </c>
      <c r="L292" s="362">
        <f>[4]PreisBio!H143</f>
        <v>0</v>
      </c>
      <c r="M292" s="362">
        <f>[4]PreisBio!K143</f>
        <v>0</v>
      </c>
      <c r="N292" s="362">
        <f>[4]PreisBio!J143</f>
        <v>0</v>
      </c>
      <c r="O292" s="362">
        <f>[4]PreisBio!L143</f>
        <v>0</v>
      </c>
      <c r="P292" s="362">
        <f>[4]PreisBio!I143</f>
        <v>0</v>
      </c>
      <c r="Q292" s="362">
        <f>[4]PreisBio!M143</f>
        <v>0</v>
      </c>
      <c r="R292" s="362">
        <f>[4]PreisBio!B143</f>
        <v>0</v>
      </c>
      <c r="S292" s="362">
        <f>[4]PreisBio!E143</f>
        <v>0</v>
      </c>
      <c r="T292" s="362">
        <f>[4]PreisBio!F143</f>
        <v>0</v>
      </c>
      <c r="U292" s="380">
        <f t="shared" si="32"/>
        <v>0</v>
      </c>
      <c r="V292" s="376">
        <f>'[2]Haltung gewichtet'!D267</f>
        <v>0</v>
      </c>
      <c r="W292" s="380">
        <f t="shared" si="33"/>
        <v>0</v>
      </c>
      <c r="X292" s="362" t="str">
        <f>[1]Kochtypberechnung_Bio!T261</f>
        <v/>
      </c>
      <c r="Y292" s="362">
        <f>[1]Kochtypberechnung_Bio!V261</f>
        <v>2.755309455226604</v>
      </c>
      <c r="Z292" s="380">
        <f t="shared" si="34"/>
        <v>1.7909511458972927</v>
      </c>
      <c r="AA292" s="376">
        <f>[7]Bio!C262</f>
        <v>0</v>
      </c>
      <c r="AB292" s="362">
        <f>[7]Bio!D262</f>
        <v>0</v>
      </c>
      <c r="AC292" s="362">
        <f>[7]Bio!E262</f>
        <v>0</v>
      </c>
      <c r="AD292" s="362">
        <f>[7]Bio!F262</f>
        <v>0</v>
      </c>
      <c r="AE292" s="380">
        <f t="shared" si="35"/>
        <v>0</v>
      </c>
      <c r="AF292" s="362">
        <f>[7]Bio!G262</f>
        <v>0</v>
      </c>
      <c r="AG292" s="362">
        <f>[7]Bio!I262</f>
        <v>0</v>
      </c>
      <c r="AH292" s="362">
        <f>[7]Bio!J262</f>
        <v>0</v>
      </c>
      <c r="AI292" s="362">
        <f>[7]Bio!K262</f>
        <v>0</v>
      </c>
      <c r="AJ292" s="362">
        <f>[7]Bio!L262</f>
        <v>0</v>
      </c>
      <c r="AK292" s="362">
        <f>[7]Bio!M262</f>
        <v>0</v>
      </c>
      <c r="AL292" s="362">
        <f>[7]Bio!N262</f>
        <v>0</v>
      </c>
      <c r="AM292" s="362">
        <f>[7]Bio!O262</f>
        <v>0</v>
      </c>
      <c r="AN292" s="362">
        <f>[7]Bio!P262</f>
        <v>0</v>
      </c>
      <c r="AO292" s="362">
        <f>[7]Bio!R262</f>
        <v>0</v>
      </c>
      <c r="AP292" s="362">
        <f>[7]Bio!S262</f>
        <v>0</v>
      </c>
      <c r="AQ292" s="362">
        <f>[7]Bio!T262</f>
        <v>0</v>
      </c>
      <c r="AR292" s="362">
        <f>[7]Bio!U262</f>
        <v>0</v>
      </c>
      <c r="AS292" s="362">
        <f>[7]Bio!W262</f>
        <v>0</v>
      </c>
      <c r="AT292" s="362">
        <f>[7]Bio!X262</f>
        <v>0</v>
      </c>
      <c r="AU292" s="380">
        <f t="shared" si="36"/>
        <v>0</v>
      </c>
      <c r="AV292" s="362">
        <f>[6]Tabelle1!C105</f>
        <v>0</v>
      </c>
      <c r="AW292" s="362"/>
      <c r="AX292" s="381">
        <f t="shared" si="37"/>
        <v>0</v>
      </c>
      <c r="AY292" s="382">
        <f t="shared" si="38"/>
        <v>1.7909511458972927</v>
      </c>
    </row>
    <row r="293" spans="1:51" ht="14.15" hidden="1" customHeight="1">
      <c r="A293" s="398">
        <v>44805</v>
      </c>
      <c r="B293" s="376">
        <f>'[3]Warenkorb transponiert'!C180</f>
        <v>0</v>
      </c>
      <c r="C293" s="362">
        <f>'[3]Warenkorb transponiert'!D180</f>
        <v>0</v>
      </c>
      <c r="D293" s="362">
        <f>'[3]Warenkorb transponiert'!E180</f>
        <v>0</v>
      </c>
      <c r="E293" s="362">
        <f>'[3]Warenkorb transponiert'!F180</f>
        <v>0</v>
      </c>
      <c r="F293" s="362">
        <f>'[3]Warenkorb transponiert'!G180</f>
        <v>0</v>
      </c>
      <c r="G293" s="362">
        <f>'[3]Warenkorb transponiert'!H180</f>
        <v>0</v>
      </c>
      <c r="H293" s="362">
        <f>'[3]Warenkorb transponiert'!I180</f>
        <v>0</v>
      </c>
      <c r="I293" s="362">
        <f>'[3]Warenkorb transponiert'!J180</f>
        <v>0</v>
      </c>
      <c r="J293" s="380">
        <f t="shared" si="31"/>
        <v>0</v>
      </c>
      <c r="K293" s="362">
        <f>[4]PreisBio!G144</f>
        <v>0</v>
      </c>
      <c r="L293" s="362">
        <f>[4]PreisBio!H144</f>
        <v>0</v>
      </c>
      <c r="M293" s="362">
        <f>[4]PreisBio!K144</f>
        <v>0</v>
      </c>
      <c r="N293" s="362">
        <f>[4]PreisBio!J144</f>
        <v>0</v>
      </c>
      <c r="O293" s="362">
        <f>[4]PreisBio!L144</f>
        <v>0</v>
      </c>
      <c r="P293" s="362">
        <f>[4]PreisBio!I144</f>
        <v>0</v>
      </c>
      <c r="Q293" s="362">
        <f>[4]PreisBio!M144</f>
        <v>0</v>
      </c>
      <c r="R293" s="362">
        <f>[4]PreisBio!B144</f>
        <v>0</v>
      </c>
      <c r="S293" s="362">
        <f>[4]PreisBio!E144</f>
        <v>0</v>
      </c>
      <c r="T293" s="362">
        <f>[4]PreisBio!F144</f>
        <v>0</v>
      </c>
      <c r="U293" s="380">
        <f t="shared" si="32"/>
        <v>0</v>
      </c>
      <c r="V293" s="376">
        <f>'[2]Haltung gewichtet'!D268</f>
        <v>0</v>
      </c>
      <c r="W293" s="380">
        <f t="shared" si="33"/>
        <v>0</v>
      </c>
      <c r="X293" s="362" t="str">
        <f>[1]Kochtypberechnung_Bio!T262</f>
        <v/>
      </c>
      <c r="Y293" s="362">
        <f>[1]Kochtypberechnung_Bio!V262</f>
        <v>2.756474519562083</v>
      </c>
      <c r="Z293" s="380">
        <f t="shared" si="34"/>
        <v>1.791708437715354</v>
      </c>
      <c r="AA293" s="376">
        <f>[7]Bio!C263</f>
        <v>0</v>
      </c>
      <c r="AB293" s="362">
        <f>[7]Bio!D263</f>
        <v>0</v>
      </c>
      <c r="AC293" s="362">
        <f>[7]Bio!E263</f>
        <v>0</v>
      </c>
      <c r="AD293" s="362">
        <f>[7]Bio!F263</f>
        <v>0</v>
      </c>
      <c r="AE293" s="380">
        <f t="shared" si="35"/>
        <v>0</v>
      </c>
      <c r="AF293" s="362">
        <f>[7]Bio!G263</f>
        <v>0</v>
      </c>
      <c r="AG293" s="362">
        <f>[7]Bio!I263</f>
        <v>0</v>
      </c>
      <c r="AH293" s="362">
        <f>[7]Bio!J263</f>
        <v>0</v>
      </c>
      <c r="AI293" s="362">
        <f>[7]Bio!K263</f>
        <v>0</v>
      </c>
      <c r="AJ293" s="362">
        <f>[7]Bio!L263</f>
        <v>0</v>
      </c>
      <c r="AK293" s="362">
        <f>[7]Bio!M263</f>
        <v>0</v>
      </c>
      <c r="AL293" s="362">
        <f>[7]Bio!N263</f>
        <v>0</v>
      </c>
      <c r="AM293" s="362">
        <f>[7]Bio!O263</f>
        <v>0</v>
      </c>
      <c r="AN293" s="362">
        <f>[7]Bio!P263</f>
        <v>0</v>
      </c>
      <c r="AO293" s="362">
        <f>[7]Bio!R263</f>
        <v>0</v>
      </c>
      <c r="AP293" s="362">
        <f>[7]Bio!S263</f>
        <v>0</v>
      </c>
      <c r="AQ293" s="362">
        <f>[7]Bio!T263</f>
        <v>0</v>
      </c>
      <c r="AR293" s="362">
        <f>[7]Bio!U263</f>
        <v>0</v>
      </c>
      <c r="AS293" s="362">
        <f>[7]Bio!W263</f>
        <v>0</v>
      </c>
      <c r="AT293" s="362">
        <f>[7]Bio!X263</f>
        <v>0</v>
      </c>
      <c r="AU293" s="380">
        <f t="shared" si="36"/>
        <v>0</v>
      </c>
      <c r="AV293" s="362">
        <f>[6]Tabelle1!C106</f>
        <v>0</v>
      </c>
      <c r="AW293" s="362"/>
      <c r="AX293" s="381">
        <f t="shared" si="37"/>
        <v>0</v>
      </c>
      <c r="AY293" s="382">
        <f t="shared" si="38"/>
        <v>1.791708437715354</v>
      </c>
    </row>
    <row r="294" spans="1:51" hidden="1">
      <c r="A294" s="398">
        <v>44835</v>
      </c>
      <c r="B294" s="376">
        <f>'[3]Warenkorb transponiert'!C181</f>
        <v>0</v>
      </c>
      <c r="C294" s="362">
        <f>'[3]Warenkorb transponiert'!D181</f>
        <v>0</v>
      </c>
      <c r="D294" s="362">
        <f>'[3]Warenkorb transponiert'!E181</f>
        <v>0</v>
      </c>
      <c r="E294" s="362">
        <f>'[3]Warenkorb transponiert'!F181</f>
        <v>0</v>
      </c>
      <c r="F294" s="362">
        <f>'[3]Warenkorb transponiert'!G181</f>
        <v>0</v>
      </c>
      <c r="G294" s="362">
        <f>'[3]Warenkorb transponiert'!H181</f>
        <v>0</v>
      </c>
      <c r="H294" s="362">
        <f>'[3]Warenkorb transponiert'!I181</f>
        <v>0</v>
      </c>
      <c r="I294" s="362">
        <f>'[3]Warenkorb transponiert'!J181</f>
        <v>0</v>
      </c>
      <c r="J294" s="380">
        <f t="shared" si="31"/>
        <v>0</v>
      </c>
      <c r="K294" s="362">
        <f>[4]PreisBio!G145</f>
        <v>0</v>
      </c>
      <c r="L294" s="362">
        <f>[4]PreisBio!H145</f>
        <v>0</v>
      </c>
      <c r="M294" s="362">
        <f>[4]PreisBio!K145</f>
        <v>0</v>
      </c>
      <c r="N294" s="362">
        <f>[4]PreisBio!J145</f>
        <v>0</v>
      </c>
      <c r="O294" s="362">
        <f>[4]PreisBio!L145</f>
        <v>0</v>
      </c>
      <c r="P294" s="362">
        <f>[4]PreisBio!I145</f>
        <v>0</v>
      </c>
      <c r="Q294" s="362">
        <f>[4]PreisBio!M145</f>
        <v>0</v>
      </c>
      <c r="R294" s="362">
        <f>[4]PreisBio!B145</f>
        <v>0</v>
      </c>
      <c r="S294" s="362">
        <f>[4]PreisBio!E145</f>
        <v>0</v>
      </c>
      <c r="T294" s="362">
        <f>[4]PreisBio!F145</f>
        <v>0</v>
      </c>
      <c r="U294" s="380">
        <f t="shared" si="32"/>
        <v>0</v>
      </c>
      <c r="V294" s="376">
        <f>'[2]Haltung gewichtet'!D269</f>
        <v>0</v>
      </c>
      <c r="W294" s="380">
        <f t="shared" si="33"/>
        <v>0</v>
      </c>
      <c r="X294" s="362" t="str">
        <f>[1]Kochtypberechnung_Bio!T263</f>
        <v/>
      </c>
      <c r="Y294" s="362">
        <f>[1]Kochtypberechnung_Bio!V263</f>
        <v>2.7579030359268892</v>
      </c>
      <c r="Z294" s="380">
        <f t="shared" si="34"/>
        <v>1.7926369733524781</v>
      </c>
      <c r="AA294" s="376">
        <f>[7]Bio!C264</f>
        <v>0</v>
      </c>
      <c r="AB294" s="362">
        <f>[7]Bio!D264</f>
        <v>0</v>
      </c>
      <c r="AC294" s="362">
        <f>[7]Bio!E264</f>
        <v>0</v>
      </c>
      <c r="AD294" s="362">
        <f>[7]Bio!F264</f>
        <v>0</v>
      </c>
      <c r="AE294" s="380">
        <f t="shared" si="35"/>
        <v>0</v>
      </c>
      <c r="AF294" s="362">
        <f>[7]Bio!G264</f>
        <v>0</v>
      </c>
      <c r="AG294" s="362">
        <f>[7]Bio!I264</f>
        <v>0</v>
      </c>
      <c r="AH294" s="362">
        <f>[7]Bio!J264</f>
        <v>0</v>
      </c>
      <c r="AI294" s="362">
        <f>[7]Bio!K264</f>
        <v>0</v>
      </c>
      <c r="AJ294" s="362">
        <f>[7]Bio!L264</f>
        <v>0</v>
      </c>
      <c r="AK294" s="362">
        <f>[7]Bio!M264</f>
        <v>0</v>
      </c>
      <c r="AL294" s="362">
        <f>[7]Bio!N264</f>
        <v>0</v>
      </c>
      <c r="AM294" s="362">
        <f>[7]Bio!O264</f>
        <v>0</v>
      </c>
      <c r="AN294" s="362">
        <f>[7]Bio!P264</f>
        <v>0</v>
      </c>
      <c r="AO294" s="362">
        <f>[7]Bio!R264</f>
        <v>0</v>
      </c>
      <c r="AP294" s="362">
        <f>[7]Bio!S264</f>
        <v>0</v>
      </c>
      <c r="AQ294" s="362">
        <f>[7]Bio!T264</f>
        <v>0</v>
      </c>
      <c r="AR294" s="362">
        <f>[7]Bio!U264</f>
        <v>0</v>
      </c>
      <c r="AS294" s="362">
        <f>[7]Bio!W264</f>
        <v>0</v>
      </c>
      <c r="AT294" s="362">
        <f>[7]Bio!X264</f>
        <v>0</v>
      </c>
      <c r="AU294" s="380">
        <f t="shared" si="36"/>
        <v>0</v>
      </c>
      <c r="AV294" s="362">
        <f>[6]Tabelle1!C107</f>
        <v>0</v>
      </c>
      <c r="AW294" s="362"/>
      <c r="AX294" s="381">
        <f t="shared" si="37"/>
        <v>0</v>
      </c>
      <c r="AY294" s="382">
        <f t="shared" si="38"/>
        <v>1.7926369733524781</v>
      </c>
    </row>
    <row r="295" spans="1:51" ht="14.15" hidden="1" customHeight="1">
      <c r="A295" s="398">
        <v>44866</v>
      </c>
      <c r="B295" s="376">
        <f>'[3]Warenkorb transponiert'!C182</f>
        <v>0</v>
      </c>
      <c r="C295" s="362">
        <f>'[3]Warenkorb transponiert'!D182</f>
        <v>0</v>
      </c>
      <c r="D295" s="362">
        <f>'[3]Warenkorb transponiert'!E182</f>
        <v>0</v>
      </c>
      <c r="E295" s="362">
        <f>'[3]Warenkorb transponiert'!F182</f>
        <v>0</v>
      </c>
      <c r="F295" s="362">
        <f>'[3]Warenkorb transponiert'!G182</f>
        <v>0</v>
      </c>
      <c r="G295" s="362">
        <f>'[3]Warenkorb transponiert'!H182</f>
        <v>0</v>
      </c>
      <c r="H295" s="362">
        <f>'[3]Warenkorb transponiert'!I182</f>
        <v>0</v>
      </c>
      <c r="I295" s="362">
        <f>'[3]Warenkorb transponiert'!J182</f>
        <v>0</v>
      </c>
      <c r="J295" s="380">
        <f t="shared" si="31"/>
        <v>0</v>
      </c>
      <c r="K295" s="362">
        <f>[4]PreisBio!G146</f>
        <v>0</v>
      </c>
      <c r="L295" s="362">
        <f>[4]PreisBio!H146</f>
        <v>0</v>
      </c>
      <c r="M295" s="362">
        <f>[4]PreisBio!K146</f>
        <v>0</v>
      </c>
      <c r="N295" s="362">
        <f>[4]PreisBio!J146</f>
        <v>0</v>
      </c>
      <c r="O295" s="362">
        <f>[4]PreisBio!L146</f>
        <v>0</v>
      </c>
      <c r="P295" s="362">
        <f>[4]PreisBio!I146</f>
        <v>0</v>
      </c>
      <c r="Q295" s="362">
        <f>[4]PreisBio!M146</f>
        <v>0</v>
      </c>
      <c r="R295" s="362">
        <f>[4]PreisBio!B146</f>
        <v>0</v>
      </c>
      <c r="S295" s="362">
        <f>[4]PreisBio!E146</f>
        <v>0</v>
      </c>
      <c r="T295" s="362">
        <f>[4]PreisBio!F146</f>
        <v>0</v>
      </c>
      <c r="U295" s="380">
        <f t="shared" si="32"/>
        <v>0</v>
      </c>
      <c r="V295" s="376">
        <f>'[2]Haltung gewichtet'!D270</f>
        <v>0</v>
      </c>
      <c r="W295" s="380">
        <f t="shared" si="33"/>
        <v>0</v>
      </c>
      <c r="X295" s="362" t="str">
        <f>[1]Kochtypberechnung_Bio!T264</f>
        <v/>
      </c>
      <c r="Y295" s="362">
        <f>[1]Kochtypberechnung_Bio!V264</f>
        <v>2.7565623369051919</v>
      </c>
      <c r="Z295" s="380">
        <f t="shared" si="34"/>
        <v>1.7917655189883748</v>
      </c>
      <c r="AA295" s="376">
        <f>[7]Bio!C265</f>
        <v>0</v>
      </c>
      <c r="AB295" s="362">
        <f>[7]Bio!D265</f>
        <v>0</v>
      </c>
      <c r="AC295" s="362">
        <f>[7]Bio!E265</f>
        <v>0</v>
      </c>
      <c r="AD295" s="362">
        <f>[7]Bio!F265</f>
        <v>0</v>
      </c>
      <c r="AE295" s="380">
        <f t="shared" si="35"/>
        <v>0</v>
      </c>
      <c r="AF295" s="362">
        <f>[7]Bio!G265</f>
        <v>0</v>
      </c>
      <c r="AG295" s="362">
        <f>[7]Bio!I265</f>
        <v>0</v>
      </c>
      <c r="AH295" s="362">
        <f>[7]Bio!J265</f>
        <v>0</v>
      </c>
      <c r="AI295" s="362">
        <f>[7]Bio!K265</f>
        <v>0</v>
      </c>
      <c r="AJ295" s="362">
        <f>[7]Bio!L265</f>
        <v>0</v>
      </c>
      <c r="AK295" s="362">
        <f>[7]Bio!M265</f>
        <v>0</v>
      </c>
      <c r="AL295" s="362">
        <f>[7]Bio!N265</f>
        <v>0</v>
      </c>
      <c r="AM295" s="362">
        <f>[7]Bio!O265</f>
        <v>0</v>
      </c>
      <c r="AN295" s="362">
        <f>[7]Bio!P265</f>
        <v>0</v>
      </c>
      <c r="AO295" s="362">
        <f>[7]Bio!R265</f>
        <v>0</v>
      </c>
      <c r="AP295" s="362">
        <f>[7]Bio!S265</f>
        <v>0</v>
      </c>
      <c r="AQ295" s="362">
        <f>[7]Bio!T265</f>
        <v>0</v>
      </c>
      <c r="AR295" s="362">
        <f>[7]Bio!U265</f>
        <v>0</v>
      </c>
      <c r="AS295" s="362">
        <f>[7]Bio!W265</f>
        <v>0</v>
      </c>
      <c r="AT295" s="362">
        <f>[7]Bio!X265</f>
        <v>0</v>
      </c>
      <c r="AU295" s="380">
        <f t="shared" si="36"/>
        <v>0</v>
      </c>
      <c r="AV295" s="362">
        <f>[6]Tabelle1!C108</f>
        <v>0</v>
      </c>
      <c r="AW295" s="362"/>
      <c r="AX295" s="381">
        <f t="shared" si="37"/>
        <v>0</v>
      </c>
      <c r="AY295" s="382">
        <f t="shared" si="38"/>
        <v>1.7917655189883748</v>
      </c>
    </row>
    <row r="296" spans="1:51" hidden="1">
      <c r="A296" s="398">
        <v>44896</v>
      </c>
      <c r="B296" s="376">
        <f>'[3]Warenkorb transponiert'!C183</f>
        <v>0</v>
      </c>
      <c r="C296" s="362">
        <f>'[3]Warenkorb transponiert'!D183</f>
        <v>0</v>
      </c>
      <c r="D296" s="362">
        <f>'[3]Warenkorb transponiert'!E183</f>
        <v>0</v>
      </c>
      <c r="E296" s="362">
        <f>'[3]Warenkorb transponiert'!F183</f>
        <v>0</v>
      </c>
      <c r="F296" s="362">
        <f>'[3]Warenkorb transponiert'!G183</f>
        <v>0</v>
      </c>
      <c r="G296" s="362">
        <f>'[3]Warenkorb transponiert'!H183</f>
        <v>0</v>
      </c>
      <c r="H296" s="362">
        <f>'[3]Warenkorb transponiert'!I183</f>
        <v>0</v>
      </c>
      <c r="I296" s="362">
        <f>'[3]Warenkorb transponiert'!J183</f>
        <v>0</v>
      </c>
      <c r="J296" s="380">
        <f t="shared" si="31"/>
        <v>0</v>
      </c>
      <c r="K296" s="362">
        <f>[4]PreisBio!G147</f>
        <v>0</v>
      </c>
      <c r="L296" s="362">
        <f>[4]PreisBio!H147</f>
        <v>0</v>
      </c>
      <c r="M296" s="362">
        <f>[4]PreisBio!K147</f>
        <v>0</v>
      </c>
      <c r="N296" s="362">
        <f>[4]PreisBio!J147</f>
        <v>0</v>
      </c>
      <c r="O296" s="362">
        <f>[4]PreisBio!L147</f>
        <v>0</v>
      </c>
      <c r="P296" s="362">
        <f>[4]PreisBio!I147</f>
        <v>0</v>
      </c>
      <c r="Q296" s="362">
        <f>[4]PreisBio!M147</f>
        <v>0</v>
      </c>
      <c r="R296" s="362">
        <f>[4]PreisBio!B147</f>
        <v>0</v>
      </c>
      <c r="S296" s="362">
        <f>[4]PreisBio!E147</f>
        <v>0</v>
      </c>
      <c r="T296" s="362">
        <f>[4]PreisBio!F147</f>
        <v>0</v>
      </c>
      <c r="U296" s="380">
        <f t="shared" si="32"/>
        <v>0</v>
      </c>
      <c r="V296" s="376">
        <f>'[2]Haltung gewichtet'!D271</f>
        <v>0</v>
      </c>
      <c r="W296" s="380">
        <f t="shared" si="33"/>
        <v>0</v>
      </c>
      <c r="X296" s="362" t="str">
        <f>[1]Kochtypberechnung_Bio!T265</f>
        <v/>
      </c>
      <c r="Y296" s="362">
        <f>[1]Kochtypberechnung_Bio!V265</f>
        <v>2.7569799641313879</v>
      </c>
      <c r="Z296" s="380">
        <f t="shared" si="34"/>
        <v>1.7920369766854023</v>
      </c>
      <c r="AA296" s="376">
        <f>[7]Bio!C266</f>
        <v>0</v>
      </c>
      <c r="AB296" s="362">
        <f>[7]Bio!D266</f>
        <v>0</v>
      </c>
      <c r="AC296" s="362">
        <f>[7]Bio!E266</f>
        <v>0</v>
      </c>
      <c r="AD296" s="362">
        <f>[7]Bio!F266</f>
        <v>0</v>
      </c>
      <c r="AE296" s="380">
        <f t="shared" si="35"/>
        <v>0</v>
      </c>
      <c r="AF296" s="362">
        <f>[7]Bio!G266</f>
        <v>0</v>
      </c>
      <c r="AG296" s="362">
        <f>[7]Bio!I266</f>
        <v>0</v>
      </c>
      <c r="AH296" s="362">
        <f>[7]Bio!J266</f>
        <v>0</v>
      </c>
      <c r="AI296" s="362">
        <f>[7]Bio!K266</f>
        <v>0</v>
      </c>
      <c r="AJ296" s="362">
        <f>[7]Bio!L266</f>
        <v>0</v>
      </c>
      <c r="AK296" s="362">
        <f>[7]Bio!M266</f>
        <v>0</v>
      </c>
      <c r="AL296" s="362">
        <f>[7]Bio!N266</f>
        <v>0</v>
      </c>
      <c r="AM296" s="362">
        <f>[7]Bio!O266</f>
        <v>0</v>
      </c>
      <c r="AN296" s="362">
        <f>[7]Bio!P266</f>
        <v>0</v>
      </c>
      <c r="AO296" s="362">
        <f>[7]Bio!R266</f>
        <v>0</v>
      </c>
      <c r="AP296" s="362">
        <f>[7]Bio!S266</f>
        <v>0</v>
      </c>
      <c r="AQ296" s="362">
        <f>[7]Bio!T266</f>
        <v>0</v>
      </c>
      <c r="AR296" s="362">
        <f>[7]Bio!U266</f>
        <v>0</v>
      </c>
      <c r="AS296" s="362">
        <f>[7]Bio!W266</f>
        <v>0</v>
      </c>
      <c r="AT296" s="362">
        <f>[7]Bio!X266</f>
        <v>0</v>
      </c>
      <c r="AU296" s="380">
        <f t="shared" si="36"/>
        <v>0</v>
      </c>
      <c r="AV296" s="362">
        <f>[6]Tabelle1!C109</f>
        <v>0</v>
      </c>
      <c r="AW296" s="362"/>
      <c r="AX296" s="381">
        <f t="shared" si="37"/>
        <v>0</v>
      </c>
      <c r="AY296" s="382">
        <f t="shared" si="38"/>
        <v>1.7920369766854023</v>
      </c>
    </row>
    <row r="297" spans="1:51" ht="14.15" hidden="1" customHeight="1">
      <c r="A297" s="398">
        <v>44927</v>
      </c>
      <c r="B297" s="376">
        <f>'[3]Warenkorb transponiert'!C184</f>
        <v>0</v>
      </c>
      <c r="C297" s="362">
        <f>'[3]Warenkorb transponiert'!D184</f>
        <v>0</v>
      </c>
      <c r="D297" s="362">
        <f>'[3]Warenkorb transponiert'!E184</f>
        <v>0</v>
      </c>
      <c r="E297" s="362">
        <f>'[3]Warenkorb transponiert'!F184</f>
        <v>0</v>
      </c>
      <c r="F297" s="362">
        <f>'[3]Warenkorb transponiert'!G184</f>
        <v>0</v>
      </c>
      <c r="G297" s="362">
        <f>'[3]Warenkorb transponiert'!H184</f>
        <v>0</v>
      </c>
      <c r="H297" s="362">
        <f>'[3]Warenkorb transponiert'!I184</f>
        <v>0</v>
      </c>
      <c r="I297" s="362">
        <f>'[3]Warenkorb transponiert'!J184</f>
        <v>0</v>
      </c>
      <c r="J297" s="380">
        <f t="shared" ref="J297:J308" si="39">SUMPRODUCT($B$19:$I$19,B297:I297)</f>
        <v>0</v>
      </c>
      <c r="K297" s="362">
        <f>[4]PreisBio!G148</f>
        <v>0</v>
      </c>
      <c r="L297" s="362">
        <f>[4]PreisBio!H148</f>
        <v>0</v>
      </c>
      <c r="M297" s="362">
        <f>[4]PreisBio!K148</f>
        <v>0</v>
      </c>
      <c r="N297" s="362">
        <f>[4]PreisBio!J148</f>
        <v>0</v>
      </c>
      <c r="O297" s="362">
        <f>[4]PreisBio!L148</f>
        <v>0</v>
      </c>
      <c r="P297" s="362">
        <f>[4]PreisBio!I148</f>
        <v>0</v>
      </c>
      <c r="Q297" s="362">
        <f>[4]PreisBio!M148</f>
        <v>0</v>
      </c>
      <c r="R297" s="362">
        <f>[4]PreisBio!B148</f>
        <v>0</v>
      </c>
      <c r="S297" s="362">
        <f>[4]PreisBio!E148</f>
        <v>0</v>
      </c>
      <c r="T297" s="362">
        <f>[4]PreisBio!F148</f>
        <v>0</v>
      </c>
      <c r="U297" s="380">
        <f t="shared" ref="U297:U308" si="40">SUMPRODUCT($K$19:$T$19,K297:T297)</f>
        <v>0</v>
      </c>
      <c r="V297" s="376">
        <f>'[2]Haltung gewichtet'!D272</f>
        <v>0</v>
      </c>
      <c r="W297" s="380">
        <f t="shared" ref="W297:W308" si="41">SUMPRODUCT($V$19:$V$19,V297:V297)</f>
        <v>0</v>
      </c>
      <c r="X297" s="362" t="str">
        <f>[1]Kochtypberechnung_Bio!T266</f>
        <v/>
      </c>
      <c r="Y297" s="362">
        <f>[1]Kochtypberechnung_Bio!V266</f>
        <v>2.7571484456544897</v>
      </c>
      <c r="Z297" s="380">
        <f t="shared" ref="Z297:Z308" si="42">SUMPRODUCT($X$19:$Y$19,X297:Y297)</f>
        <v>1.7921464896754185</v>
      </c>
      <c r="AA297" s="376">
        <f>[7]Bio!C267</f>
        <v>0</v>
      </c>
      <c r="AB297" s="362">
        <f>[7]Bio!D267</f>
        <v>0</v>
      </c>
      <c r="AC297" s="362">
        <f>[7]Bio!E267</f>
        <v>0</v>
      </c>
      <c r="AD297" s="362">
        <f>[7]Bio!F267</f>
        <v>0</v>
      </c>
      <c r="AE297" s="380">
        <f t="shared" ref="AE297:AE308" si="43">SUMPRODUCT($AA$19:$AD$19,AA297:AD297)</f>
        <v>0</v>
      </c>
      <c r="AF297" s="362">
        <f>[7]Bio!G267</f>
        <v>0</v>
      </c>
      <c r="AG297" s="362">
        <f>[7]Bio!I267</f>
        <v>0</v>
      </c>
      <c r="AH297" s="362">
        <f>[7]Bio!J267</f>
        <v>0</v>
      </c>
      <c r="AI297" s="362">
        <f>[7]Bio!K267</f>
        <v>0</v>
      </c>
      <c r="AJ297" s="362">
        <f>[7]Bio!L267</f>
        <v>0</v>
      </c>
      <c r="AK297" s="362">
        <f>[7]Bio!M267</f>
        <v>0</v>
      </c>
      <c r="AL297" s="362">
        <f>[7]Bio!N267</f>
        <v>0</v>
      </c>
      <c r="AM297" s="362">
        <f>[7]Bio!O267</f>
        <v>0</v>
      </c>
      <c r="AN297" s="362">
        <f>[7]Bio!P267</f>
        <v>0</v>
      </c>
      <c r="AO297" s="362">
        <f>[7]Bio!R267</f>
        <v>0</v>
      </c>
      <c r="AP297" s="362">
        <f>[7]Bio!S267</f>
        <v>0</v>
      </c>
      <c r="AQ297" s="362">
        <f>[7]Bio!T267</f>
        <v>0</v>
      </c>
      <c r="AR297" s="362">
        <f>[7]Bio!U267</f>
        <v>0</v>
      </c>
      <c r="AS297" s="362">
        <f>[7]Bio!W267</f>
        <v>0</v>
      </c>
      <c r="AT297" s="362">
        <f>[7]Bio!X267</f>
        <v>0</v>
      </c>
      <c r="AU297" s="380">
        <f t="shared" ref="AU297:AU308" si="44">SUMPRODUCT($AF$19:$AT$19,AF297:AT297)</f>
        <v>0</v>
      </c>
      <c r="AV297" s="362">
        <f>[6]Tabelle1!C110</f>
        <v>0</v>
      </c>
      <c r="AW297" s="362"/>
      <c r="AX297" s="381">
        <f t="shared" ref="AX297:AX308" si="45">SUMPRODUCT($AV$19:$AW$19,AV297:AW297)</f>
        <v>0</v>
      </c>
      <c r="AY297" s="382">
        <f t="shared" ref="AY297:AY308" si="46">SUM(J297,U297,W297,Z297,AE297,AU297,AX297)</f>
        <v>1.7921464896754185</v>
      </c>
    </row>
    <row r="298" spans="1:51" hidden="1">
      <c r="A298" s="398">
        <v>44958</v>
      </c>
      <c r="B298" s="376">
        <f>'[3]Warenkorb transponiert'!C185</f>
        <v>0</v>
      </c>
      <c r="C298" s="362">
        <f>'[3]Warenkorb transponiert'!D185</f>
        <v>0</v>
      </c>
      <c r="D298" s="362">
        <f>'[3]Warenkorb transponiert'!E185</f>
        <v>0</v>
      </c>
      <c r="E298" s="362">
        <f>'[3]Warenkorb transponiert'!F185</f>
        <v>0</v>
      </c>
      <c r="F298" s="362">
        <f>'[3]Warenkorb transponiert'!G185</f>
        <v>0</v>
      </c>
      <c r="G298" s="362">
        <f>'[3]Warenkorb transponiert'!H185</f>
        <v>0</v>
      </c>
      <c r="H298" s="362">
        <f>'[3]Warenkorb transponiert'!I185</f>
        <v>0</v>
      </c>
      <c r="I298" s="362">
        <f>'[3]Warenkorb transponiert'!J185</f>
        <v>0</v>
      </c>
      <c r="J298" s="380">
        <f t="shared" si="39"/>
        <v>0</v>
      </c>
      <c r="K298" s="362">
        <f>[4]PreisBio!G149</f>
        <v>0</v>
      </c>
      <c r="L298" s="362">
        <f>[4]PreisBio!H149</f>
        <v>0</v>
      </c>
      <c r="M298" s="362">
        <f>[4]PreisBio!K149</f>
        <v>0</v>
      </c>
      <c r="N298" s="362">
        <f>[4]PreisBio!J149</f>
        <v>0</v>
      </c>
      <c r="O298" s="362">
        <f>[4]PreisBio!L149</f>
        <v>0</v>
      </c>
      <c r="P298" s="362">
        <f>[4]PreisBio!I149</f>
        <v>0</v>
      </c>
      <c r="Q298" s="362">
        <f>[4]PreisBio!M149</f>
        <v>0</v>
      </c>
      <c r="R298" s="362">
        <f>[4]PreisBio!B149</f>
        <v>0</v>
      </c>
      <c r="S298" s="362">
        <f>[4]PreisBio!E149</f>
        <v>0</v>
      </c>
      <c r="T298" s="362">
        <f>[4]PreisBio!F149</f>
        <v>0</v>
      </c>
      <c r="U298" s="380">
        <f t="shared" si="40"/>
        <v>0</v>
      </c>
      <c r="V298" s="376">
        <f>'[2]Haltung gewichtet'!D273</f>
        <v>0</v>
      </c>
      <c r="W298" s="380">
        <f t="shared" si="41"/>
        <v>0</v>
      </c>
      <c r="X298" s="362" t="str">
        <f>[1]Kochtypberechnung_Bio!T267</f>
        <v/>
      </c>
      <c r="Y298" s="362">
        <f>[1]Kochtypberechnung_Bio!V267</f>
        <v>2.75689691556369</v>
      </c>
      <c r="Z298" s="380">
        <f t="shared" si="42"/>
        <v>1.7919829951163986</v>
      </c>
      <c r="AA298" s="376">
        <f>[7]Bio!C268</f>
        <v>0</v>
      </c>
      <c r="AB298" s="362">
        <f>[7]Bio!D268</f>
        <v>0</v>
      </c>
      <c r="AC298" s="362">
        <f>[7]Bio!E268</f>
        <v>0</v>
      </c>
      <c r="AD298" s="362">
        <f>[7]Bio!F268</f>
        <v>0</v>
      </c>
      <c r="AE298" s="380">
        <f t="shared" si="43"/>
        <v>0</v>
      </c>
      <c r="AF298" s="362">
        <f>[7]Bio!G268</f>
        <v>0</v>
      </c>
      <c r="AG298" s="362">
        <f>[7]Bio!I268</f>
        <v>0</v>
      </c>
      <c r="AH298" s="362">
        <f>[7]Bio!J268</f>
        <v>0</v>
      </c>
      <c r="AI298" s="362">
        <f>[7]Bio!K268</f>
        <v>0</v>
      </c>
      <c r="AJ298" s="362">
        <f>[7]Bio!L268</f>
        <v>0</v>
      </c>
      <c r="AK298" s="362">
        <f>[7]Bio!M268</f>
        <v>0</v>
      </c>
      <c r="AL298" s="362">
        <f>[7]Bio!N268</f>
        <v>0</v>
      </c>
      <c r="AM298" s="362">
        <f>[7]Bio!O268</f>
        <v>0</v>
      </c>
      <c r="AN298" s="362">
        <f>[7]Bio!P268</f>
        <v>0</v>
      </c>
      <c r="AO298" s="362">
        <f>[7]Bio!R268</f>
        <v>0</v>
      </c>
      <c r="AP298" s="362">
        <f>[7]Bio!S268</f>
        <v>0</v>
      </c>
      <c r="AQ298" s="362">
        <f>[7]Bio!T268</f>
        <v>0</v>
      </c>
      <c r="AR298" s="362">
        <f>[7]Bio!U268</f>
        <v>0</v>
      </c>
      <c r="AS298" s="362">
        <f>[7]Bio!W268</f>
        <v>0</v>
      </c>
      <c r="AT298" s="362">
        <f>[7]Bio!X268</f>
        <v>0</v>
      </c>
      <c r="AU298" s="380">
        <f t="shared" si="44"/>
        <v>0</v>
      </c>
      <c r="AV298" s="362">
        <f>[6]Tabelle1!C111</f>
        <v>0</v>
      </c>
      <c r="AW298" s="362"/>
      <c r="AX298" s="381">
        <f t="shared" si="45"/>
        <v>0</v>
      </c>
      <c r="AY298" s="382">
        <f t="shared" si="46"/>
        <v>1.7919829951163986</v>
      </c>
    </row>
    <row r="299" spans="1:51" ht="14.15" hidden="1" customHeight="1">
      <c r="A299" s="398">
        <v>44986</v>
      </c>
      <c r="B299" s="376">
        <f>'[3]Warenkorb transponiert'!C186</f>
        <v>0</v>
      </c>
      <c r="C299" s="362">
        <f>'[3]Warenkorb transponiert'!D186</f>
        <v>0</v>
      </c>
      <c r="D299" s="362">
        <f>'[3]Warenkorb transponiert'!E186</f>
        <v>0</v>
      </c>
      <c r="E299" s="362">
        <f>'[3]Warenkorb transponiert'!F186</f>
        <v>0</v>
      </c>
      <c r="F299" s="362">
        <f>'[3]Warenkorb transponiert'!G186</f>
        <v>0</v>
      </c>
      <c r="G299" s="362">
        <f>'[3]Warenkorb transponiert'!H186</f>
        <v>0</v>
      </c>
      <c r="H299" s="362">
        <f>'[3]Warenkorb transponiert'!I186</f>
        <v>0</v>
      </c>
      <c r="I299" s="362">
        <f>'[3]Warenkorb transponiert'!J186</f>
        <v>0</v>
      </c>
      <c r="J299" s="380">
        <f t="shared" si="39"/>
        <v>0</v>
      </c>
      <c r="K299" s="362">
        <f>[4]PreisBio!G150</f>
        <v>0</v>
      </c>
      <c r="L299" s="362">
        <f>[4]PreisBio!H150</f>
        <v>0</v>
      </c>
      <c r="M299" s="362">
        <f>[4]PreisBio!K150</f>
        <v>0</v>
      </c>
      <c r="N299" s="362">
        <f>[4]PreisBio!J150</f>
        <v>0</v>
      </c>
      <c r="O299" s="362">
        <f>[4]PreisBio!L150</f>
        <v>0</v>
      </c>
      <c r="P299" s="362">
        <f>[4]PreisBio!I150</f>
        <v>0</v>
      </c>
      <c r="Q299" s="362">
        <f>[4]PreisBio!M150</f>
        <v>0</v>
      </c>
      <c r="R299" s="362">
        <f>[4]PreisBio!B150</f>
        <v>0</v>
      </c>
      <c r="S299" s="362">
        <f>[4]PreisBio!E150</f>
        <v>0</v>
      </c>
      <c r="T299" s="362">
        <f>[4]PreisBio!F150</f>
        <v>0</v>
      </c>
      <c r="U299" s="380">
        <f t="shared" si="40"/>
        <v>0</v>
      </c>
      <c r="V299" s="376">
        <f>'[2]Haltung gewichtet'!D274</f>
        <v>0</v>
      </c>
      <c r="W299" s="380">
        <f t="shared" si="41"/>
        <v>0</v>
      </c>
      <c r="X299" s="362" t="str">
        <f>[1]Kochtypberechnung_Bio!T268</f>
        <v/>
      </c>
      <c r="Y299" s="362">
        <f>[1]Kochtypberechnung_Bio!V268</f>
        <v>2.757008441783189</v>
      </c>
      <c r="Z299" s="380">
        <f t="shared" si="42"/>
        <v>1.792055487159073</v>
      </c>
      <c r="AA299" s="376">
        <f>[7]Bio!C269</f>
        <v>0</v>
      </c>
      <c r="AB299" s="362">
        <f>[7]Bio!D269</f>
        <v>0</v>
      </c>
      <c r="AC299" s="362">
        <f>[7]Bio!E269</f>
        <v>0</v>
      </c>
      <c r="AD299" s="362">
        <f>[7]Bio!F269</f>
        <v>0</v>
      </c>
      <c r="AE299" s="380">
        <f t="shared" si="43"/>
        <v>0</v>
      </c>
      <c r="AF299" s="362">
        <f>[7]Bio!G269</f>
        <v>0</v>
      </c>
      <c r="AG299" s="362">
        <f>[7]Bio!I269</f>
        <v>0</v>
      </c>
      <c r="AH299" s="362">
        <f>[7]Bio!J269</f>
        <v>0</v>
      </c>
      <c r="AI299" s="362">
        <f>[7]Bio!K269</f>
        <v>0</v>
      </c>
      <c r="AJ299" s="362">
        <f>[7]Bio!L269</f>
        <v>0</v>
      </c>
      <c r="AK299" s="362">
        <f>[7]Bio!M269</f>
        <v>0</v>
      </c>
      <c r="AL299" s="362">
        <f>[7]Bio!N269</f>
        <v>0</v>
      </c>
      <c r="AM299" s="362">
        <f>[7]Bio!O269</f>
        <v>0</v>
      </c>
      <c r="AN299" s="362">
        <f>[7]Bio!P269</f>
        <v>0</v>
      </c>
      <c r="AO299" s="362">
        <f>[7]Bio!R269</f>
        <v>0</v>
      </c>
      <c r="AP299" s="362">
        <f>[7]Bio!S269</f>
        <v>0</v>
      </c>
      <c r="AQ299" s="362">
        <f>[7]Bio!T269</f>
        <v>0</v>
      </c>
      <c r="AR299" s="362">
        <f>[7]Bio!U269</f>
        <v>0</v>
      </c>
      <c r="AS299" s="362">
        <f>[7]Bio!W269</f>
        <v>0</v>
      </c>
      <c r="AT299" s="362">
        <f>[7]Bio!X269</f>
        <v>0</v>
      </c>
      <c r="AU299" s="380">
        <f t="shared" si="44"/>
        <v>0</v>
      </c>
      <c r="AV299" s="362">
        <f>[6]Tabelle1!C112</f>
        <v>0</v>
      </c>
      <c r="AW299" s="362"/>
      <c r="AX299" s="381">
        <f t="shared" si="45"/>
        <v>0</v>
      </c>
      <c r="AY299" s="382">
        <f t="shared" si="46"/>
        <v>1.792055487159073</v>
      </c>
    </row>
    <row r="300" spans="1:51" hidden="1">
      <c r="A300" s="398">
        <v>45017</v>
      </c>
      <c r="B300" s="376">
        <f>'[3]Warenkorb transponiert'!C187</f>
        <v>0</v>
      </c>
      <c r="C300" s="362">
        <f>'[3]Warenkorb transponiert'!D187</f>
        <v>0</v>
      </c>
      <c r="D300" s="362">
        <f>'[3]Warenkorb transponiert'!E187</f>
        <v>0</v>
      </c>
      <c r="E300" s="362">
        <f>'[3]Warenkorb transponiert'!F187</f>
        <v>0</v>
      </c>
      <c r="F300" s="362">
        <f>'[3]Warenkorb transponiert'!G187</f>
        <v>0</v>
      </c>
      <c r="G300" s="362">
        <f>'[3]Warenkorb transponiert'!H187</f>
        <v>0</v>
      </c>
      <c r="H300" s="362">
        <f>'[3]Warenkorb transponiert'!I187</f>
        <v>0</v>
      </c>
      <c r="I300" s="362">
        <f>'[3]Warenkorb transponiert'!J187</f>
        <v>0</v>
      </c>
      <c r="J300" s="380">
        <f t="shared" si="39"/>
        <v>0</v>
      </c>
      <c r="K300" s="362">
        <f>[4]PreisBio!G151</f>
        <v>0</v>
      </c>
      <c r="L300" s="362">
        <f>[4]PreisBio!H151</f>
        <v>0</v>
      </c>
      <c r="M300" s="362">
        <f>[4]PreisBio!K151</f>
        <v>0</v>
      </c>
      <c r="N300" s="362">
        <f>[4]PreisBio!J151</f>
        <v>0</v>
      </c>
      <c r="O300" s="362">
        <f>[4]PreisBio!L151</f>
        <v>0</v>
      </c>
      <c r="P300" s="362">
        <f>[4]PreisBio!I151</f>
        <v>0</v>
      </c>
      <c r="Q300" s="362">
        <f>[4]PreisBio!M151</f>
        <v>0</v>
      </c>
      <c r="R300" s="362">
        <f>[4]PreisBio!B151</f>
        <v>0</v>
      </c>
      <c r="S300" s="362">
        <f>[4]PreisBio!E151</f>
        <v>0</v>
      </c>
      <c r="T300" s="362">
        <f>[4]PreisBio!F151</f>
        <v>0</v>
      </c>
      <c r="U300" s="380">
        <f t="shared" si="40"/>
        <v>0</v>
      </c>
      <c r="V300" s="376">
        <f>'[2]Haltung gewichtet'!D275</f>
        <v>0</v>
      </c>
      <c r="W300" s="380">
        <f t="shared" si="41"/>
        <v>0</v>
      </c>
      <c r="X300" s="362" t="str">
        <f>[1]Kochtypberechnung_Bio!T269</f>
        <v/>
      </c>
      <c r="Y300" s="362">
        <f>[1]Kochtypberechnung_Bio!V269</f>
        <v>2.7570179343337897</v>
      </c>
      <c r="Z300" s="380">
        <f t="shared" si="42"/>
        <v>1.7920616573169634</v>
      </c>
      <c r="AA300" s="376">
        <f>[7]Bio!C270</f>
        <v>0</v>
      </c>
      <c r="AB300" s="362">
        <f>[7]Bio!D270</f>
        <v>0</v>
      </c>
      <c r="AC300" s="362">
        <f>[7]Bio!E270</f>
        <v>0</v>
      </c>
      <c r="AD300" s="362">
        <f>[7]Bio!F270</f>
        <v>0</v>
      </c>
      <c r="AE300" s="380">
        <f t="shared" si="43"/>
        <v>0</v>
      </c>
      <c r="AF300" s="362">
        <f>[7]Bio!G270</f>
        <v>0</v>
      </c>
      <c r="AG300" s="362">
        <f>[7]Bio!I270</f>
        <v>0</v>
      </c>
      <c r="AH300" s="362">
        <f>[7]Bio!J270</f>
        <v>0</v>
      </c>
      <c r="AI300" s="362">
        <f>[7]Bio!K270</f>
        <v>0</v>
      </c>
      <c r="AJ300" s="362">
        <f>[7]Bio!L270</f>
        <v>0</v>
      </c>
      <c r="AK300" s="362">
        <f>[7]Bio!M270</f>
        <v>0</v>
      </c>
      <c r="AL300" s="362">
        <f>[7]Bio!N270</f>
        <v>0</v>
      </c>
      <c r="AM300" s="362">
        <f>[7]Bio!O270</f>
        <v>0</v>
      </c>
      <c r="AN300" s="362">
        <f>[7]Bio!P270</f>
        <v>0</v>
      </c>
      <c r="AO300" s="362">
        <f>[7]Bio!R270</f>
        <v>0</v>
      </c>
      <c r="AP300" s="362">
        <f>[7]Bio!S270</f>
        <v>0</v>
      </c>
      <c r="AQ300" s="362">
        <f>[7]Bio!T270</f>
        <v>0</v>
      </c>
      <c r="AR300" s="362">
        <f>[7]Bio!U270</f>
        <v>0</v>
      </c>
      <c r="AS300" s="362">
        <f>[7]Bio!W270</f>
        <v>0</v>
      </c>
      <c r="AT300" s="362">
        <f>[7]Bio!X270</f>
        <v>0</v>
      </c>
      <c r="AU300" s="380">
        <f t="shared" si="44"/>
        <v>0</v>
      </c>
      <c r="AV300" s="362">
        <f>[6]Tabelle1!C113</f>
        <v>0</v>
      </c>
      <c r="AW300" s="362"/>
      <c r="AX300" s="381">
        <f t="shared" si="45"/>
        <v>0</v>
      </c>
      <c r="AY300" s="382">
        <f t="shared" si="46"/>
        <v>1.7920616573169634</v>
      </c>
    </row>
    <row r="301" spans="1:51" ht="14.15" hidden="1" customHeight="1">
      <c r="A301" s="398">
        <v>45047</v>
      </c>
      <c r="B301" s="376">
        <f>'[3]Warenkorb transponiert'!C188</f>
        <v>0</v>
      </c>
      <c r="C301" s="362">
        <f>'[3]Warenkorb transponiert'!D188</f>
        <v>0</v>
      </c>
      <c r="D301" s="362">
        <f>'[3]Warenkorb transponiert'!E188</f>
        <v>0</v>
      </c>
      <c r="E301" s="362">
        <f>'[3]Warenkorb transponiert'!F188</f>
        <v>0</v>
      </c>
      <c r="F301" s="362">
        <f>'[3]Warenkorb transponiert'!G188</f>
        <v>0</v>
      </c>
      <c r="G301" s="362">
        <f>'[3]Warenkorb transponiert'!H188</f>
        <v>0</v>
      </c>
      <c r="H301" s="362">
        <f>'[3]Warenkorb transponiert'!I188</f>
        <v>0</v>
      </c>
      <c r="I301" s="362">
        <f>'[3]Warenkorb transponiert'!J188</f>
        <v>0</v>
      </c>
      <c r="J301" s="380">
        <f t="shared" si="39"/>
        <v>0</v>
      </c>
      <c r="K301" s="362">
        <f>[4]PreisBio!G152</f>
        <v>0</v>
      </c>
      <c r="L301" s="362">
        <f>[4]PreisBio!H152</f>
        <v>0</v>
      </c>
      <c r="M301" s="362">
        <f>[4]PreisBio!K152</f>
        <v>0</v>
      </c>
      <c r="N301" s="362">
        <f>[4]PreisBio!J152</f>
        <v>0</v>
      </c>
      <c r="O301" s="362">
        <f>[4]PreisBio!L152</f>
        <v>0</v>
      </c>
      <c r="P301" s="362">
        <f>[4]PreisBio!I152</f>
        <v>0</v>
      </c>
      <c r="Q301" s="362">
        <f>[4]PreisBio!M152</f>
        <v>0</v>
      </c>
      <c r="R301" s="362">
        <f>[4]PreisBio!B152</f>
        <v>0</v>
      </c>
      <c r="S301" s="362">
        <f>[4]PreisBio!E152</f>
        <v>0</v>
      </c>
      <c r="T301" s="362">
        <f>[4]PreisBio!F152</f>
        <v>0</v>
      </c>
      <c r="U301" s="380">
        <f t="shared" si="40"/>
        <v>0</v>
      </c>
      <c r="V301" s="376">
        <f>'[2]Haltung gewichtet'!D276</f>
        <v>0</v>
      </c>
      <c r="W301" s="380">
        <f t="shared" si="41"/>
        <v>0</v>
      </c>
      <c r="X301" s="362" t="str">
        <f>[1]Kochtypberechnung_Bio!T270</f>
        <v/>
      </c>
      <c r="Y301" s="362">
        <f>[1]Kochtypberechnung_Bio!V270</f>
        <v>2.7569744305602231</v>
      </c>
      <c r="Z301" s="380">
        <f t="shared" si="42"/>
        <v>1.792033379864145</v>
      </c>
      <c r="AA301" s="376">
        <f>[7]Bio!C271</f>
        <v>0</v>
      </c>
      <c r="AB301" s="362">
        <f>[7]Bio!D271</f>
        <v>0</v>
      </c>
      <c r="AC301" s="362">
        <f>[7]Bio!E271</f>
        <v>0</v>
      </c>
      <c r="AD301" s="362">
        <f>[7]Bio!F271</f>
        <v>0</v>
      </c>
      <c r="AE301" s="380">
        <f t="shared" si="43"/>
        <v>0</v>
      </c>
      <c r="AF301" s="362">
        <f>[7]Bio!G271</f>
        <v>0</v>
      </c>
      <c r="AG301" s="362">
        <f>[7]Bio!I271</f>
        <v>0</v>
      </c>
      <c r="AH301" s="362">
        <f>[7]Bio!J271</f>
        <v>0</v>
      </c>
      <c r="AI301" s="362">
        <f>[7]Bio!K271</f>
        <v>0</v>
      </c>
      <c r="AJ301" s="362">
        <f>[7]Bio!L271</f>
        <v>0</v>
      </c>
      <c r="AK301" s="362">
        <f>[7]Bio!M271</f>
        <v>0</v>
      </c>
      <c r="AL301" s="362">
        <f>[7]Bio!N271</f>
        <v>0</v>
      </c>
      <c r="AM301" s="362">
        <f>[7]Bio!O271</f>
        <v>0</v>
      </c>
      <c r="AN301" s="362">
        <f>[7]Bio!P271</f>
        <v>0</v>
      </c>
      <c r="AO301" s="362">
        <f>[7]Bio!R271</f>
        <v>0</v>
      </c>
      <c r="AP301" s="362">
        <f>[7]Bio!S271</f>
        <v>0</v>
      </c>
      <c r="AQ301" s="362">
        <f>[7]Bio!T271</f>
        <v>0</v>
      </c>
      <c r="AR301" s="362">
        <f>[7]Bio!U271</f>
        <v>0</v>
      </c>
      <c r="AS301" s="362">
        <f>[7]Bio!W271</f>
        <v>0</v>
      </c>
      <c r="AT301" s="362">
        <f>[7]Bio!X271</f>
        <v>0</v>
      </c>
      <c r="AU301" s="380">
        <f t="shared" si="44"/>
        <v>0</v>
      </c>
      <c r="AV301" s="362">
        <f>[6]Tabelle1!C114</f>
        <v>0</v>
      </c>
      <c r="AW301" s="362"/>
      <c r="AX301" s="381">
        <f t="shared" si="45"/>
        <v>0</v>
      </c>
      <c r="AY301" s="382">
        <f t="shared" si="46"/>
        <v>1.792033379864145</v>
      </c>
    </row>
    <row r="302" spans="1:51" hidden="1">
      <c r="A302" s="398">
        <v>45078</v>
      </c>
      <c r="B302" s="376">
        <f>'[3]Warenkorb transponiert'!C189</f>
        <v>0</v>
      </c>
      <c r="C302" s="362">
        <f>'[3]Warenkorb transponiert'!D189</f>
        <v>0</v>
      </c>
      <c r="D302" s="362">
        <f>'[3]Warenkorb transponiert'!E189</f>
        <v>0</v>
      </c>
      <c r="E302" s="362">
        <f>'[3]Warenkorb transponiert'!F189</f>
        <v>0</v>
      </c>
      <c r="F302" s="362">
        <f>'[3]Warenkorb transponiert'!G189</f>
        <v>0</v>
      </c>
      <c r="G302" s="362">
        <f>'[3]Warenkorb transponiert'!H189</f>
        <v>0</v>
      </c>
      <c r="H302" s="362">
        <f>'[3]Warenkorb transponiert'!I189</f>
        <v>0</v>
      </c>
      <c r="I302" s="362">
        <f>'[3]Warenkorb transponiert'!J189</f>
        <v>0</v>
      </c>
      <c r="J302" s="380">
        <f t="shared" si="39"/>
        <v>0</v>
      </c>
      <c r="K302" s="362">
        <f>[4]PreisBio!G153</f>
        <v>0</v>
      </c>
      <c r="L302" s="362">
        <f>[4]PreisBio!H153</f>
        <v>0</v>
      </c>
      <c r="M302" s="362">
        <f>[4]PreisBio!K153</f>
        <v>0</v>
      </c>
      <c r="N302" s="362">
        <f>[4]PreisBio!J153</f>
        <v>0</v>
      </c>
      <c r="O302" s="362">
        <f>[4]PreisBio!L153</f>
        <v>0</v>
      </c>
      <c r="P302" s="362">
        <f>[4]PreisBio!I153</f>
        <v>0</v>
      </c>
      <c r="Q302" s="362">
        <f>[4]PreisBio!M153</f>
        <v>0</v>
      </c>
      <c r="R302" s="362">
        <f>[4]PreisBio!B153</f>
        <v>0</v>
      </c>
      <c r="S302" s="362">
        <f>[4]PreisBio!E153</f>
        <v>0</v>
      </c>
      <c r="T302" s="362">
        <f>[4]PreisBio!F153</f>
        <v>0</v>
      </c>
      <c r="U302" s="380">
        <f t="shared" si="40"/>
        <v>0</v>
      </c>
      <c r="V302" s="376">
        <f>'[2]Haltung gewichtet'!D277</f>
        <v>0</v>
      </c>
      <c r="W302" s="380">
        <f t="shared" si="41"/>
        <v>0</v>
      </c>
      <c r="X302" s="362" t="str">
        <f>[1]Kochtypberechnung_Bio!T271</f>
        <v/>
      </c>
      <c r="Y302" s="362">
        <f>[1]Kochtypberechnung_Bio!V271</f>
        <v>2.7570002688924009</v>
      </c>
      <c r="Z302" s="380">
        <f t="shared" si="42"/>
        <v>1.7920501747800606</v>
      </c>
      <c r="AA302" s="376">
        <f>[7]Bio!C272</f>
        <v>0</v>
      </c>
      <c r="AB302" s="362">
        <f>[7]Bio!D272</f>
        <v>0</v>
      </c>
      <c r="AC302" s="362">
        <f>[7]Bio!E272</f>
        <v>0</v>
      </c>
      <c r="AD302" s="362">
        <f>[7]Bio!F272</f>
        <v>0</v>
      </c>
      <c r="AE302" s="380">
        <f t="shared" si="43"/>
        <v>0</v>
      </c>
      <c r="AF302" s="362">
        <f>[7]Bio!G272</f>
        <v>0</v>
      </c>
      <c r="AG302" s="362">
        <f>[7]Bio!I272</f>
        <v>0</v>
      </c>
      <c r="AH302" s="362">
        <f>[7]Bio!J272</f>
        <v>0</v>
      </c>
      <c r="AI302" s="362">
        <f>[7]Bio!K272</f>
        <v>0</v>
      </c>
      <c r="AJ302" s="362">
        <f>[7]Bio!L272</f>
        <v>0</v>
      </c>
      <c r="AK302" s="362">
        <f>[7]Bio!M272</f>
        <v>0</v>
      </c>
      <c r="AL302" s="362">
        <f>[7]Bio!N272</f>
        <v>0</v>
      </c>
      <c r="AM302" s="362">
        <f>[7]Bio!O272</f>
        <v>0</v>
      </c>
      <c r="AN302" s="362">
        <f>[7]Bio!P272</f>
        <v>0</v>
      </c>
      <c r="AO302" s="362">
        <f>[7]Bio!R272</f>
        <v>0</v>
      </c>
      <c r="AP302" s="362">
        <f>[7]Bio!S272</f>
        <v>0</v>
      </c>
      <c r="AQ302" s="362">
        <f>[7]Bio!T272</f>
        <v>0</v>
      </c>
      <c r="AR302" s="362">
        <f>[7]Bio!U272</f>
        <v>0</v>
      </c>
      <c r="AS302" s="362">
        <f>[7]Bio!W272</f>
        <v>0</v>
      </c>
      <c r="AT302" s="362">
        <f>[7]Bio!X272</f>
        <v>0</v>
      </c>
      <c r="AU302" s="380">
        <f t="shared" si="44"/>
        <v>0</v>
      </c>
      <c r="AV302" s="362">
        <f>[6]Tabelle1!C115</f>
        <v>0</v>
      </c>
      <c r="AW302" s="362"/>
      <c r="AX302" s="381">
        <f t="shared" si="45"/>
        <v>0</v>
      </c>
      <c r="AY302" s="382">
        <f t="shared" si="46"/>
        <v>1.7920501747800606</v>
      </c>
    </row>
    <row r="303" spans="1:51" ht="14.15" hidden="1" customHeight="1">
      <c r="A303" s="398">
        <v>45108</v>
      </c>
      <c r="B303" s="376">
        <f>'[3]Warenkorb transponiert'!C190</f>
        <v>0</v>
      </c>
      <c r="C303" s="362">
        <f>'[3]Warenkorb transponiert'!D190</f>
        <v>0</v>
      </c>
      <c r="D303" s="362">
        <f>'[3]Warenkorb transponiert'!E190</f>
        <v>0</v>
      </c>
      <c r="E303" s="362">
        <f>'[3]Warenkorb transponiert'!F190</f>
        <v>0</v>
      </c>
      <c r="F303" s="362">
        <f>'[3]Warenkorb transponiert'!G190</f>
        <v>0</v>
      </c>
      <c r="G303" s="362">
        <f>'[3]Warenkorb transponiert'!H190</f>
        <v>0</v>
      </c>
      <c r="H303" s="362">
        <f>'[3]Warenkorb transponiert'!I190</f>
        <v>0</v>
      </c>
      <c r="I303" s="362">
        <f>'[3]Warenkorb transponiert'!J190</f>
        <v>0</v>
      </c>
      <c r="J303" s="380">
        <f t="shared" si="39"/>
        <v>0</v>
      </c>
      <c r="K303" s="362">
        <f>[4]PreisBio!G154</f>
        <v>0</v>
      </c>
      <c r="L303" s="362">
        <f>[4]PreisBio!H154</f>
        <v>0</v>
      </c>
      <c r="M303" s="362">
        <f>[4]PreisBio!K154</f>
        <v>0</v>
      </c>
      <c r="N303" s="362">
        <f>[4]PreisBio!J154</f>
        <v>0</v>
      </c>
      <c r="O303" s="362">
        <f>[4]PreisBio!L154</f>
        <v>0</v>
      </c>
      <c r="P303" s="362">
        <f>[4]PreisBio!I154</f>
        <v>0</v>
      </c>
      <c r="Q303" s="362">
        <f>[4]PreisBio!M154</f>
        <v>0</v>
      </c>
      <c r="R303" s="362">
        <f>[4]PreisBio!B154</f>
        <v>0</v>
      </c>
      <c r="S303" s="362">
        <f>[4]PreisBio!E154</f>
        <v>0</v>
      </c>
      <c r="T303" s="362">
        <f>[4]PreisBio!F154</f>
        <v>0</v>
      </c>
      <c r="U303" s="380">
        <f t="shared" si="40"/>
        <v>0</v>
      </c>
      <c r="V303" s="376">
        <f>'[2]Haltung gewichtet'!D278</f>
        <v>0</v>
      </c>
      <c r="W303" s="380">
        <f t="shared" si="41"/>
        <v>0</v>
      </c>
      <c r="X303" s="362" t="str">
        <f>[1]Kochtypberechnung_Bio!T272</f>
        <v/>
      </c>
      <c r="Y303" s="362">
        <f>[1]Kochtypberechnung_Bio!V272</f>
        <v>2.7569975445954711</v>
      </c>
      <c r="Z303" s="380">
        <f t="shared" si="42"/>
        <v>1.7920484039870563</v>
      </c>
      <c r="AA303" s="376">
        <f>[7]Bio!C273</f>
        <v>0</v>
      </c>
      <c r="AB303" s="362">
        <f>[7]Bio!D273</f>
        <v>0</v>
      </c>
      <c r="AC303" s="362">
        <f>[7]Bio!E273</f>
        <v>0</v>
      </c>
      <c r="AD303" s="362">
        <f>[7]Bio!F273</f>
        <v>0</v>
      </c>
      <c r="AE303" s="380">
        <f t="shared" si="43"/>
        <v>0</v>
      </c>
      <c r="AF303" s="362">
        <f>[7]Bio!G273</f>
        <v>0</v>
      </c>
      <c r="AG303" s="362">
        <f>[7]Bio!I273</f>
        <v>0</v>
      </c>
      <c r="AH303" s="362">
        <f>[7]Bio!J273</f>
        <v>0</v>
      </c>
      <c r="AI303" s="362">
        <f>[7]Bio!K273</f>
        <v>0</v>
      </c>
      <c r="AJ303" s="362">
        <f>[7]Bio!L273</f>
        <v>0</v>
      </c>
      <c r="AK303" s="362">
        <f>[7]Bio!M273</f>
        <v>0</v>
      </c>
      <c r="AL303" s="362">
        <f>[7]Bio!N273</f>
        <v>0</v>
      </c>
      <c r="AM303" s="362">
        <f>[7]Bio!O273</f>
        <v>0</v>
      </c>
      <c r="AN303" s="362">
        <f>[7]Bio!P273</f>
        <v>0</v>
      </c>
      <c r="AO303" s="362">
        <f>[7]Bio!R273</f>
        <v>0</v>
      </c>
      <c r="AP303" s="362">
        <f>[7]Bio!S273</f>
        <v>0</v>
      </c>
      <c r="AQ303" s="362">
        <f>[7]Bio!T273</f>
        <v>0</v>
      </c>
      <c r="AR303" s="362">
        <f>[7]Bio!U273</f>
        <v>0</v>
      </c>
      <c r="AS303" s="362">
        <f>[7]Bio!W273</f>
        <v>0</v>
      </c>
      <c r="AT303" s="362">
        <f>[7]Bio!X273</f>
        <v>0</v>
      </c>
      <c r="AU303" s="380">
        <f t="shared" si="44"/>
        <v>0</v>
      </c>
      <c r="AV303" s="362">
        <f>[6]Tabelle1!C116</f>
        <v>0</v>
      </c>
      <c r="AW303" s="362"/>
      <c r="AX303" s="381">
        <f t="shared" si="45"/>
        <v>0</v>
      </c>
      <c r="AY303" s="382">
        <f t="shared" si="46"/>
        <v>1.7920484039870563</v>
      </c>
    </row>
    <row r="304" spans="1:51" hidden="1">
      <c r="A304" s="398">
        <v>45139</v>
      </c>
      <c r="B304" s="376">
        <f>'[3]Warenkorb transponiert'!C191</f>
        <v>0</v>
      </c>
      <c r="C304" s="362">
        <f>'[3]Warenkorb transponiert'!D191</f>
        <v>0</v>
      </c>
      <c r="D304" s="362">
        <f>'[3]Warenkorb transponiert'!E191</f>
        <v>0</v>
      </c>
      <c r="E304" s="362">
        <f>'[3]Warenkorb transponiert'!F191</f>
        <v>0</v>
      </c>
      <c r="F304" s="362">
        <f>'[3]Warenkorb transponiert'!G191</f>
        <v>0</v>
      </c>
      <c r="G304" s="362">
        <f>'[3]Warenkorb transponiert'!H191</f>
        <v>0</v>
      </c>
      <c r="H304" s="362">
        <f>'[3]Warenkorb transponiert'!I191</f>
        <v>0</v>
      </c>
      <c r="I304" s="362">
        <f>'[3]Warenkorb transponiert'!J191</f>
        <v>0</v>
      </c>
      <c r="J304" s="380">
        <f t="shared" si="39"/>
        <v>0</v>
      </c>
      <c r="K304" s="362">
        <f>[4]PreisBio!G155</f>
        <v>0</v>
      </c>
      <c r="L304" s="362">
        <f>[4]PreisBio!H155</f>
        <v>0</v>
      </c>
      <c r="M304" s="362">
        <f>[4]PreisBio!K155</f>
        <v>0</v>
      </c>
      <c r="N304" s="362">
        <f>[4]PreisBio!J155</f>
        <v>0</v>
      </c>
      <c r="O304" s="362">
        <f>[4]PreisBio!L155</f>
        <v>0</v>
      </c>
      <c r="P304" s="362">
        <f>[4]PreisBio!I155</f>
        <v>0</v>
      </c>
      <c r="Q304" s="362">
        <f>[4]PreisBio!M155</f>
        <v>0</v>
      </c>
      <c r="R304" s="362">
        <f>[4]PreisBio!B155</f>
        <v>0</v>
      </c>
      <c r="S304" s="362">
        <f>[4]PreisBio!E155</f>
        <v>0</v>
      </c>
      <c r="T304" s="362">
        <f>[4]PreisBio!F155</f>
        <v>0</v>
      </c>
      <c r="U304" s="380">
        <f t="shared" si="40"/>
        <v>0</v>
      </c>
      <c r="V304" s="376">
        <f>'[2]Haltung gewichtet'!D279</f>
        <v>0</v>
      </c>
      <c r="W304" s="380">
        <f t="shared" si="41"/>
        <v>0</v>
      </c>
      <c r="X304" s="362" t="str">
        <f>[1]Kochtypberechnung_Bio!T273</f>
        <v/>
      </c>
      <c r="Y304" s="362">
        <f>[1]Kochtypberechnung_Bio!V273</f>
        <v>2.7569907480160318</v>
      </c>
      <c r="Z304" s="380">
        <f t="shared" si="42"/>
        <v>1.7920439862104207</v>
      </c>
      <c r="AA304" s="376">
        <f>[7]Bio!C274</f>
        <v>0</v>
      </c>
      <c r="AB304" s="362">
        <f>[7]Bio!D274</f>
        <v>0</v>
      </c>
      <c r="AC304" s="362">
        <f>[7]Bio!E274</f>
        <v>0</v>
      </c>
      <c r="AD304" s="362">
        <f>[7]Bio!F274</f>
        <v>0</v>
      </c>
      <c r="AE304" s="380">
        <f t="shared" si="43"/>
        <v>0</v>
      </c>
      <c r="AF304" s="362">
        <f>[7]Bio!G274</f>
        <v>0</v>
      </c>
      <c r="AG304" s="362">
        <f>[7]Bio!I274</f>
        <v>0</v>
      </c>
      <c r="AH304" s="362">
        <f>[7]Bio!J274</f>
        <v>0</v>
      </c>
      <c r="AI304" s="362">
        <f>[7]Bio!K274</f>
        <v>0</v>
      </c>
      <c r="AJ304" s="362">
        <f>[7]Bio!L274</f>
        <v>0</v>
      </c>
      <c r="AK304" s="362">
        <f>[7]Bio!M274</f>
        <v>0</v>
      </c>
      <c r="AL304" s="362">
        <f>[7]Bio!N274</f>
        <v>0</v>
      </c>
      <c r="AM304" s="362">
        <f>[7]Bio!O274</f>
        <v>0</v>
      </c>
      <c r="AN304" s="362">
        <f>[7]Bio!P274</f>
        <v>0</v>
      </c>
      <c r="AO304" s="362">
        <f>[7]Bio!R274</f>
        <v>0</v>
      </c>
      <c r="AP304" s="362">
        <f>[7]Bio!S274</f>
        <v>0</v>
      </c>
      <c r="AQ304" s="362">
        <f>[7]Bio!T274</f>
        <v>0</v>
      </c>
      <c r="AR304" s="362">
        <f>[7]Bio!U274</f>
        <v>0</v>
      </c>
      <c r="AS304" s="362">
        <f>[7]Bio!W274</f>
        <v>0</v>
      </c>
      <c r="AT304" s="362">
        <f>[7]Bio!X274</f>
        <v>0</v>
      </c>
      <c r="AU304" s="380">
        <f t="shared" si="44"/>
        <v>0</v>
      </c>
      <c r="AV304" s="362">
        <f>[6]Tabelle1!C117</f>
        <v>0</v>
      </c>
      <c r="AW304" s="362"/>
      <c r="AX304" s="381">
        <f t="shared" si="45"/>
        <v>0</v>
      </c>
      <c r="AY304" s="382">
        <f t="shared" si="46"/>
        <v>1.7920439862104207</v>
      </c>
    </row>
    <row r="305" spans="1:51" ht="14.15" hidden="1" customHeight="1">
      <c r="A305" s="398">
        <v>45170</v>
      </c>
      <c r="B305" s="376">
        <f>'[3]Warenkorb transponiert'!C192</f>
        <v>0</v>
      </c>
      <c r="C305" s="362">
        <f>'[3]Warenkorb transponiert'!D192</f>
        <v>0</v>
      </c>
      <c r="D305" s="362">
        <f>'[3]Warenkorb transponiert'!E192</f>
        <v>0</v>
      </c>
      <c r="E305" s="362">
        <f>'[3]Warenkorb transponiert'!F192</f>
        <v>0</v>
      </c>
      <c r="F305" s="362">
        <f>'[3]Warenkorb transponiert'!G192</f>
        <v>0</v>
      </c>
      <c r="G305" s="362">
        <f>'[3]Warenkorb transponiert'!H192</f>
        <v>0</v>
      </c>
      <c r="H305" s="362">
        <f>'[3]Warenkorb transponiert'!I192</f>
        <v>0</v>
      </c>
      <c r="I305" s="362">
        <f>'[3]Warenkorb transponiert'!J192</f>
        <v>0</v>
      </c>
      <c r="J305" s="380">
        <f t="shared" si="39"/>
        <v>0</v>
      </c>
      <c r="K305" s="362">
        <f>[4]PreisBio!G156</f>
        <v>0</v>
      </c>
      <c r="L305" s="362">
        <f>[4]PreisBio!H156</f>
        <v>0</v>
      </c>
      <c r="M305" s="362">
        <f>[4]PreisBio!K156</f>
        <v>0</v>
      </c>
      <c r="N305" s="362">
        <f>[4]PreisBio!J156</f>
        <v>0</v>
      </c>
      <c r="O305" s="362">
        <f>[4]PreisBio!L156</f>
        <v>0</v>
      </c>
      <c r="P305" s="362">
        <f>[4]PreisBio!I156</f>
        <v>0</v>
      </c>
      <c r="Q305" s="362">
        <f>[4]PreisBio!M156</f>
        <v>0</v>
      </c>
      <c r="R305" s="362">
        <f>[4]PreisBio!B156</f>
        <v>0</v>
      </c>
      <c r="S305" s="362">
        <f>[4]PreisBio!E156</f>
        <v>0</v>
      </c>
      <c r="T305" s="362">
        <f>[4]PreisBio!F156</f>
        <v>0</v>
      </c>
      <c r="U305" s="380">
        <f t="shared" si="40"/>
        <v>0</v>
      </c>
      <c r="V305" s="376">
        <f>'[2]Haltung gewichtet'!D280</f>
        <v>0</v>
      </c>
      <c r="W305" s="380">
        <f t="shared" si="41"/>
        <v>0</v>
      </c>
      <c r="X305" s="362" t="str">
        <f>[1]Kochtypberechnung_Bio!T274</f>
        <v/>
      </c>
      <c r="Y305" s="362">
        <f>[1]Kochtypberechnung_Bio!V274</f>
        <v>2.7569961871679678</v>
      </c>
      <c r="Z305" s="380">
        <f t="shared" si="42"/>
        <v>1.7920475216591791</v>
      </c>
      <c r="AA305" s="376">
        <f>[7]Bio!C275</f>
        <v>0</v>
      </c>
      <c r="AB305" s="362">
        <f>[7]Bio!D275</f>
        <v>0</v>
      </c>
      <c r="AC305" s="362">
        <f>[7]Bio!E275</f>
        <v>0</v>
      </c>
      <c r="AD305" s="362">
        <f>[7]Bio!F275</f>
        <v>0</v>
      </c>
      <c r="AE305" s="380">
        <f t="shared" si="43"/>
        <v>0</v>
      </c>
      <c r="AF305" s="362">
        <f>[7]Bio!G275</f>
        <v>0</v>
      </c>
      <c r="AG305" s="362">
        <f>[7]Bio!I275</f>
        <v>0</v>
      </c>
      <c r="AH305" s="362">
        <f>[7]Bio!J275</f>
        <v>0</v>
      </c>
      <c r="AI305" s="362">
        <f>[7]Bio!K275</f>
        <v>0</v>
      </c>
      <c r="AJ305" s="362">
        <f>[7]Bio!L275</f>
        <v>0</v>
      </c>
      <c r="AK305" s="362">
        <f>[7]Bio!M275</f>
        <v>0</v>
      </c>
      <c r="AL305" s="362">
        <f>[7]Bio!N275</f>
        <v>0</v>
      </c>
      <c r="AM305" s="362">
        <f>[7]Bio!O275</f>
        <v>0</v>
      </c>
      <c r="AN305" s="362">
        <f>[7]Bio!P275</f>
        <v>0</v>
      </c>
      <c r="AO305" s="362">
        <f>[7]Bio!R275</f>
        <v>0</v>
      </c>
      <c r="AP305" s="362">
        <f>[7]Bio!S275</f>
        <v>0</v>
      </c>
      <c r="AQ305" s="362">
        <f>[7]Bio!T275</f>
        <v>0</v>
      </c>
      <c r="AR305" s="362">
        <f>[7]Bio!U275</f>
        <v>0</v>
      </c>
      <c r="AS305" s="362">
        <f>[7]Bio!W275</f>
        <v>0</v>
      </c>
      <c r="AT305" s="362">
        <f>[7]Bio!X275</f>
        <v>0</v>
      </c>
      <c r="AU305" s="380">
        <f t="shared" si="44"/>
        <v>0</v>
      </c>
      <c r="AV305" s="362">
        <f>[6]Tabelle1!C118</f>
        <v>0</v>
      </c>
      <c r="AW305" s="362"/>
      <c r="AX305" s="381">
        <f t="shared" si="45"/>
        <v>0</v>
      </c>
      <c r="AY305" s="382">
        <f t="shared" si="46"/>
        <v>1.7920475216591791</v>
      </c>
    </row>
    <row r="306" spans="1:51" hidden="1">
      <c r="A306" s="398">
        <v>45200</v>
      </c>
      <c r="B306" s="376">
        <f>'[3]Warenkorb transponiert'!C193</f>
        <v>0</v>
      </c>
      <c r="C306" s="362">
        <f>'[3]Warenkorb transponiert'!D193</f>
        <v>0</v>
      </c>
      <c r="D306" s="362">
        <f>'[3]Warenkorb transponiert'!E193</f>
        <v>0</v>
      </c>
      <c r="E306" s="362">
        <f>'[3]Warenkorb transponiert'!F193</f>
        <v>0</v>
      </c>
      <c r="F306" s="362">
        <f>'[3]Warenkorb transponiert'!G193</f>
        <v>0</v>
      </c>
      <c r="G306" s="362">
        <f>'[3]Warenkorb transponiert'!H193</f>
        <v>0</v>
      </c>
      <c r="H306" s="362">
        <f>'[3]Warenkorb transponiert'!I193</f>
        <v>0</v>
      </c>
      <c r="I306" s="362">
        <f>'[3]Warenkorb transponiert'!J193</f>
        <v>0</v>
      </c>
      <c r="J306" s="380">
        <f t="shared" si="39"/>
        <v>0</v>
      </c>
      <c r="K306" s="362">
        <f>[4]PreisBio!G157</f>
        <v>0</v>
      </c>
      <c r="L306" s="362">
        <f>[4]PreisBio!H157</f>
        <v>0</v>
      </c>
      <c r="M306" s="362">
        <f>[4]PreisBio!K157</f>
        <v>0</v>
      </c>
      <c r="N306" s="362">
        <f>[4]PreisBio!J157</f>
        <v>0</v>
      </c>
      <c r="O306" s="362">
        <f>[4]PreisBio!L157</f>
        <v>0</v>
      </c>
      <c r="P306" s="362">
        <f>[4]PreisBio!I157</f>
        <v>0</v>
      </c>
      <c r="Q306" s="362">
        <f>[4]PreisBio!M157</f>
        <v>0</v>
      </c>
      <c r="R306" s="362">
        <f>[4]PreisBio!B157</f>
        <v>0</v>
      </c>
      <c r="S306" s="362">
        <f>[4]PreisBio!E157</f>
        <v>0</v>
      </c>
      <c r="T306" s="362">
        <f>[4]PreisBio!F157</f>
        <v>0</v>
      </c>
      <c r="U306" s="380">
        <f t="shared" si="40"/>
        <v>0</v>
      </c>
      <c r="V306" s="376">
        <f>'[2]Haltung gewichtet'!D281</f>
        <v>0</v>
      </c>
      <c r="W306" s="380">
        <f t="shared" si="41"/>
        <v>0</v>
      </c>
      <c r="X306" s="362" t="str">
        <f>[1]Kochtypberechnung_Bio!T275</f>
        <v/>
      </c>
      <c r="Y306" s="362">
        <f>[1]Kochtypberechnung_Bio!V275</f>
        <v>2.7569948265931568</v>
      </c>
      <c r="Z306" s="380">
        <f t="shared" si="42"/>
        <v>1.7920466372855519</v>
      </c>
      <c r="AA306" s="376">
        <f>[7]Bio!C276</f>
        <v>0</v>
      </c>
      <c r="AB306" s="362">
        <f>[7]Bio!D276</f>
        <v>0</v>
      </c>
      <c r="AC306" s="362">
        <f>[7]Bio!E276</f>
        <v>0</v>
      </c>
      <c r="AD306" s="362">
        <f>[7]Bio!F276</f>
        <v>0</v>
      </c>
      <c r="AE306" s="380">
        <f t="shared" si="43"/>
        <v>0</v>
      </c>
      <c r="AF306" s="362">
        <f>[7]Bio!G276</f>
        <v>0</v>
      </c>
      <c r="AG306" s="362">
        <f>[7]Bio!I276</f>
        <v>0</v>
      </c>
      <c r="AH306" s="362">
        <f>[7]Bio!J276</f>
        <v>0</v>
      </c>
      <c r="AI306" s="362">
        <f>[7]Bio!K276</f>
        <v>0</v>
      </c>
      <c r="AJ306" s="362">
        <f>[7]Bio!L276</f>
        <v>0</v>
      </c>
      <c r="AK306" s="362">
        <f>[7]Bio!M276</f>
        <v>0</v>
      </c>
      <c r="AL306" s="362">
        <f>[7]Bio!N276</f>
        <v>0</v>
      </c>
      <c r="AM306" s="362">
        <f>[7]Bio!O276</f>
        <v>0</v>
      </c>
      <c r="AN306" s="362">
        <f>[7]Bio!P276</f>
        <v>0</v>
      </c>
      <c r="AO306" s="362">
        <f>[7]Bio!R276</f>
        <v>0</v>
      </c>
      <c r="AP306" s="362">
        <f>[7]Bio!S276</f>
        <v>0</v>
      </c>
      <c r="AQ306" s="362">
        <f>[7]Bio!T276</f>
        <v>0</v>
      </c>
      <c r="AR306" s="362">
        <f>[7]Bio!U276</f>
        <v>0</v>
      </c>
      <c r="AS306" s="362">
        <f>[7]Bio!W276</f>
        <v>0</v>
      </c>
      <c r="AT306" s="362">
        <f>[7]Bio!X276</f>
        <v>0</v>
      </c>
      <c r="AU306" s="380">
        <f t="shared" si="44"/>
        <v>0</v>
      </c>
      <c r="AV306" s="362">
        <f>[6]Tabelle1!C119</f>
        <v>0</v>
      </c>
      <c r="AW306" s="362"/>
      <c r="AX306" s="381">
        <f t="shared" si="45"/>
        <v>0</v>
      </c>
      <c r="AY306" s="382">
        <f t="shared" si="46"/>
        <v>1.7920466372855519</v>
      </c>
    </row>
    <row r="307" spans="1:51" ht="14.15" hidden="1" customHeight="1">
      <c r="A307" s="398">
        <v>45231</v>
      </c>
      <c r="B307" s="376">
        <f>'[3]Warenkorb transponiert'!C194</f>
        <v>0</v>
      </c>
      <c r="C307" s="362">
        <f>'[3]Warenkorb transponiert'!D194</f>
        <v>0</v>
      </c>
      <c r="D307" s="362">
        <f>'[3]Warenkorb transponiert'!E194</f>
        <v>0</v>
      </c>
      <c r="E307" s="362">
        <f>'[3]Warenkorb transponiert'!F194</f>
        <v>0</v>
      </c>
      <c r="F307" s="362">
        <f>'[3]Warenkorb transponiert'!G194</f>
        <v>0</v>
      </c>
      <c r="G307" s="362">
        <f>'[3]Warenkorb transponiert'!H194</f>
        <v>0</v>
      </c>
      <c r="H307" s="362">
        <f>'[3]Warenkorb transponiert'!I194</f>
        <v>0</v>
      </c>
      <c r="I307" s="362">
        <f>'[3]Warenkorb transponiert'!J194</f>
        <v>0</v>
      </c>
      <c r="J307" s="380">
        <f t="shared" si="39"/>
        <v>0</v>
      </c>
      <c r="K307" s="362">
        <f>[4]PreisBio!G158</f>
        <v>0</v>
      </c>
      <c r="L307" s="362">
        <f>[4]PreisBio!H158</f>
        <v>0</v>
      </c>
      <c r="M307" s="362">
        <f>[4]PreisBio!K158</f>
        <v>0</v>
      </c>
      <c r="N307" s="362">
        <f>[4]PreisBio!J158</f>
        <v>0</v>
      </c>
      <c r="O307" s="362">
        <f>[4]PreisBio!L158</f>
        <v>0</v>
      </c>
      <c r="P307" s="362">
        <f>[4]PreisBio!I158</f>
        <v>0</v>
      </c>
      <c r="Q307" s="362">
        <f>[4]PreisBio!M158</f>
        <v>0</v>
      </c>
      <c r="R307" s="362">
        <f>[4]PreisBio!B158</f>
        <v>0</v>
      </c>
      <c r="S307" s="362">
        <f>[4]PreisBio!E158</f>
        <v>0</v>
      </c>
      <c r="T307" s="362">
        <f>[4]PreisBio!F158</f>
        <v>0</v>
      </c>
      <c r="U307" s="380">
        <f t="shared" si="40"/>
        <v>0</v>
      </c>
      <c r="V307" s="376">
        <f>'[2]Haltung gewichtet'!D282</f>
        <v>0</v>
      </c>
      <c r="W307" s="380">
        <f t="shared" si="41"/>
        <v>0</v>
      </c>
      <c r="X307" s="362" t="str">
        <f>[1]Kochtypberechnung_Bio!T276</f>
        <v/>
      </c>
      <c r="Y307" s="362">
        <f>[1]Kochtypberechnung_Bio!V276</f>
        <v>2.7569939205923855</v>
      </c>
      <c r="Z307" s="380">
        <f t="shared" si="42"/>
        <v>1.7920460483850507</v>
      </c>
      <c r="AA307" s="376">
        <f>[7]Bio!C277</f>
        <v>0</v>
      </c>
      <c r="AB307" s="362">
        <f>[7]Bio!D277</f>
        <v>0</v>
      </c>
      <c r="AC307" s="362">
        <f>[7]Bio!E277</f>
        <v>0</v>
      </c>
      <c r="AD307" s="362">
        <f>[7]Bio!F277</f>
        <v>0</v>
      </c>
      <c r="AE307" s="380">
        <f t="shared" si="43"/>
        <v>0</v>
      </c>
      <c r="AF307" s="362">
        <f>[7]Bio!G277</f>
        <v>0</v>
      </c>
      <c r="AG307" s="362">
        <f>[7]Bio!I277</f>
        <v>0</v>
      </c>
      <c r="AH307" s="362">
        <f>[7]Bio!J277</f>
        <v>0</v>
      </c>
      <c r="AI307" s="362">
        <f>[7]Bio!K277</f>
        <v>0</v>
      </c>
      <c r="AJ307" s="362">
        <f>[7]Bio!L277</f>
        <v>0</v>
      </c>
      <c r="AK307" s="362">
        <f>[7]Bio!M277</f>
        <v>0</v>
      </c>
      <c r="AL307" s="362">
        <f>[7]Bio!N277</f>
        <v>0</v>
      </c>
      <c r="AM307" s="362">
        <f>[7]Bio!O277</f>
        <v>0</v>
      </c>
      <c r="AN307" s="362">
        <f>[7]Bio!P277</f>
        <v>0</v>
      </c>
      <c r="AO307" s="362">
        <f>[7]Bio!R277</f>
        <v>0</v>
      </c>
      <c r="AP307" s="362">
        <f>[7]Bio!S277</f>
        <v>0</v>
      </c>
      <c r="AQ307" s="362">
        <f>[7]Bio!T277</f>
        <v>0</v>
      </c>
      <c r="AR307" s="362">
        <f>[7]Bio!U277</f>
        <v>0</v>
      </c>
      <c r="AS307" s="362">
        <f>[7]Bio!W277</f>
        <v>0</v>
      </c>
      <c r="AT307" s="362">
        <f>[7]Bio!X277</f>
        <v>0</v>
      </c>
      <c r="AU307" s="380">
        <f t="shared" si="44"/>
        <v>0</v>
      </c>
      <c r="AV307" s="362">
        <f>[6]Tabelle1!C120</f>
        <v>0</v>
      </c>
      <c r="AW307" s="362"/>
      <c r="AX307" s="381">
        <f t="shared" si="45"/>
        <v>0</v>
      </c>
      <c r="AY307" s="382">
        <f t="shared" si="46"/>
        <v>1.7920460483850507</v>
      </c>
    </row>
    <row r="308" spans="1:51" hidden="1">
      <c r="A308" s="398">
        <v>45261</v>
      </c>
      <c r="B308" s="376">
        <f>'[3]Warenkorb transponiert'!C195</f>
        <v>0</v>
      </c>
      <c r="C308" s="362">
        <f>'[3]Warenkorb transponiert'!D195</f>
        <v>0</v>
      </c>
      <c r="D308" s="362">
        <f>'[3]Warenkorb transponiert'!E195</f>
        <v>0</v>
      </c>
      <c r="E308" s="362">
        <f>'[3]Warenkorb transponiert'!F195</f>
        <v>0</v>
      </c>
      <c r="F308" s="362">
        <f>'[3]Warenkorb transponiert'!G195</f>
        <v>0</v>
      </c>
      <c r="G308" s="362">
        <f>'[3]Warenkorb transponiert'!H195</f>
        <v>0</v>
      </c>
      <c r="H308" s="362">
        <f>'[3]Warenkorb transponiert'!I195</f>
        <v>0</v>
      </c>
      <c r="I308" s="362">
        <f>'[3]Warenkorb transponiert'!J195</f>
        <v>0</v>
      </c>
      <c r="J308" s="380">
        <f t="shared" si="39"/>
        <v>0</v>
      </c>
      <c r="K308" s="362">
        <f>[4]PreisBio!G159</f>
        <v>0</v>
      </c>
      <c r="L308" s="362">
        <f>[4]PreisBio!H159</f>
        <v>0</v>
      </c>
      <c r="M308" s="362">
        <f>[4]PreisBio!K159</f>
        <v>0</v>
      </c>
      <c r="N308" s="362">
        <f>[4]PreisBio!J159</f>
        <v>0</v>
      </c>
      <c r="O308" s="362">
        <f>[4]PreisBio!L159</f>
        <v>0</v>
      </c>
      <c r="P308" s="362">
        <f>[4]PreisBio!I159</f>
        <v>0</v>
      </c>
      <c r="Q308" s="362">
        <f>[4]PreisBio!M159</f>
        <v>0</v>
      </c>
      <c r="R308" s="362">
        <f>[4]PreisBio!B159</f>
        <v>0</v>
      </c>
      <c r="S308" s="362">
        <f>[4]PreisBio!E159</f>
        <v>0</v>
      </c>
      <c r="T308" s="362">
        <f>[4]PreisBio!F159</f>
        <v>0</v>
      </c>
      <c r="U308" s="380">
        <f t="shared" si="40"/>
        <v>0</v>
      </c>
      <c r="V308" s="376">
        <f>'[2]Haltung gewichtet'!D283</f>
        <v>0</v>
      </c>
      <c r="W308" s="380">
        <f t="shared" si="41"/>
        <v>0</v>
      </c>
      <c r="X308" s="362" t="str">
        <f>[1]Kochtypberechnung_Bio!T277</f>
        <v/>
      </c>
      <c r="Y308" s="362">
        <f>[1]Kochtypberechnung_Bio!V277</f>
        <v>2.7569949781178367</v>
      </c>
      <c r="Z308" s="380">
        <f t="shared" si="42"/>
        <v>1.7920467357765939</v>
      </c>
      <c r="AA308" s="376">
        <f>[7]Bio!C278</f>
        <v>0</v>
      </c>
      <c r="AB308" s="362">
        <f>[7]Bio!D278</f>
        <v>0</v>
      </c>
      <c r="AC308" s="362">
        <f>[7]Bio!E278</f>
        <v>0</v>
      </c>
      <c r="AD308" s="362">
        <f>[7]Bio!F278</f>
        <v>0</v>
      </c>
      <c r="AE308" s="380">
        <f t="shared" si="43"/>
        <v>0</v>
      </c>
      <c r="AF308" s="362">
        <f>[7]Bio!G278</f>
        <v>0</v>
      </c>
      <c r="AG308" s="362">
        <f>[7]Bio!I278</f>
        <v>0</v>
      </c>
      <c r="AH308" s="362">
        <f>[7]Bio!J278</f>
        <v>0</v>
      </c>
      <c r="AI308" s="362">
        <f>[7]Bio!K278</f>
        <v>0</v>
      </c>
      <c r="AJ308" s="362">
        <f>[7]Bio!L278</f>
        <v>0</v>
      </c>
      <c r="AK308" s="362">
        <f>[7]Bio!M278</f>
        <v>0</v>
      </c>
      <c r="AL308" s="362">
        <f>[7]Bio!N278</f>
        <v>0</v>
      </c>
      <c r="AM308" s="362">
        <f>[7]Bio!O278</f>
        <v>0</v>
      </c>
      <c r="AN308" s="362">
        <f>[7]Bio!P278</f>
        <v>0</v>
      </c>
      <c r="AO308" s="362">
        <f>[7]Bio!R278</f>
        <v>0</v>
      </c>
      <c r="AP308" s="362">
        <f>[7]Bio!S278</f>
        <v>0</v>
      </c>
      <c r="AQ308" s="362">
        <f>[7]Bio!T278</f>
        <v>0</v>
      </c>
      <c r="AR308" s="362">
        <f>[7]Bio!U278</f>
        <v>0</v>
      </c>
      <c r="AS308" s="362">
        <f>[7]Bio!W278</f>
        <v>0</v>
      </c>
      <c r="AT308" s="362">
        <f>[7]Bio!X278</f>
        <v>0</v>
      </c>
      <c r="AU308" s="380">
        <f t="shared" si="44"/>
        <v>0</v>
      </c>
      <c r="AV308" s="362">
        <f>[6]Tabelle1!C121</f>
        <v>0</v>
      </c>
      <c r="AW308" s="362"/>
      <c r="AX308" s="381">
        <f t="shared" si="45"/>
        <v>0</v>
      </c>
      <c r="AY308" s="382">
        <f t="shared" si="46"/>
        <v>1.7920467357765939</v>
      </c>
    </row>
    <row r="309" spans="1:51" hidden="1">
      <c r="A309" s="398">
        <v>45292</v>
      </c>
      <c r="AV309" s="362">
        <f>[6]Tabelle1!C122</f>
        <v>0</v>
      </c>
    </row>
    <row r="310" spans="1:51">
      <c r="A310" s="379"/>
      <c r="AV310" s="362">
        <f>[6]Tabelle1!C123</f>
        <v>0</v>
      </c>
    </row>
    <row r="311" spans="1:51">
      <c r="A311" s="379"/>
      <c r="AV311" s="362">
        <f>[6]Tabelle1!C124</f>
        <v>0</v>
      </c>
    </row>
    <row r="312" spans="1:51">
      <c r="AV312" s="362">
        <f>[6]Tabelle1!C125</f>
        <v>0</v>
      </c>
    </row>
  </sheetData>
  <mergeCells count="7">
    <mergeCell ref="AV16:AX16"/>
    <mergeCell ref="B16:J16"/>
    <mergeCell ref="K16:U16"/>
    <mergeCell ref="V16:W16"/>
    <mergeCell ref="X16:Z16"/>
    <mergeCell ref="AA16:AE16"/>
    <mergeCell ref="AF16:AU16"/>
  </mergeCells>
  <hyperlinks>
    <hyperlink ref="A7" location="'Tabelle und Graphen'!A1" display="'Tabelle und Graphen'!A1"/>
  </hyperlinks>
  <pageMargins left="0.7" right="0.7" top="0.78740157499999996" bottom="0.78740157499999996" header="0.3" footer="0.3"/>
  <pageSetup paperSize="9" orientation="portrait" r:id="rId1"/>
  <ignoredErrors>
    <ignoredError sqref="V18:V20 AH20:AJ20 AH19:AI19 AK20:AN20 AK19:AN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2770" r:id="rId4" name="Drop Down 2">
              <controlPr defaultSize="0" autoLine="0" autoPict="0">
                <anchor moveWithCells="1">
                  <from>
                    <xdr:col>0</xdr:col>
                    <xdr:colOff>431800</xdr:colOff>
                    <xdr:row>4</xdr:row>
                    <xdr:rowOff>114300</xdr:rowOff>
                  </from>
                  <to>
                    <xdr:col>1</xdr:col>
                    <xdr:colOff>133350</xdr:colOff>
                    <xdr:row>5</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C0C0"/>
  </sheetPr>
  <dimension ref="A1:BJ311"/>
  <sheetViews>
    <sheetView zoomScale="90" zoomScaleNormal="90" workbookViewId="0">
      <pane xSplit="1" ySplit="20" topLeftCell="B270" activePane="bottomRight" state="frozen"/>
      <selection activeCell="A7" sqref="A7"/>
      <selection pane="topRight" activeCell="A7" sqref="A7"/>
      <selection pane="bottomLeft" activeCell="A7" sqref="A7"/>
      <selection pane="bottomRight" activeCell="A285" sqref="A285:XFD308"/>
    </sheetView>
  </sheetViews>
  <sheetFormatPr baseColWidth="10" defaultColWidth="11" defaultRowHeight="14"/>
  <cols>
    <col min="1" max="1" width="20.33203125" style="266" bestFit="1" customWidth="1"/>
    <col min="2" max="2" width="12.08203125" style="378" bestFit="1" customWidth="1"/>
    <col min="3" max="4" width="10.6640625" style="266" bestFit="1" customWidth="1"/>
    <col min="5" max="5" width="11.08203125" style="266" bestFit="1" customWidth="1"/>
    <col min="6" max="6" width="12.75" style="266" bestFit="1" customWidth="1"/>
    <col min="7" max="7" width="12.08203125" style="266" bestFit="1" customWidth="1"/>
    <col min="8" max="8" width="12.6640625" style="266" bestFit="1" customWidth="1"/>
    <col min="9" max="9" width="12.9140625" style="266" bestFit="1" customWidth="1"/>
    <col min="10" max="10" width="11.08203125" style="383" bestFit="1" customWidth="1"/>
    <col min="11" max="11" width="13.6640625" style="266" bestFit="1" customWidth="1"/>
    <col min="12" max="12" width="12.33203125" style="266" bestFit="1" customWidth="1"/>
    <col min="13" max="13" width="13.75" style="266" bestFit="1" customWidth="1"/>
    <col min="14" max="14" width="11.75" style="266" bestFit="1" customWidth="1"/>
    <col min="15" max="15" width="13.33203125" style="266" bestFit="1" customWidth="1"/>
    <col min="16" max="18" width="12.6640625" style="266" bestFit="1" customWidth="1"/>
    <col min="19" max="19" width="11" style="266" bestFit="1" customWidth="1"/>
    <col min="20" max="20" width="10.6640625" style="266" bestFit="1" customWidth="1"/>
    <col min="21" max="21" width="11.08203125" style="383" bestFit="1" customWidth="1"/>
    <col min="22" max="22" width="13.6640625" style="378" bestFit="1" customWidth="1"/>
    <col min="23" max="23" width="11.08203125" style="383" bestFit="1" customWidth="1"/>
    <col min="24" max="24" width="14.08203125" style="266" bestFit="1" customWidth="1"/>
    <col min="25" max="25" width="14.6640625" style="266" bestFit="1" customWidth="1"/>
    <col min="26" max="26" width="11.08203125" style="383" bestFit="1" customWidth="1"/>
    <col min="27" max="27" width="18.4140625" style="378" bestFit="1" customWidth="1"/>
    <col min="28" max="29" width="10.6640625" style="266" bestFit="1" customWidth="1"/>
    <col min="30" max="30" width="13.4140625" style="266" bestFit="1" customWidth="1"/>
    <col min="31" max="31" width="11.08203125" style="383" bestFit="1" customWidth="1"/>
    <col min="32" max="32" width="10.6640625" style="266" bestFit="1" customWidth="1"/>
    <col min="33" max="33" width="13.6640625" style="266" bestFit="1" customWidth="1"/>
    <col min="34" max="34" width="13.4140625" style="266" bestFit="1" customWidth="1"/>
    <col min="35" max="35" width="10.6640625" style="266" bestFit="1" customWidth="1"/>
    <col min="36" max="36" width="13" style="266" bestFit="1" customWidth="1"/>
    <col min="37" max="37" width="13.4140625" style="266" bestFit="1" customWidth="1"/>
    <col min="38" max="38" width="10.9140625" style="266" bestFit="1" customWidth="1"/>
    <col min="39" max="41" width="10.6640625" style="266" bestFit="1" customWidth="1"/>
    <col min="42" max="42" width="12.4140625" style="266" bestFit="1" customWidth="1"/>
    <col min="43" max="43" width="15.6640625" style="266" bestFit="1" customWidth="1"/>
    <col min="44" max="44" width="13.08203125" style="266" bestFit="1" customWidth="1"/>
    <col min="45" max="46" width="10.6640625" style="266" bestFit="1" customWidth="1"/>
    <col min="47" max="47" width="11.08203125" style="383" bestFit="1" customWidth="1"/>
    <col min="48" max="48" width="10.6640625" style="266" bestFit="1" customWidth="1"/>
    <col min="49" max="49" width="21.4140625" style="266" bestFit="1" customWidth="1"/>
    <col min="50" max="50" width="11.08203125" style="384" bestFit="1" customWidth="1"/>
    <col min="51" max="51" width="21" style="377" customWidth="1"/>
    <col min="52" max="16384" width="11" style="266"/>
  </cols>
  <sheetData>
    <row r="1" spans="1:62">
      <c r="B1" s="266"/>
      <c r="E1" s="322" t="str">
        <f>Codierung!I201</f>
        <v>Eidgenössisches Departement für  Wirtschaft, Bildung und Forschung WBF</v>
      </c>
      <c r="J1" s="266"/>
      <c r="U1" s="266"/>
      <c r="V1" s="266"/>
      <c r="W1" s="266"/>
      <c r="Z1" s="266"/>
      <c r="AA1" s="266"/>
      <c r="AE1" s="266"/>
      <c r="AU1" s="266"/>
      <c r="AX1" s="266"/>
      <c r="AY1" s="266"/>
    </row>
    <row r="2" spans="1:62">
      <c r="B2" s="266"/>
      <c r="E2" s="330" t="str">
        <f>Codierung!I202</f>
        <v>Bundesamt für Landwirtschaft BLW</v>
      </c>
      <c r="J2" s="266"/>
      <c r="U2" s="266"/>
      <c r="V2" s="266"/>
      <c r="W2" s="266"/>
      <c r="Z2" s="266"/>
      <c r="AA2" s="266"/>
      <c r="AE2" s="266"/>
      <c r="AU2" s="266"/>
      <c r="AX2" s="266"/>
      <c r="AY2" s="266"/>
    </row>
    <row r="3" spans="1:62">
      <c r="B3" s="266"/>
      <c r="E3" s="322" t="str">
        <f>Codierung!I203</f>
        <v>Fachbereich Marktanalysen</v>
      </c>
      <c r="J3" s="266"/>
      <c r="U3" s="266"/>
      <c r="V3" s="266"/>
      <c r="W3" s="266"/>
      <c r="Z3" s="266"/>
      <c r="AA3" s="266"/>
      <c r="AE3" s="266"/>
      <c r="AU3" s="266"/>
      <c r="AX3" s="266"/>
      <c r="AY3" s="266"/>
    </row>
    <row r="4" spans="1:62">
      <c r="B4" s="266"/>
      <c r="H4" s="322"/>
      <c r="J4" s="266"/>
      <c r="U4" s="266"/>
      <c r="V4" s="266"/>
      <c r="W4" s="266"/>
      <c r="Z4" s="266"/>
      <c r="AA4" s="266"/>
      <c r="AE4" s="266"/>
      <c r="AU4" s="266"/>
      <c r="AX4" s="266"/>
      <c r="AY4" s="266"/>
    </row>
    <row r="5" spans="1:62">
      <c r="B5" s="266"/>
      <c r="H5" s="322"/>
      <c r="J5" s="266"/>
      <c r="U5" s="266"/>
      <c r="V5" s="266"/>
      <c r="W5" s="266"/>
      <c r="Z5" s="266"/>
      <c r="AA5" s="266"/>
      <c r="AE5" s="266"/>
      <c r="AU5" s="266"/>
      <c r="AX5" s="266"/>
      <c r="AY5" s="266"/>
    </row>
    <row r="6" spans="1:62">
      <c r="B6" s="266"/>
      <c r="H6" s="322"/>
      <c r="J6" s="266"/>
      <c r="U6" s="266"/>
      <c r="V6" s="266"/>
      <c r="W6" s="266"/>
      <c r="Z6" s="266"/>
      <c r="AA6" s="266"/>
      <c r="AE6" s="266"/>
      <c r="AU6" s="266"/>
      <c r="AX6" s="266"/>
      <c r="AY6" s="266"/>
    </row>
    <row r="7" spans="1:62">
      <c r="A7" s="372" t="str">
        <f>Codierung!$I$209</f>
        <v>Zurück zum Inhaltsverzeichnis</v>
      </c>
      <c r="B7" s="266"/>
      <c r="H7" s="322"/>
      <c r="J7" s="266"/>
      <c r="U7" s="266"/>
      <c r="V7" s="266"/>
      <c r="W7" s="266"/>
      <c r="Z7" s="266"/>
      <c r="AA7" s="266"/>
      <c r="AE7" s="266"/>
      <c r="AU7" s="266"/>
      <c r="AX7" s="266"/>
      <c r="AY7" s="266"/>
    </row>
    <row r="8" spans="1:62">
      <c r="A8" s="370"/>
      <c r="B8" s="370"/>
      <c r="C8" s="370"/>
      <c r="D8" s="370"/>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1"/>
      <c r="AH8" s="370"/>
      <c r="AI8" s="370"/>
      <c r="AJ8" s="370"/>
      <c r="AK8" s="370"/>
      <c r="AL8" s="370"/>
      <c r="AM8" s="370"/>
      <c r="AN8" s="370"/>
      <c r="AO8" s="370"/>
      <c r="AP8" s="370"/>
      <c r="AQ8" s="370"/>
      <c r="AR8" s="370"/>
      <c r="AS8" s="370"/>
      <c r="AT8" s="370"/>
      <c r="AU8" s="370"/>
      <c r="AV8" s="370"/>
      <c r="AW8" s="370"/>
      <c r="AX8" s="370"/>
      <c r="AY8" s="370"/>
      <c r="AZ8" s="370"/>
      <c r="BA8" s="370"/>
      <c r="BB8" s="370"/>
      <c r="BC8" s="370"/>
      <c r="BD8" s="370"/>
      <c r="BE8" s="370"/>
      <c r="BF8" s="370"/>
      <c r="BG8" s="370"/>
      <c r="BH8" s="370"/>
      <c r="BI8" s="370"/>
      <c r="BJ8" s="370"/>
    </row>
    <row r="9" spans="1:62">
      <c r="A9" s="370"/>
      <c r="B9" s="370"/>
      <c r="C9" s="370"/>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1"/>
      <c r="AH9" s="370"/>
      <c r="AI9" s="370"/>
      <c r="AJ9" s="370"/>
      <c r="AK9" s="370"/>
      <c r="AL9" s="370"/>
      <c r="AM9" s="370"/>
      <c r="AN9" s="370"/>
      <c r="AO9" s="370"/>
      <c r="AP9" s="370"/>
      <c r="AQ9" s="370"/>
      <c r="AR9" s="370"/>
      <c r="AS9" s="370"/>
      <c r="AT9" s="370"/>
      <c r="AU9" s="370"/>
      <c r="AV9" s="370"/>
      <c r="AW9" s="370"/>
      <c r="AX9" s="370"/>
      <c r="AY9" s="370"/>
      <c r="AZ9" s="370"/>
      <c r="BA9" s="370"/>
      <c r="BB9" s="370"/>
      <c r="BC9" s="370"/>
      <c r="BD9" s="370"/>
      <c r="BE9" s="370"/>
      <c r="BF9" s="370"/>
      <c r="BG9" s="370"/>
      <c r="BH9" s="370"/>
      <c r="BI9" s="370"/>
      <c r="BJ9" s="370"/>
    </row>
    <row r="10" spans="1:62">
      <c r="A10" s="370"/>
      <c r="B10" s="370"/>
      <c r="C10" s="370"/>
      <c r="D10" s="370"/>
      <c r="E10" s="370"/>
      <c r="F10" s="370"/>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1"/>
      <c r="AH10" s="370"/>
      <c r="AI10" s="370"/>
      <c r="AJ10" s="370"/>
      <c r="AK10" s="370"/>
      <c r="AL10" s="370"/>
      <c r="AM10" s="370"/>
      <c r="AN10" s="370"/>
      <c r="AO10" s="370"/>
      <c r="AP10" s="370"/>
      <c r="AQ10" s="370"/>
      <c r="AR10" s="370"/>
      <c r="AS10" s="370"/>
      <c r="AT10" s="370"/>
      <c r="AU10" s="370"/>
      <c r="AV10" s="370"/>
      <c r="AW10" s="370"/>
      <c r="AX10" s="370"/>
      <c r="AY10" s="370"/>
      <c r="AZ10" s="370"/>
      <c r="BA10" s="370"/>
      <c r="BB10" s="370"/>
      <c r="BC10" s="370"/>
      <c r="BD10" s="370"/>
      <c r="BE10" s="370"/>
      <c r="BF10" s="370"/>
      <c r="BG10" s="370"/>
      <c r="BH10" s="370"/>
      <c r="BI10" s="370"/>
      <c r="BJ10" s="370"/>
    </row>
    <row r="11" spans="1:62">
      <c r="A11" s="370"/>
      <c r="B11" s="370"/>
      <c r="C11" s="370"/>
      <c r="D11" s="370"/>
      <c r="E11" s="370"/>
      <c r="F11" s="370"/>
      <c r="G11" s="370"/>
      <c r="H11" s="370"/>
      <c r="I11" s="370"/>
      <c r="J11" s="370"/>
      <c r="K11" s="370"/>
      <c r="L11" s="370"/>
      <c r="M11" s="370"/>
      <c r="N11" s="370"/>
      <c r="O11" s="370"/>
      <c r="P11" s="370"/>
      <c r="Q11" s="370"/>
      <c r="R11" s="370"/>
      <c r="S11" s="370"/>
      <c r="T11" s="370"/>
      <c r="U11" s="370"/>
      <c r="V11" s="370"/>
      <c r="W11" s="370"/>
      <c r="X11" s="370"/>
      <c r="Y11" s="370"/>
      <c r="Z11" s="370"/>
      <c r="AA11" s="370"/>
      <c r="AB11" s="370"/>
      <c r="AC11" s="370"/>
      <c r="AD11" s="370"/>
      <c r="AE11" s="370"/>
      <c r="AF11" s="370"/>
      <c r="AG11" s="371"/>
      <c r="AH11" s="370"/>
      <c r="AI11" s="370"/>
      <c r="AJ11" s="370"/>
      <c r="AK11" s="370"/>
      <c r="AL11" s="370"/>
      <c r="AM11" s="370"/>
      <c r="AN11" s="370"/>
      <c r="AO11" s="370"/>
      <c r="AP11" s="370"/>
      <c r="AQ11" s="370"/>
      <c r="AR11" s="370"/>
      <c r="AS11" s="370"/>
      <c r="AT11" s="370"/>
      <c r="AU11" s="370"/>
      <c r="AV11" s="370"/>
      <c r="AW11" s="370"/>
      <c r="AX11" s="370"/>
      <c r="AY11" s="370"/>
      <c r="AZ11" s="370"/>
      <c r="BA11" s="370"/>
      <c r="BB11" s="370"/>
      <c r="BC11" s="370"/>
      <c r="BD11" s="370"/>
      <c r="BE11" s="370"/>
      <c r="BF11" s="370"/>
      <c r="BG11" s="370"/>
      <c r="BH11" s="370"/>
      <c r="BI11" s="370"/>
      <c r="BJ11" s="370"/>
    </row>
    <row r="12" spans="1:62">
      <c r="A12" s="370"/>
      <c r="B12" s="370"/>
      <c r="C12" s="370"/>
      <c r="D12" s="370"/>
      <c r="E12" s="370"/>
      <c r="F12" s="370"/>
      <c r="G12" s="370"/>
      <c r="H12" s="370"/>
      <c r="I12" s="370"/>
      <c r="J12" s="370"/>
      <c r="K12" s="370"/>
      <c r="L12" s="370"/>
      <c r="M12" s="370"/>
      <c r="N12" s="370"/>
      <c r="O12" s="370"/>
      <c r="P12" s="370"/>
      <c r="Q12" s="370"/>
      <c r="R12" s="370"/>
      <c r="S12" s="370"/>
      <c r="T12" s="370"/>
      <c r="U12" s="370"/>
      <c r="V12" s="370"/>
      <c r="W12" s="370"/>
      <c r="X12" s="370"/>
      <c r="Y12" s="370"/>
      <c r="Z12" s="370"/>
      <c r="AA12" s="370"/>
      <c r="AB12" s="370"/>
      <c r="AC12" s="370"/>
      <c r="AD12" s="370"/>
      <c r="AE12" s="370"/>
      <c r="AF12" s="370"/>
      <c r="AG12" s="371"/>
      <c r="AH12" s="370"/>
      <c r="AI12" s="370"/>
      <c r="AJ12" s="370"/>
      <c r="AK12" s="370"/>
      <c r="AL12" s="370"/>
      <c r="AM12" s="370"/>
      <c r="AN12" s="370"/>
      <c r="AO12" s="370"/>
      <c r="AP12" s="370"/>
      <c r="AQ12" s="370"/>
      <c r="AR12" s="370"/>
      <c r="AS12" s="370"/>
      <c r="AT12" s="370"/>
      <c r="AU12" s="370"/>
      <c r="AV12" s="370"/>
      <c r="AW12" s="370"/>
      <c r="AX12" s="370"/>
      <c r="AY12" s="370"/>
      <c r="AZ12" s="370"/>
      <c r="BA12" s="370"/>
      <c r="BB12" s="370"/>
      <c r="BC12" s="370"/>
      <c r="BD12" s="370"/>
      <c r="BE12" s="370"/>
      <c r="BF12" s="370"/>
      <c r="BG12" s="370"/>
      <c r="BH12" s="370"/>
      <c r="BI12" s="370"/>
      <c r="BJ12" s="370"/>
    </row>
    <row r="13" spans="1:62">
      <c r="B13" s="266"/>
      <c r="C13" s="370"/>
      <c r="D13" s="370"/>
      <c r="E13" s="370"/>
      <c r="F13" s="370"/>
      <c r="G13" s="288"/>
      <c r="J13" s="266"/>
      <c r="K13" s="370"/>
      <c r="L13" s="370"/>
      <c r="M13" s="370"/>
      <c r="N13" s="370"/>
      <c r="O13" s="370"/>
      <c r="P13" s="370"/>
      <c r="Q13" s="370"/>
      <c r="R13" s="370"/>
      <c r="S13" s="370"/>
      <c r="T13" s="370"/>
      <c r="U13" s="370"/>
      <c r="V13" s="370"/>
      <c r="W13" s="370"/>
      <c r="X13" s="370"/>
      <c r="Y13" s="370"/>
      <c r="Z13" s="370"/>
      <c r="AA13" s="370"/>
      <c r="AB13" s="370"/>
      <c r="AC13" s="370"/>
      <c r="AD13" s="370"/>
      <c r="AE13" s="370"/>
      <c r="AF13" s="370"/>
      <c r="AG13" s="371"/>
      <c r="AH13" s="370"/>
      <c r="AI13" s="370"/>
      <c r="AJ13" s="370"/>
      <c r="AK13" s="370"/>
      <c r="AL13" s="370"/>
      <c r="AM13" s="370"/>
      <c r="AN13" s="370"/>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row>
    <row r="14" spans="1:62" ht="17.5" customHeight="1">
      <c r="B14" s="266"/>
      <c r="C14" s="322"/>
      <c r="J14" s="266"/>
      <c r="U14" s="266"/>
      <c r="V14" s="266"/>
      <c r="W14" s="266"/>
      <c r="Z14" s="266"/>
      <c r="AA14" s="266"/>
      <c r="AE14" s="266"/>
      <c r="AU14" s="266"/>
      <c r="AX14" s="266"/>
      <c r="AY14" s="266"/>
    </row>
    <row r="15" spans="1:62">
      <c r="A15" s="288"/>
      <c r="B15" s="266"/>
      <c r="J15" s="266"/>
      <c r="U15" s="266"/>
      <c r="V15" s="266"/>
      <c r="W15" s="266"/>
      <c r="Z15" s="266"/>
      <c r="AA15" s="266"/>
      <c r="AE15" s="266"/>
      <c r="AU15" s="266"/>
      <c r="AX15" s="266"/>
      <c r="AY15" s="288"/>
    </row>
    <row r="16" spans="1:62" s="375" customFormat="1">
      <c r="A16" s="373"/>
      <c r="B16" s="440" t="str">
        <f>Codierung!I36</f>
        <v>Milch und Milch- Produkte</v>
      </c>
      <c r="C16" s="441"/>
      <c r="D16" s="441"/>
      <c r="E16" s="441"/>
      <c r="F16" s="441"/>
      <c r="G16" s="441"/>
      <c r="H16" s="441"/>
      <c r="I16" s="441"/>
      <c r="J16" s="442"/>
      <c r="K16" s="440" t="str">
        <f>Codierung!I37</f>
        <v>Fleisch und Fleisch- Produkte</v>
      </c>
      <c r="L16" s="441"/>
      <c r="M16" s="441"/>
      <c r="N16" s="441"/>
      <c r="O16" s="441"/>
      <c r="P16" s="441"/>
      <c r="Q16" s="441"/>
      <c r="R16" s="441"/>
      <c r="S16" s="441"/>
      <c r="T16" s="441"/>
      <c r="U16" s="442"/>
      <c r="V16" s="440" t="str">
        <f>Codierung!I65</f>
        <v>Eier Freiland, frisch</v>
      </c>
      <c r="W16" s="442"/>
      <c r="X16" s="440" t="str">
        <f>Codierung!I39</f>
        <v>Kartoffeln</v>
      </c>
      <c r="Y16" s="441"/>
      <c r="Z16" s="442"/>
      <c r="AA16" s="440" t="str">
        <f>Codierung!I40</f>
        <v>Früchte</v>
      </c>
      <c r="AB16" s="441"/>
      <c r="AC16" s="441"/>
      <c r="AD16" s="441"/>
      <c r="AE16" s="442"/>
      <c r="AF16" s="440" t="str">
        <f>Codierung!I41</f>
        <v>Gemüse</v>
      </c>
      <c r="AG16" s="441"/>
      <c r="AH16" s="441"/>
      <c r="AI16" s="441"/>
      <c r="AJ16" s="441"/>
      <c r="AK16" s="441"/>
      <c r="AL16" s="441"/>
      <c r="AM16" s="441"/>
      <c r="AN16" s="441"/>
      <c r="AO16" s="441"/>
      <c r="AP16" s="441"/>
      <c r="AQ16" s="441"/>
      <c r="AR16" s="441"/>
      <c r="AS16" s="441"/>
      <c r="AT16" s="441"/>
      <c r="AU16" s="442"/>
      <c r="AV16" s="440" t="str">
        <f>Codierung!I42</f>
        <v>Mehl</v>
      </c>
      <c r="AW16" s="441"/>
      <c r="AX16" s="442"/>
      <c r="AY16" s="374"/>
    </row>
    <row r="17" spans="1:51" s="375" customFormat="1" ht="3" customHeight="1">
      <c r="A17" s="418"/>
      <c r="B17" s="419"/>
      <c r="C17" s="418"/>
      <c r="D17" s="418"/>
      <c r="E17" s="418"/>
      <c r="F17" s="418"/>
      <c r="G17" s="418"/>
      <c r="H17" s="418"/>
      <c r="I17" s="418"/>
      <c r="J17" s="420"/>
      <c r="K17" s="419"/>
      <c r="L17" s="418"/>
      <c r="M17" s="418"/>
      <c r="N17" s="418"/>
      <c r="O17" s="418"/>
      <c r="P17" s="418"/>
      <c r="Q17" s="418"/>
      <c r="R17" s="418"/>
      <c r="S17" s="418"/>
      <c r="T17" s="418"/>
      <c r="U17" s="420"/>
      <c r="V17" s="419"/>
      <c r="W17" s="420"/>
      <c r="X17" s="419"/>
      <c r="Y17" s="418"/>
      <c r="Z17" s="420"/>
      <c r="AA17" s="419"/>
      <c r="AB17" s="418"/>
      <c r="AC17" s="418"/>
      <c r="AD17" s="418"/>
      <c r="AE17" s="420"/>
      <c r="AF17" s="419"/>
      <c r="AG17" s="418"/>
      <c r="AH17" s="418"/>
      <c r="AI17" s="418"/>
      <c r="AJ17" s="418"/>
      <c r="AK17" s="418"/>
      <c r="AL17" s="418"/>
      <c r="AM17" s="418"/>
      <c r="AN17" s="418"/>
      <c r="AO17" s="418"/>
      <c r="AP17" s="418"/>
      <c r="AQ17" s="418"/>
      <c r="AR17" s="418"/>
      <c r="AS17" s="418"/>
      <c r="AT17" s="418"/>
      <c r="AU17" s="420"/>
      <c r="AV17" s="419"/>
      <c r="AW17" s="418"/>
      <c r="AX17" s="420"/>
      <c r="AY17" s="421"/>
    </row>
    <row r="18" spans="1:51" s="316" customFormat="1" ht="29.25" customHeight="1">
      <c r="A18" s="323"/>
      <c r="B18" s="385" t="str">
        <f>Codierung!$I$44</f>
        <v xml:space="preserve">Vollmilch </v>
      </c>
      <c r="C18" s="386" t="str">
        <f>Codierung!$I$45</f>
        <v>Gruyère</v>
      </c>
      <c r="D18" s="386" t="str">
        <f>Codierung!$I$46</f>
        <v>Mozzarella</v>
      </c>
      <c r="E18" s="386" t="str">
        <f>Codierung!$I$47</f>
        <v>Emmentaler</v>
      </c>
      <c r="F18" s="386" t="str">
        <f>Codierung!$I$48</f>
        <v xml:space="preserve">Vorzugsbutter </v>
      </c>
      <c r="G18" s="386" t="str">
        <f>Codierung!$I$49</f>
        <v>Vollrahm</v>
      </c>
      <c r="H18" s="386" t="str">
        <f>Codierung!$I$50</f>
        <v>Fruchtjoghurt, Beeren</v>
      </c>
      <c r="I18" s="386" t="str">
        <f>Codierung!$I$51</f>
        <v>Joghurt nature</v>
      </c>
      <c r="J18" s="387" t="str">
        <f>Codierung!$I$5</f>
        <v>Warenkorb</v>
      </c>
      <c r="K18" s="388" t="str">
        <f>Codierung!$I$53</f>
        <v>Rindsentrecôte</v>
      </c>
      <c r="L18" s="386" t="str">
        <f>Codierung!$I$54</f>
        <v>Rindsplätzli à la minute</v>
      </c>
      <c r="M18" s="386" t="str">
        <f>Codierung!$I$57</f>
        <v>Schweinsnierstücksteak</v>
      </c>
      <c r="N18" s="386" t="str">
        <f>Codierung!$I$58</f>
        <v>Schweinskoteletten</v>
      </c>
      <c r="O18" s="386" t="str">
        <f>Codierung!$I$59</f>
        <v>Schweinsstotzenplätzli</v>
      </c>
      <c r="P18" s="386" t="str">
        <f>Codierung!$I$60</f>
        <v>Salami CH</v>
      </c>
      <c r="Q18" s="386" t="str">
        <f>Codierung!$I$61</f>
        <v>Wienerli</v>
      </c>
      <c r="R18" s="386" t="str">
        <f>Codierung!$I$62</f>
        <v>Kalbsbratwurst</v>
      </c>
      <c r="S18" s="386" t="str">
        <f>Codierung!$I$63</f>
        <v>Poulet ganz</v>
      </c>
      <c r="T18" s="386" t="str">
        <f>Codierung!$I$64</f>
        <v>Pouletbrust</v>
      </c>
      <c r="U18" s="387" t="str">
        <f>Codierung!$I$5</f>
        <v>Warenkorb</v>
      </c>
      <c r="V18" s="388" t="str">
        <f>Codierung!$I$66</f>
        <v>CH gesamt</v>
      </c>
      <c r="W18" s="387" t="str">
        <f>Codierung!$I$5</f>
        <v>Warenkorb</v>
      </c>
      <c r="X18" s="389" t="str">
        <f>Codierung!$I$70</f>
        <v>Festkochende</v>
      </c>
      <c r="Y18" s="390" t="str">
        <f>Codierung!$I$71</f>
        <v>Mehligkochende</v>
      </c>
      <c r="Z18" s="387" t="str">
        <f>Codierung!$I$5</f>
        <v>Warenkorb</v>
      </c>
      <c r="AA18" s="389" t="str">
        <f>Codierung!$I$75</f>
        <v>Äpfel, Gala, Klasse I</v>
      </c>
      <c r="AB18" s="390" t="str">
        <f>Codierung!$I$76</f>
        <v>Bananen</v>
      </c>
      <c r="AC18" s="390" t="str">
        <f>Codierung!$I$77</f>
        <v>Orangen</v>
      </c>
      <c r="AD18" s="390" t="str">
        <f>Codierung!$I$78</f>
        <v>Kiwi</v>
      </c>
      <c r="AE18" s="387" t="str">
        <f>Codierung!$I$5</f>
        <v>Warenkorb</v>
      </c>
      <c r="AF18" s="389" t="str">
        <f>Codierung!$I$80</f>
        <v>Karotten</v>
      </c>
      <c r="AG18" s="390" t="str">
        <f>Codierung!$I$82</f>
        <v>Tomaten Rispe</v>
      </c>
      <c r="AH18" s="390" t="str">
        <f>Codierung!$I$83</f>
        <v>Salatgurke</v>
      </c>
      <c r="AI18" s="390" t="str">
        <f>Codierung!$I$84</f>
        <v>Zucchetti</v>
      </c>
      <c r="AJ18" s="390" t="str">
        <f>Codierung!$I$85</f>
        <v>Eisbergsalat</v>
      </c>
      <c r="AK18" s="390" t="str">
        <f>Codierung!$I$86</f>
        <v>Zwiebeln (gelb)</v>
      </c>
      <c r="AL18" s="390" t="str">
        <f>Codierung!$I$87</f>
        <v>Blumenkohl</v>
      </c>
      <c r="AM18" s="390" t="str">
        <f>Codierung!$I$88</f>
        <v>Fenchel</v>
      </c>
      <c r="AN18" s="390" t="str">
        <f>Codierung!$I$89</f>
        <v>Broccoli</v>
      </c>
      <c r="AO18" s="390" t="str">
        <f>Codierung!$I$91</f>
        <v>Lauch grün</v>
      </c>
      <c r="AP18" s="390" t="str">
        <f>Codierung!$I$92</f>
        <v>Champignons</v>
      </c>
      <c r="AQ18" s="390" t="str">
        <f>Codierung!$I$93</f>
        <v>Randen gedämpft</v>
      </c>
      <c r="AR18" s="390" t="str">
        <f>Codierung!$I$94</f>
        <v>Knollensellerie</v>
      </c>
      <c r="AS18" s="390" t="str">
        <f>Codierung!$I$96</f>
        <v>Aubergine</v>
      </c>
      <c r="AT18" s="390" t="str">
        <f>Codierung!$I$97</f>
        <v>Nüsslisalat</v>
      </c>
      <c r="AU18" s="387" t="str">
        <f>Codierung!$I$5</f>
        <v>Warenkorb</v>
      </c>
      <c r="AV18" s="389" t="str">
        <f>Codierung!$I$99</f>
        <v>Weissmehl</v>
      </c>
      <c r="AW18" s="390"/>
      <c r="AX18" s="387" t="str">
        <f>Codierung!$I$5</f>
        <v>Warenkorb</v>
      </c>
      <c r="AY18" s="399" t="str">
        <f>Codierung!I16</f>
        <v>Warenkorb Total</v>
      </c>
    </row>
    <row r="19" spans="1:51" ht="15.75" customHeight="1">
      <c r="A19" s="366" t="str">
        <f>Codierung!$I$109</f>
        <v>Gewichtung</v>
      </c>
      <c r="B19" s="391">
        <f>'Bio - Rohdaten'!B19</f>
        <v>8.6</v>
      </c>
      <c r="C19" s="392">
        <f>'Bio - Rohdaten'!C19</f>
        <v>0.2</v>
      </c>
      <c r="D19" s="392">
        <f>'Bio - Rohdaten'!D19</f>
        <v>0.21</v>
      </c>
      <c r="E19" s="392">
        <f>'Bio - Rohdaten'!E19</f>
        <v>0.15</v>
      </c>
      <c r="F19" s="392">
        <f>'Bio - Rohdaten'!F19</f>
        <v>0.11</v>
      </c>
      <c r="G19" s="392">
        <f>'Bio - Rohdaten'!G19</f>
        <v>0.45</v>
      </c>
      <c r="H19" s="392">
        <f>'Bio - Rohdaten'!H19</f>
        <v>0.5</v>
      </c>
      <c r="I19" s="392">
        <f>'Bio - Rohdaten'!I19</f>
        <v>0.35</v>
      </c>
      <c r="J19" s="393"/>
      <c r="K19" s="391">
        <f>'Bio - Rohdaten'!K19</f>
        <v>0.12</v>
      </c>
      <c r="L19" s="392">
        <f>'Bio - Rohdaten'!L19</f>
        <v>0.1</v>
      </c>
      <c r="M19" s="392">
        <f>'Bio - Rohdaten'!M19</f>
        <v>0.17</v>
      </c>
      <c r="N19" s="392">
        <f>'Bio - Rohdaten'!N19</f>
        <v>0.21</v>
      </c>
      <c r="O19" s="392">
        <f>'Bio - Rohdaten'!O19</f>
        <v>0.18</v>
      </c>
      <c r="P19" s="392">
        <f>'Bio - Rohdaten'!P19</f>
        <v>0.08</v>
      </c>
      <c r="Q19" s="392">
        <f>'Bio - Rohdaten'!Q19</f>
        <v>0.31</v>
      </c>
      <c r="R19" s="392">
        <f>'Bio - Rohdaten'!R19</f>
        <v>0.47</v>
      </c>
      <c r="S19" s="392">
        <f>'Bio - Rohdaten'!S19</f>
        <v>0.72</v>
      </c>
      <c r="T19" s="392">
        <f>'Bio - Rohdaten'!T19</f>
        <v>0.16</v>
      </c>
      <c r="U19" s="393"/>
      <c r="V19" s="391">
        <f>'Bio - Rohdaten'!V19</f>
        <v>28</v>
      </c>
      <c r="W19" s="393"/>
      <c r="X19" s="391">
        <f>'Bio - Rohdaten'!X19</f>
        <v>1.5</v>
      </c>
      <c r="Y19" s="392">
        <f>'Bio - Rohdaten'!Y19</f>
        <v>0.65</v>
      </c>
      <c r="Z19" s="393"/>
      <c r="AA19" s="391">
        <f>'Bio - Rohdaten'!AA19</f>
        <v>1.5</v>
      </c>
      <c r="AB19" s="392">
        <f>'Bio - Rohdaten'!AB19</f>
        <v>1.2</v>
      </c>
      <c r="AC19" s="392">
        <f>'Bio - Rohdaten'!AC19</f>
        <v>0.89</v>
      </c>
      <c r="AD19" s="392">
        <f>'Bio - Rohdaten'!AD19</f>
        <v>2.5005882352941171</v>
      </c>
      <c r="AE19" s="393"/>
      <c r="AF19" s="391">
        <f>'Bio - Rohdaten'!AF19</f>
        <v>1.2</v>
      </c>
      <c r="AG19" s="392">
        <f>'Bio - Rohdaten'!AG19</f>
        <v>0.9</v>
      </c>
      <c r="AH19" s="392">
        <f>'Bio - Rohdaten'!AH19</f>
        <v>1.5033333333333332</v>
      </c>
      <c r="AI19" s="392">
        <f>'Bio - Rohdaten'!AI19</f>
        <v>0.37</v>
      </c>
      <c r="AJ19" s="392">
        <v>1</v>
      </c>
      <c r="AK19" s="392">
        <f>'Bio - Rohdaten'!AK19</f>
        <v>0.24</v>
      </c>
      <c r="AL19" s="392">
        <f>'Bio - Rohdaten'!AL19</f>
        <v>0.33</v>
      </c>
      <c r="AM19" s="392">
        <f>'Bio - Rohdaten'!AM19</f>
        <v>0.26</v>
      </c>
      <c r="AN19" s="392">
        <f>'Bio - Rohdaten'!AN19</f>
        <v>0.25</v>
      </c>
      <c r="AO19" s="392">
        <f>'Bio - Rohdaten'!AO19</f>
        <v>0.16</v>
      </c>
      <c r="AP19" s="392">
        <f>'Bio - Rohdaten'!AP19</f>
        <v>0.21</v>
      </c>
      <c r="AQ19" s="392">
        <f>'Bio - Rohdaten'!AQ19</f>
        <v>0.18</v>
      </c>
      <c r="AR19" s="392">
        <f>'Bio - Rohdaten'!AR19</f>
        <v>0.15</v>
      </c>
      <c r="AS19" s="392">
        <f>'Bio - Rohdaten'!AS19</f>
        <v>0.15</v>
      </c>
      <c r="AT19" s="392">
        <f>'Bio - Rohdaten'!AT19</f>
        <v>0.06</v>
      </c>
      <c r="AU19" s="393"/>
      <c r="AV19" s="391">
        <f>'Bio - Rohdaten'!AV19</f>
        <v>1.4</v>
      </c>
      <c r="AW19" s="392"/>
      <c r="AX19" s="393"/>
      <c r="AY19" s="400"/>
    </row>
    <row r="20" spans="1:51">
      <c r="A20" s="394" t="str">
        <f>Codierung!$I$108</f>
        <v>Einheit</v>
      </c>
      <c r="B20" s="395" t="str">
        <f>Codierung!$I$112</f>
        <v>In CHF / Liter</v>
      </c>
      <c r="C20" s="396" t="str">
        <f>Codierung!$I$113</f>
        <v>In CHF / kg</v>
      </c>
      <c r="D20" s="396" t="str">
        <f>Codierung!$I$113</f>
        <v>In CHF / kg</v>
      </c>
      <c r="E20" s="396" t="str">
        <f>Codierung!$I$113</f>
        <v>In CHF / kg</v>
      </c>
      <c r="F20" s="396" t="str">
        <f>Codierung!$I$113</f>
        <v>In CHF / kg</v>
      </c>
      <c r="G20" s="396" t="str">
        <f>Codierung!$I$112</f>
        <v>In CHF / Liter</v>
      </c>
      <c r="H20" s="396" t="str">
        <f>Codierung!$I$113</f>
        <v>In CHF / kg</v>
      </c>
      <c r="I20" s="396" t="str">
        <f>Codierung!$I$113</f>
        <v>In CHF / kg</v>
      </c>
      <c r="J20" s="397" t="str">
        <f>Codierung!$I$110</f>
        <v>In CHF</v>
      </c>
      <c r="K20" s="395" t="str">
        <f>Codierung!$I$113</f>
        <v>In CHF / kg</v>
      </c>
      <c r="L20" s="396" t="str">
        <f>Codierung!$I$113</f>
        <v>In CHF / kg</v>
      </c>
      <c r="M20" s="396" t="str">
        <f>Codierung!$I$113</f>
        <v>In CHF / kg</v>
      </c>
      <c r="N20" s="396" t="str">
        <f>Codierung!$I$113</f>
        <v>In CHF / kg</v>
      </c>
      <c r="O20" s="396" t="str">
        <f>Codierung!$I$113</f>
        <v>In CHF / kg</v>
      </c>
      <c r="P20" s="396" t="str">
        <f>Codierung!$I$114</f>
        <v>In CHF / 100g</v>
      </c>
      <c r="Q20" s="396" t="str">
        <f>Codierung!$I$114</f>
        <v>In CHF / 100g</v>
      </c>
      <c r="R20" s="396" t="str">
        <f>Codierung!$I$114</f>
        <v>In CHF / 100g</v>
      </c>
      <c r="S20" s="396" t="str">
        <f>Codierung!$I$113</f>
        <v>In CHF / kg</v>
      </c>
      <c r="T20" s="396" t="str">
        <f>Codierung!$I$113</f>
        <v>In CHF / kg</v>
      </c>
      <c r="U20" s="397" t="str">
        <f>Codierung!$I$110</f>
        <v>In CHF</v>
      </c>
      <c r="V20" s="395" t="str">
        <f>Codierung!$I$115</f>
        <v>In CHF / Ei</v>
      </c>
      <c r="W20" s="397" t="str">
        <f>Codierung!$I$110</f>
        <v>In CHF</v>
      </c>
      <c r="X20" s="395" t="str">
        <f>Codierung!$I$113</f>
        <v>In CHF / kg</v>
      </c>
      <c r="Y20" s="396" t="str">
        <f>Codierung!$I$113</f>
        <v>In CHF / kg</v>
      </c>
      <c r="Z20" s="397" t="str">
        <f>Codierung!$I$110</f>
        <v>In CHF</v>
      </c>
      <c r="AA20" s="395" t="str">
        <f>Codierung!$I$113</f>
        <v>In CHF / kg</v>
      </c>
      <c r="AB20" s="396" t="str">
        <f>Codierung!$I$113</f>
        <v>In CHF / kg</v>
      </c>
      <c r="AC20" s="396" t="str">
        <f>Codierung!$I$113</f>
        <v>In CHF / kg</v>
      </c>
      <c r="AD20" s="396" t="str">
        <f>Codierung!$I$116</f>
        <v>In CHF / Stück</v>
      </c>
      <c r="AE20" s="397" t="str">
        <f>Codierung!$I$110</f>
        <v>In CHF</v>
      </c>
      <c r="AF20" s="395" t="str">
        <f>Codierung!$I$113</f>
        <v>In CHF / kg</v>
      </c>
      <c r="AG20" s="396" t="str">
        <f>Codierung!$I$113</f>
        <v>In CHF / kg</v>
      </c>
      <c r="AH20" s="396" t="str">
        <f>Codierung!$I$116</f>
        <v>In CHF / Stück</v>
      </c>
      <c r="AI20" s="396" t="str">
        <f>Codierung!$I$113</f>
        <v>In CHF / kg</v>
      </c>
      <c r="AJ20" s="396" t="str">
        <f>Codierung!$I$116</f>
        <v>In CHF / Stück</v>
      </c>
      <c r="AK20" s="396" t="str">
        <f>Codierung!$I$113</f>
        <v>In CHF / kg</v>
      </c>
      <c r="AL20" s="396" t="str">
        <f>Codierung!$I$113</f>
        <v>In CHF / kg</v>
      </c>
      <c r="AM20" s="396" t="str">
        <f>Codierung!$I$113</f>
        <v>In CHF / kg</v>
      </c>
      <c r="AN20" s="396" t="str">
        <f>Codierung!$I$113</f>
        <v>In CHF / kg</v>
      </c>
      <c r="AO20" s="396" t="str">
        <f>Codierung!$I$113</f>
        <v>In CHF / kg</v>
      </c>
      <c r="AP20" s="396" t="str">
        <f>Codierung!$I$113</f>
        <v>In CHF / kg</v>
      </c>
      <c r="AQ20" s="396" t="str">
        <f>Codierung!$I$113</f>
        <v>In CHF / kg</v>
      </c>
      <c r="AR20" s="396" t="str">
        <f>Codierung!$I$113</f>
        <v>In CHF / kg</v>
      </c>
      <c r="AS20" s="396" t="str">
        <f>Codierung!$I$113</f>
        <v>In CHF / kg</v>
      </c>
      <c r="AT20" s="396" t="str">
        <f>Codierung!$I$113</f>
        <v>In CHF / kg</v>
      </c>
      <c r="AU20" s="397" t="str">
        <f>Codierung!$I$110</f>
        <v>In CHF</v>
      </c>
      <c r="AV20" s="395" t="str">
        <f>Codierung!$I$113</f>
        <v>In CHF / kg</v>
      </c>
      <c r="AW20" s="396"/>
      <c r="AX20" s="397" t="str">
        <f>Codierung!$I$110</f>
        <v>In CHF</v>
      </c>
      <c r="AY20" s="400" t="str">
        <f>Codierung!$I$110</f>
        <v>In CHF</v>
      </c>
    </row>
    <row r="21" spans="1:51">
      <c r="A21" s="398">
        <f>'Bio - Rohdaten'!A21</f>
        <v>36526</v>
      </c>
      <c r="B21" s="376"/>
      <c r="C21" s="362"/>
      <c r="D21" s="362"/>
      <c r="E21" s="362"/>
      <c r="F21" s="362"/>
      <c r="G21" s="362"/>
      <c r="H21" s="362"/>
      <c r="I21" s="362"/>
      <c r="J21" s="380"/>
      <c r="K21" s="362">
        <f>[4]prixC2!C126</f>
        <v>50</v>
      </c>
      <c r="L21" s="362">
        <f>[4]prixC2!D126</f>
        <v>37.96</v>
      </c>
      <c r="M21" s="362">
        <f>[4]prixC2!Q126</f>
        <v>32.450000000000003</v>
      </c>
      <c r="N21" s="362">
        <f>[4]prixC2!R126</f>
        <v>19.27</v>
      </c>
      <c r="O21" s="362">
        <f>[4]prixC2!T126</f>
        <v>22.95</v>
      </c>
      <c r="P21" s="362">
        <f>[4]prixC2!AE126</f>
        <v>3.71</v>
      </c>
      <c r="Q21" s="362">
        <f>[4]prixC2!AH126</f>
        <v>1.49</v>
      </c>
      <c r="R21" s="362">
        <f>[4]prixC2!AI126</f>
        <v>1.58</v>
      </c>
      <c r="S21" s="362">
        <f>[4]prixC2!AK126</f>
        <v>8.4</v>
      </c>
      <c r="T21" s="362"/>
      <c r="U21" s="380"/>
      <c r="V21" s="376"/>
      <c r="W21" s="380"/>
      <c r="X21" s="362"/>
      <c r="Y21" s="362"/>
      <c r="Z21" s="380"/>
      <c r="AA21" s="376"/>
      <c r="AB21" s="362">
        <f>'[7]Nicht-Bio'!D3</f>
        <v>2.6274999999999999</v>
      </c>
      <c r="AC21" s="362">
        <f>'[7]Nicht-Bio'!E3</f>
        <v>1.7974999999999999</v>
      </c>
      <c r="AD21" s="362">
        <f>'[7]Nicht-Bio'!F3</f>
        <v>0.53249999999999997</v>
      </c>
      <c r="AE21" s="380"/>
      <c r="AF21" s="362">
        <v>1.6225000000000001</v>
      </c>
      <c r="AG21" s="362"/>
      <c r="AH21" s="362">
        <v>1.9425000000000003</v>
      </c>
      <c r="AI21" s="362">
        <v>5.0425000000000004</v>
      </c>
      <c r="AJ21" s="362"/>
      <c r="AK21" s="362">
        <v>1.8075000000000001</v>
      </c>
      <c r="AL21" s="362">
        <v>3.5324999999999998</v>
      </c>
      <c r="AM21" s="362">
        <v>3.3125</v>
      </c>
      <c r="AN21" s="362">
        <v>3.6124999999999998</v>
      </c>
      <c r="AO21" s="362">
        <v>3.6</v>
      </c>
      <c r="AP21" s="362"/>
      <c r="AQ21" s="362">
        <v>3.03</v>
      </c>
      <c r="AR21" s="362">
        <v>2.9099999999999997</v>
      </c>
      <c r="AS21" s="362">
        <v>5.1775000000000002</v>
      </c>
      <c r="AT21" s="362"/>
      <c r="AU21" s="380"/>
      <c r="AV21" s="362"/>
      <c r="AW21" s="362"/>
      <c r="AX21" s="381"/>
      <c r="AY21" s="401"/>
    </row>
    <row r="22" spans="1:51">
      <c r="A22" s="398">
        <v>36557</v>
      </c>
      <c r="B22" s="376"/>
      <c r="C22" s="362"/>
      <c r="D22" s="362"/>
      <c r="E22" s="362"/>
      <c r="F22" s="362"/>
      <c r="G22" s="362"/>
      <c r="H22" s="362"/>
      <c r="I22" s="362"/>
      <c r="J22" s="380"/>
      <c r="K22" s="362">
        <f>[4]prixC2!C127</f>
        <v>48.74</v>
      </c>
      <c r="L22" s="362">
        <f>[4]prixC2!D127</f>
        <v>38.11</v>
      </c>
      <c r="M22" s="362">
        <f>[4]prixC2!Q127</f>
        <v>31.98</v>
      </c>
      <c r="N22" s="362">
        <f>[4]prixC2!R127</f>
        <v>18.96</v>
      </c>
      <c r="O22" s="362">
        <f>[4]prixC2!T127</f>
        <v>23.8</v>
      </c>
      <c r="P22" s="362">
        <f>[4]prixC2!AE127</f>
        <v>3.56</v>
      </c>
      <c r="Q22" s="362">
        <f>[4]prixC2!AH127</f>
        <v>1.49</v>
      </c>
      <c r="R22" s="362">
        <f>[4]prixC2!AI127</f>
        <v>1.66</v>
      </c>
      <c r="S22" s="362">
        <f>[4]prixC2!AK127</f>
        <v>8.1</v>
      </c>
      <c r="T22" s="362"/>
      <c r="U22" s="380"/>
      <c r="V22" s="376"/>
      <c r="W22" s="380"/>
      <c r="X22" s="362"/>
      <c r="Y22" s="362"/>
      <c r="Z22" s="380"/>
      <c r="AA22" s="376"/>
      <c r="AB22" s="362">
        <f>'[7]Nicht-Bio'!D4</f>
        <v>2.8424999999999998</v>
      </c>
      <c r="AC22" s="362">
        <f>'[7]Nicht-Bio'!E4</f>
        <v>1.9675</v>
      </c>
      <c r="AD22" s="362">
        <f>'[7]Nicht-Bio'!F4</f>
        <v>0.50249999999999995</v>
      </c>
      <c r="AE22" s="380"/>
      <c r="AF22" s="362">
        <v>1.8050000000000002</v>
      </c>
      <c r="AG22" s="362"/>
      <c r="AH22" s="362">
        <v>2.3224999999999998</v>
      </c>
      <c r="AI22" s="362">
        <v>4.9224999999999994</v>
      </c>
      <c r="AJ22" s="362"/>
      <c r="AK22" s="362">
        <v>1.8200000000000003</v>
      </c>
      <c r="AL22" s="362">
        <v>3.7649999999999997</v>
      </c>
      <c r="AM22" s="362">
        <v>3.3049999999999997</v>
      </c>
      <c r="AN22" s="362">
        <v>3.6775000000000002</v>
      </c>
      <c r="AO22" s="362">
        <v>3.52</v>
      </c>
      <c r="AP22" s="362"/>
      <c r="AQ22" s="362">
        <v>3.1074999999999999</v>
      </c>
      <c r="AR22" s="362">
        <v>3.0350000000000001</v>
      </c>
      <c r="AS22" s="362">
        <v>5.3975</v>
      </c>
      <c r="AT22" s="362"/>
      <c r="AU22" s="380"/>
      <c r="AV22" s="362"/>
      <c r="AW22" s="362"/>
      <c r="AX22" s="381"/>
      <c r="AY22" s="401"/>
    </row>
    <row r="23" spans="1:51">
      <c r="A23" s="398">
        <v>36586</v>
      </c>
      <c r="B23" s="376"/>
      <c r="C23" s="362"/>
      <c r="D23" s="362"/>
      <c r="E23" s="362"/>
      <c r="F23" s="362"/>
      <c r="G23" s="362"/>
      <c r="H23" s="362"/>
      <c r="I23" s="362"/>
      <c r="J23" s="380"/>
      <c r="K23" s="362">
        <f>[4]prixC2!C128</f>
        <v>48.59</v>
      </c>
      <c r="L23" s="362">
        <f>[4]prixC2!D128</f>
        <v>36.71</v>
      </c>
      <c r="M23" s="362">
        <f>[4]prixC2!Q128</f>
        <v>32.29</v>
      </c>
      <c r="N23" s="362">
        <f>[4]prixC2!R128</f>
        <v>19.28</v>
      </c>
      <c r="O23" s="362">
        <f>[4]prixC2!T128</f>
        <v>24.42</v>
      </c>
      <c r="P23" s="362">
        <f>[4]prixC2!AE128</f>
        <v>3.71</v>
      </c>
      <c r="Q23" s="362">
        <f>[4]prixC2!AH128</f>
        <v>1.34</v>
      </c>
      <c r="R23" s="362">
        <f>[4]prixC2!AI128</f>
        <v>1.52</v>
      </c>
      <c r="S23" s="362">
        <f>[4]prixC2!AK128</f>
        <v>8.68</v>
      </c>
      <c r="T23" s="362"/>
      <c r="U23" s="380"/>
      <c r="V23" s="376"/>
      <c r="W23" s="380"/>
      <c r="X23" s="362"/>
      <c r="Y23" s="362"/>
      <c r="Z23" s="380"/>
      <c r="AA23" s="376"/>
      <c r="AB23" s="362">
        <f>'[7]Nicht-Bio'!D5</f>
        <v>2.8659999999999997</v>
      </c>
      <c r="AC23" s="362">
        <f>'[7]Nicht-Bio'!E5</f>
        <v>2.1080000000000001</v>
      </c>
      <c r="AD23" s="362">
        <f>'[7]Nicht-Bio'!F5</f>
        <v>0.54</v>
      </c>
      <c r="AE23" s="380"/>
      <c r="AF23" s="362">
        <v>1.9159999999999999</v>
      </c>
      <c r="AG23" s="362"/>
      <c r="AH23" s="362">
        <v>1.5779999999999998</v>
      </c>
      <c r="AI23" s="362">
        <v>3.8599999999999994</v>
      </c>
      <c r="AJ23" s="362"/>
      <c r="AK23" s="362">
        <v>1.8</v>
      </c>
      <c r="AL23" s="362">
        <v>3.1040000000000001</v>
      </c>
      <c r="AM23" s="362">
        <v>3.3299999999999996</v>
      </c>
      <c r="AN23" s="362">
        <v>3.6480000000000006</v>
      </c>
      <c r="AO23" s="362">
        <v>3.4079999999999999</v>
      </c>
      <c r="AP23" s="362"/>
      <c r="AQ23" s="362">
        <v>3.0639999999999996</v>
      </c>
      <c r="AR23" s="362">
        <v>3.1</v>
      </c>
      <c r="AS23" s="362">
        <v>4.4640000000000004</v>
      </c>
      <c r="AT23" s="362"/>
      <c r="AU23" s="380"/>
      <c r="AV23" s="362"/>
      <c r="AW23" s="362"/>
      <c r="AX23" s="381"/>
      <c r="AY23" s="401"/>
    </row>
    <row r="24" spans="1:51">
      <c r="A24" s="398">
        <v>36617</v>
      </c>
      <c r="B24" s="376"/>
      <c r="C24" s="362"/>
      <c r="D24" s="362"/>
      <c r="E24" s="362"/>
      <c r="F24" s="362"/>
      <c r="G24" s="362"/>
      <c r="H24" s="362"/>
      <c r="I24" s="362"/>
      <c r="J24" s="380"/>
      <c r="K24" s="362">
        <f>[4]prixC2!C129</f>
        <v>50.29</v>
      </c>
      <c r="L24" s="362">
        <f>[4]prixC2!D129</f>
        <v>38.68</v>
      </c>
      <c r="M24" s="362">
        <f>[4]prixC2!Q129</f>
        <v>33.909999999999997</v>
      </c>
      <c r="N24" s="362">
        <f>[4]prixC2!R129</f>
        <v>19.34</v>
      </c>
      <c r="O24" s="362">
        <f>[4]prixC2!T129</f>
        <v>24.82</v>
      </c>
      <c r="P24" s="362">
        <f>[4]prixC2!AE129</f>
        <v>3.57</v>
      </c>
      <c r="Q24" s="362">
        <f>[4]prixC2!AH129</f>
        <v>1.5</v>
      </c>
      <c r="R24" s="362">
        <f>[4]prixC2!AI129</f>
        <v>1.7</v>
      </c>
      <c r="S24" s="362">
        <f>[4]prixC2!AK129</f>
        <v>8.49</v>
      </c>
      <c r="T24" s="362"/>
      <c r="U24" s="380"/>
      <c r="V24" s="376"/>
      <c r="W24" s="380"/>
      <c r="X24" s="362"/>
      <c r="Y24" s="362"/>
      <c r="Z24" s="380"/>
      <c r="AA24" s="376"/>
      <c r="AB24" s="362">
        <f>'[7]Nicht-Bio'!D6</f>
        <v>3.0449999999999999</v>
      </c>
      <c r="AC24" s="362">
        <f>'[7]Nicht-Bio'!E6</f>
        <v>2.5074999999999998</v>
      </c>
      <c r="AD24" s="362">
        <f>'[7]Nicht-Bio'!F6</f>
        <v>0.49</v>
      </c>
      <c r="AE24" s="380"/>
      <c r="AF24" s="362">
        <v>1.9824999999999999</v>
      </c>
      <c r="AG24" s="362"/>
      <c r="AH24" s="362">
        <v>1.3925000000000001</v>
      </c>
      <c r="AI24" s="362">
        <v>3.3350000000000004</v>
      </c>
      <c r="AJ24" s="362"/>
      <c r="AK24" s="362">
        <v>1.8125</v>
      </c>
      <c r="AL24" s="362">
        <v>3.7574999999999998</v>
      </c>
      <c r="AM24" s="362">
        <v>3.2699999999999996</v>
      </c>
      <c r="AN24" s="362">
        <v>4.9649999999999999</v>
      </c>
      <c r="AO24" s="362">
        <v>3.2974999999999999</v>
      </c>
      <c r="AP24" s="362"/>
      <c r="AQ24" s="362">
        <v>3.0449999999999999</v>
      </c>
      <c r="AR24" s="362">
        <v>3.14</v>
      </c>
      <c r="AS24" s="362">
        <v>4.9824999999999999</v>
      </c>
      <c r="AT24" s="362"/>
      <c r="AU24" s="380"/>
      <c r="AV24" s="362"/>
      <c r="AW24" s="362"/>
      <c r="AX24" s="381"/>
      <c r="AY24" s="401"/>
    </row>
    <row r="25" spans="1:51">
      <c r="A25" s="398">
        <v>36647</v>
      </c>
      <c r="B25" s="376"/>
      <c r="C25" s="362"/>
      <c r="D25" s="362"/>
      <c r="E25" s="362"/>
      <c r="F25" s="362"/>
      <c r="G25" s="362"/>
      <c r="H25" s="362"/>
      <c r="I25" s="362"/>
      <c r="J25" s="380"/>
      <c r="K25" s="362">
        <f>[4]prixC2!C130</f>
        <v>49.57</v>
      </c>
      <c r="L25" s="362">
        <f>[4]prixC2!D130</f>
        <v>39.67</v>
      </c>
      <c r="M25" s="362">
        <f>[4]prixC2!Q130</f>
        <v>34.1</v>
      </c>
      <c r="N25" s="362">
        <f>[4]prixC2!R130</f>
        <v>19.98</v>
      </c>
      <c r="O25" s="362">
        <f>[4]prixC2!T130</f>
        <v>24.53</v>
      </c>
      <c r="P25" s="362">
        <f>[4]prixC2!AE130</f>
        <v>3.96</v>
      </c>
      <c r="Q25" s="362">
        <f>[4]prixC2!AH130</f>
        <v>1.45</v>
      </c>
      <c r="R25" s="362">
        <f>[4]prixC2!AI130</f>
        <v>1.63</v>
      </c>
      <c r="S25" s="362">
        <f>[4]prixC2!AK130</f>
        <v>8.4700000000000006</v>
      </c>
      <c r="T25" s="362"/>
      <c r="U25" s="380"/>
      <c r="V25" s="376"/>
      <c r="W25" s="380"/>
      <c r="X25" s="362"/>
      <c r="Y25" s="362"/>
      <c r="Z25" s="380"/>
      <c r="AA25" s="376"/>
      <c r="AB25" s="362">
        <f>'[7]Nicht-Bio'!D7</f>
        <v>2.948</v>
      </c>
      <c r="AC25" s="362">
        <f>'[7]Nicht-Bio'!E7</f>
        <v>2.5700000000000003</v>
      </c>
      <c r="AD25" s="362">
        <f>'[7]Nicht-Bio'!F7</f>
        <v>0.54400000000000004</v>
      </c>
      <c r="AE25" s="380"/>
      <c r="AF25" s="362">
        <v>1.7719999999999998</v>
      </c>
      <c r="AG25" s="362"/>
      <c r="AH25" s="362">
        <v>1.61</v>
      </c>
      <c r="AI25" s="362">
        <v>3.7920000000000003</v>
      </c>
      <c r="AJ25" s="362"/>
      <c r="AK25" s="362">
        <v>1.9140000000000001</v>
      </c>
      <c r="AL25" s="362">
        <v>3.9540000000000006</v>
      </c>
      <c r="AM25" s="362">
        <v>4.274</v>
      </c>
      <c r="AN25" s="362">
        <v>4.8540000000000001</v>
      </c>
      <c r="AO25" s="362">
        <v>4.0519999999999996</v>
      </c>
      <c r="AP25" s="362"/>
      <c r="AQ25" s="362">
        <v>3.0859999999999999</v>
      </c>
      <c r="AR25" s="362">
        <v>3.2619999999999996</v>
      </c>
      <c r="AS25" s="362">
        <v>4.9180000000000001</v>
      </c>
      <c r="AT25" s="362"/>
      <c r="AU25" s="380"/>
      <c r="AV25" s="362"/>
      <c r="AW25" s="362"/>
      <c r="AX25" s="381"/>
      <c r="AY25" s="401"/>
    </row>
    <row r="26" spans="1:51">
      <c r="A26" s="398">
        <v>36678</v>
      </c>
      <c r="B26" s="376"/>
      <c r="C26" s="362"/>
      <c r="D26" s="362"/>
      <c r="E26" s="362"/>
      <c r="F26" s="362"/>
      <c r="G26" s="362"/>
      <c r="H26" s="362"/>
      <c r="I26" s="362"/>
      <c r="J26" s="380"/>
      <c r="K26" s="362">
        <f>[4]prixC2!C131</f>
        <v>50.51</v>
      </c>
      <c r="L26" s="362">
        <f>[4]prixC2!D131</f>
        <v>39.86</v>
      </c>
      <c r="M26" s="362">
        <f>[4]prixC2!Q131</f>
        <v>34.880000000000003</v>
      </c>
      <c r="N26" s="362">
        <f>[4]prixC2!R131</f>
        <v>22.57</v>
      </c>
      <c r="O26" s="362">
        <f>[4]prixC2!T131</f>
        <v>25.43</v>
      </c>
      <c r="P26" s="362">
        <f>[4]prixC2!AE131</f>
        <v>3.81</v>
      </c>
      <c r="Q26" s="362">
        <f>[4]prixC2!AH131</f>
        <v>1.57</v>
      </c>
      <c r="R26" s="362">
        <f>[4]prixC2!AI131</f>
        <v>1.44</v>
      </c>
      <c r="S26" s="362">
        <f>[4]prixC2!AK131</f>
        <v>8.31</v>
      </c>
      <c r="T26" s="362"/>
      <c r="U26" s="380"/>
      <c r="V26" s="376"/>
      <c r="W26" s="380"/>
      <c r="X26" s="362"/>
      <c r="Y26" s="362"/>
      <c r="Z26" s="380"/>
      <c r="AA26" s="376"/>
      <c r="AB26" s="362">
        <f>'[7]Nicht-Bio'!D8</f>
        <v>2.8174999999999999</v>
      </c>
      <c r="AC26" s="362">
        <f>'[7]Nicht-Bio'!E8</f>
        <v>2.6025</v>
      </c>
      <c r="AD26" s="362">
        <f>'[7]Nicht-Bio'!F8</f>
        <v>0.60749999999999993</v>
      </c>
      <c r="AE26" s="380"/>
      <c r="AF26" s="362">
        <v>2.1975000000000002</v>
      </c>
      <c r="AG26" s="362"/>
      <c r="AH26" s="362">
        <v>1.5024999999999999</v>
      </c>
      <c r="AI26" s="362">
        <v>3.7475000000000005</v>
      </c>
      <c r="AJ26" s="362"/>
      <c r="AK26" s="362">
        <v>2.3475000000000001</v>
      </c>
      <c r="AL26" s="362">
        <v>3.375</v>
      </c>
      <c r="AM26" s="362">
        <v>3.9699999999999998</v>
      </c>
      <c r="AN26" s="362">
        <v>4.7874999999999996</v>
      </c>
      <c r="AO26" s="362">
        <v>4.4874999999999998</v>
      </c>
      <c r="AP26" s="362"/>
      <c r="AQ26" s="362">
        <v>3.05</v>
      </c>
      <c r="AR26" s="362">
        <v>3.855</v>
      </c>
      <c r="AS26" s="362">
        <v>5.2825000000000006</v>
      </c>
      <c r="AT26" s="362"/>
      <c r="AU26" s="380"/>
      <c r="AV26" s="362"/>
      <c r="AW26" s="362"/>
      <c r="AX26" s="381"/>
      <c r="AY26" s="401"/>
    </row>
    <row r="27" spans="1:51">
      <c r="A27" s="398">
        <v>36708</v>
      </c>
      <c r="B27" s="376"/>
      <c r="C27" s="362"/>
      <c r="D27" s="362"/>
      <c r="E27" s="362"/>
      <c r="F27" s="362"/>
      <c r="G27" s="362"/>
      <c r="H27" s="362"/>
      <c r="I27" s="362"/>
      <c r="J27" s="380"/>
      <c r="K27" s="362">
        <f>[4]prixC2!C132</f>
        <v>50.73</v>
      </c>
      <c r="L27" s="362">
        <f>[4]prixC2!D132</f>
        <v>40.29</v>
      </c>
      <c r="M27" s="362">
        <f>[4]prixC2!Q132</f>
        <v>35.67</v>
      </c>
      <c r="N27" s="362">
        <f>[4]prixC2!R132</f>
        <v>22.66</v>
      </c>
      <c r="O27" s="362">
        <f>[4]prixC2!T132</f>
        <v>25.38</v>
      </c>
      <c r="P27" s="362">
        <f>[4]prixC2!AE132</f>
        <v>3.85</v>
      </c>
      <c r="Q27" s="362">
        <f>[4]prixC2!AH132</f>
        <v>1.56</v>
      </c>
      <c r="R27" s="362">
        <f>[4]prixC2!AI132</f>
        <v>1.77</v>
      </c>
      <c r="S27" s="362">
        <f>[4]prixC2!AK132</f>
        <v>8.5399999999999991</v>
      </c>
      <c r="T27" s="362"/>
      <c r="U27" s="380"/>
      <c r="V27" s="376"/>
      <c r="W27" s="380"/>
      <c r="X27" s="362"/>
      <c r="Y27" s="362"/>
      <c r="Z27" s="380"/>
      <c r="AA27" s="376"/>
      <c r="AB27" s="362">
        <f>'[7]Nicht-Bio'!D9</f>
        <v>2.8250000000000002</v>
      </c>
      <c r="AC27" s="362">
        <f>'[7]Nicht-Bio'!E9</f>
        <v>2.6074999999999999</v>
      </c>
      <c r="AD27" s="362">
        <f>'[7]Nicht-Bio'!F9</f>
        <v>0.67</v>
      </c>
      <c r="AE27" s="380"/>
      <c r="AF27" s="362">
        <v>1.8075000000000001</v>
      </c>
      <c r="AG27" s="362"/>
      <c r="AH27" s="362">
        <v>1.38</v>
      </c>
      <c r="AI27" s="362">
        <v>3.2949999999999999</v>
      </c>
      <c r="AJ27" s="362"/>
      <c r="AK27" s="362">
        <v>2.1599999999999997</v>
      </c>
      <c r="AL27" s="362">
        <v>2.9049999999999998</v>
      </c>
      <c r="AM27" s="362">
        <v>3.58</v>
      </c>
      <c r="AN27" s="362">
        <v>4.45</v>
      </c>
      <c r="AO27" s="362">
        <v>3.1324999999999998</v>
      </c>
      <c r="AP27" s="362"/>
      <c r="AQ27" s="362">
        <v>3.09</v>
      </c>
      <c r="AR27" s="362">
        <v>4.9924999999999997</v>
      </c>
      <c r="AS27" s="362">
        <v>5.3524999999999991</v>
      </c>
      <c r="AT27" s="362"/>
      <c r="AU27" s="380"/>
      <c r="AV27" s="362"/>
      <c r="AW27" s="362"/>
      <c r="AX27" s="381"/>
      <c r="AY27" s="401"/>
    </row>
    <row r="28" spans="1:51">
      <c r="A28" s="398">
        <v>36739</v>
      </c>
      <c r="B28" s="376"/>
      <c r="C28" s="362"/>
      <c r="D28" s="362"/>
      <c r="E28" s="362"/>
      <c r="F28" s="362"/>
      <c r="G28" s="362"/>
      <c r="H28" s="362"/>
      <c r="I28" s="362"/>
      <c r="J28" s="380"/>
      <c r="K28" s="362">
        <f>[4]prixC2!C133</f>
        <v>52.21</v>
      </c>
      <c r="L28" s="362">
        <f>[4]prixC2!D133</f>
        <v>41.22</v>
      </c>
      <c r="M28" s="362">
        <f>[4]prixC2!Q133</f>
        <v>34.28</v>
      </c>
      <c r="N28" s="362">
        <f>[4]prixC2!R133</f>
        <v>20.3</v>
      </c>
      <c r="O28" s="362">
        <f>[4]prixC2!T133</f>
        <v>25.09</v>
      </c>
      <c r="P28" s="362">
        <f>[4]prixC2!AE133</f>
        <v>3.82</v>
      </c>
      <c r="Q28" s="362">
        <f>[4]prixC2!AH133</f>
        <v>1.57</v>
      </c>
      <c r="R28" s="362">
        <f>[4]prixC2!AI133</f>
        <v>1.76</v>
      </c>
      <c r="S28" s="362">
        <f>[4]prixC2!AK133</f>
        <v>8.32</v>
      </c>
      <c r="T28" s="362"/>
      <c r="U28" s="380"/>
      <c r="V28" s="376"/>
      <c r="W28" s="380"/>
      <c r="X28" s="362"/>
      <c r="Y28" s="362"/>
      <c r="Z28" s="380"/>
      <c r="AA28" s="376"/>
      <c r="AB28" s="362">
        <f>'[7]Nicht-Bio'!D10</f>
        <v>2.741214313</v>
      </c>
      <c r="AC28" s="362">
        <f>'[7]Nicht-Bio'!E10</f>
        <v>2.7325740738500004</v>
      </c>
      <c r="AD28" s="362">
        <f>'[7]Nicht-Bio'!F10</f>
        <v>0.66403777909999995</v>
      </c>
      <c r="AE28" s="380"/>
      <c r="AF28" s="362">
        <v>1.7233222673999999</v>
      </c>
      <c r="AG28" s="362"/>
      <c r="AH28" s="362">
        <v>1.4902942547</v>
      </c>
      <c r="AI28" s="362">
        <v>3.7196709611000003</v>
      </c>
      <c r="AJ28" s="362"/>
      <c r="AK28" s="362">
        <v>2.0670906922249999</v>
      </c>
      <c r="AL28" s="362">
        <v>3.3908888536499999</v>
      </c>
      <c r="AM28" s="362">
        <v>4.1511772877500004</v>
      </c>
      <c r="AN28" s="362">
        <v>5.106278542221748</v>
      </c>
      <c r="AO28" s="362">
        <v>2.8971500753999999</v>
      </c>
      <c r="AP28" s="362"/>
      <c r="AQ28" s="362">
        <v>3.0940618164999996</v>
      </c>
      <c r="AR28" s="362">
        <v>3.7881851070999999</v>
      </c>
      <c r="AS28" s="362">
        <v>5.0944419945000003</v>
      </c>
      <c r="AT28" s="362"/>
      <c r="AU28" s="380"/>
      <c r="AV28" s="362"/>
      <c r="AW28" s="362"/>
      <c r="AX28" s="381"/>
      <c r="AY28" s="401"/>
    </row>
    <row r="29" spans="1:51">
      <c r="A29" s="398">
        <v>36770</v>
      </c>
      <c r="B29" s="376"/>
      <c r="C29" s="362"/>
      <c r="D29" s="362"/>
      <c r="E29" s="362"/>
      <c r="F29" s="362"/>
      <c r="G29" s="362"/>
      <c r="H29" s="362"/>
      <c r="I29" s="362"/>
      <c r="J29" s="380"/>
      <c r="K29" s="362">
        <f>[4]prixC2!C134</f>
        <v>52.53</v>
      </c>
      <c r="L29" s="362">
        <f>[4]prixC2!D134</f>
        <v>40.85</v>
      </c>
      <c r="M29" s="362">
        <f>[4]prixC2!Q134</f>
        <v>33.44</v>
      </c>
      <c r="N29" s="362">
        <f>[4]prixC2!R134</f>
        <v>19.32</v>
      </c>
      <c r="O29" s="362">
        <f>[4]prixC2!T134</f>
        <v>25.02</v>
      </c>
      <c r="P29" s="362">
        <f>[4]prixC2!AE134</f>
        <v>3.85</v>
      </c>
      <c r="Q29" s="362">
        <f>[4]prixC2!AH134</f>
        <v>1.57</v>
      </c>
      <c r="R29" s="362">
        <f>[4]prixC2!AI134</f>
        <v>1.72</v>
      </c>
      <c r="S29" s="362">
        <f>[4]prixC2!AK134</f>
        <v>8.66</v>
      </c>
      <c r="T29" s="362"/>
      <c r="U29" s="380"/>
      <c r="V29" s="376"/>
      <c r="W29" s="380"/>
      <c r="X29" s="362"/>
      <c r="Y29" s="362"/>
      <c r="Z29" s="380"/>
      <c r="AA29" s="376"/>
      <c r="AB29" s="362">
        <f>'[7]Nicht-Bio'!D11</f>
        <v>2.8155793227647377</v>
      </c>
      <c r="AC29" s="362">
        <f>'[7]Nicht-Bio'!E11</f>
        <v>2.7368624234375001</v>
      </c>
      <c r="AD29" s="362">
        <f>'[7]Nicht-Bio'!F11</f>
        <v>0.65196676253361452</v>
      </c>
      <c r="AE29" s="380"/>
      <c r="AF29" s="362">
        <v>1.640632597125</v>
      </c>
      <c r="AG29" s="362"/>
      <c r="AH29" s="362">
        <v>1.625886381875</v>
      </c>
      <c r="AI29" s="362">
        <v>3.7002006200624997</v>
      </c>
      <c r="AJ29" s="362"/>
      <c r="AK29" s="362">
        <v>1.95175218025</v>
      </c>
      <c r="AL29" s="362">
        <v>3.9046786763125003</v>
      </c>
      <c r="AM29" s="362">
        <v>3.7514961665</v>
      </c>
      <c r="AN29" s="362">
        <v>5.3406950766134251</v>
      </c>
      <c r="AO29" s="362">
        <v>2.8011774901875</v>
      </c>
      <c r="AP29" s="362"/>
      <c r="AQ29" s="362">
        <v>3.0625343168749999</v>
      </c>
      <c r="AR29" s="362">
        <v>3.2374003926319399</v>
      </c>
      <c r="AS29" s="362">
        <v>5.4886764156874994</v>
      </c>
      <c r="AT29" s="362"/>
      <c r="AU29" s="380"/>
      <c r="AV29" s="362"/>
      <c r="AW29" s="362"/>
      <c r="AX29" s="381"/>
      <c r="AY29" s="401"/>
    </row>
    <row r="30" spans="1:51">
      <c r="A30" s="398">
        <v>36800</v>
      </c>
      <c r="B30" s="376"/>
      <c r="C30" s="362"/>
      <c r="D30" s="362"/>
      <c r="E30" s="362"/>
      <c r="F30" s="362"/>
      <c r="G30" s="362"/>
      <c r="H30" s="362"/>
      <c r="I30" s="362"/>
      <c r="J30" s="380"/>
      <c r="K30" s="362">
        <f>[4]prixC2!C135</f>
        <v>49.98</v>
      </c>
      <c r="L30" s="362">
        <f>[4]prixC2!D135</f>
        <v>40.549999999999997</v>
      </c>
      <c r="M30" s="362">
        <f>[4]prixC2!Q135</f>
        <v>32.85</v>
      </c>
      <c r="N30" s="362">
        <f>[4]prixC2!R135</f>
        <v>18.78</v>
      </c>
      <c r="O30" s="362">
        <f>[4]prixC2!T135</f>
        <v>24.65</v>
      </c>
      <c r="P30" s="362">
        <f>[4]prixC2!AE135</f>
        <v>3.73</v>
      </c>
      <c r="Q30" s="362">
        <f>[4]prixC2!AH135</f>
        <v>1.53</v>
      </c>
      <c r="R30" s="362">
        <f>[4]prixC2!AI135</f>
        <v>1.73</v>
      </c>
      <c r="S30" s="362">
        <f>[4]prixC2!AK135</f>
        <v>8.43</v>
      </c>
      <c r="T30" s="362"/>
      <c r="U30" s="380"/>
      <c r="V30" s="376"/>
      <c r="W30" s="380"/>
      <c r="X30" s="362"/>
      <c r="Y30" s="362"/>
      <c r="Z30" s="380"/>
      <c r="AA30" s="376"/>
      <c r="AB30" s="362">
        <f>'[7]Nicht-Bio'!D12</f>
        <v>2.8164363315000003</v>
      </c>
      <c r="AC30" s="362">
        <f>'[7]Nicht-Bio'!E12</f>
        <v>2.6641330910625003</v>
      </c>
      <c r="AD30" s="362">
        <f>'[7]Nicht-Bio'!F12</f>
        <v>0.66280568699999998</v>
      </c>
      <c r="AE30" s="380"/>
      <c r="AF30" s="362">
        <v>1.638488491875</v>
      </c>
      <c r="AG30" s="362"/>
      <c r="AH30" s="362">
        <v>1.3691807272727274</v>
      </c>
      <c r="AI30" s="362">
        <v>3.61996091475</v>
      </c>
      <c r="AJ30" s="362"/>
      <c r="AK30" s="362">
        <v>1.8511088123124999</v>
      </c>
      <c r="AL30" s="362">
        <v>4.1178061337719454</v>
      </c>
      <c r="AM30" s="362">
        <v>3.5119912422500001</v>
      </c>
      <c r="AN30" s="362">
        <v>5.0321323621393574</v>
      </c>
      <c r="AO30" s="362">
        <v>2.8298458076249999</v>
      </c>
      <c r="AP30" s="362"/>
      <c r="AQ30" s="362">
        <v>3.0159108740934273</v>
      </c>
      <c r="AR30" s="362">
        <v>3.0340431239031376</v>
      </c>
      <c r="AS30" s="362">
        <v>5.5423212578749999</v>
      </c>
      <c r="AT30" s="362"/>
      <c r="AU30" s="380"/>
      <c r="AV30" s="362"/>
      <c r="AW30" s="362"/>
      <c r="AX30" s="381"/>
      <c r="AY30" s="401"/>
    </row>
    <row r="31" spans="1:51">
      <c r="A31" s="398">
        <v>36831</v>
      </c>
      <c r="B31" s="376"/>
      <c r="C31" s="362"/>
      <c r="D31" s="362"/>
      <c r="E31" s="362"/>
      <c r="F31" s="362"/>
      <c r="G31" s="362"/>
      <c r="H31" s="362"/>
      <c r="I31" s="362"/>
      <c r="J31" s="380"/>
      <c r="K31" s="362">
        <f>[4]prixC2!C136</f>
        <v>49.84</v>
      </c>
      <c r="L31" s="362">
        <f>[4]prixC2!D136</f>
        <v>40.26</v>
      </c>
      <c r="M31" s="362">
        <f>[4]prixC2!Q136</f>
        <v>30.9</v>
      </c>
      <c r="N31" s="362">
        <f>[4]prixC2!R136</f>
        <v>18.43</v>
      </c>
      <c r="O31" s="362">
        <f>[4]prixC2!T136</f>
        <v>24.31</v>
      </c>
      <c r="P31" s="362">
        <f>[4]prixC2!AE136</f>
        <v>3.76</v>
      </c>
      <c r="Q31" s="362">
        <f>[4]prixC2!AH136</f>
        <v>1.59</v>
      </c>
      <c r="R31" s="362">
        <f>[4]prixC2!AI136</f>
        <v>1.72</v>
      </c>
      <c r="S31" s="362">
        <f>[4]prixC2!AK136</f>
        <v>8.73</v>
      </c>
      <c r="T31" s="362"/>
      <c r="U31" s="380"/>
      <c r="V31" s="376"/>
      <c r="W31" s="380"/>
      <c r="X31" s="362"/>
      <c r="Y31" s="362"/>
      <c r="Z31" s="380"/>
      <c r="AA31" s="376"/>
      <c r="AB31" s="362">
        <f>'[7]Nicht-Bio'!D13</f>
        <v>2.6670645020000001</v>
      </c>
      <c r="AC31" s="362">
        <f>'[7]Nicht-Bio'!E13</f>
        <v>2.3187531364000002</v>
      </c>
      <c r="AD31" s="362">
        <f>'[7]Nicht-Bio'!F13</f>
        <v>0.60912111399999991</v>
      </c>
      <c r="AE31" s="380"/>
      <c r="AF31" s="362">
        <v>1.4535345340000001</v>
      </c>
      <c r="AG31" s="362"/>
      <c r="AH31" s="362">
        <v>1.3006229984000002</v>
      </c>
      <c r="AI31" s="362">
        <v>4.1116465165000005</v>
      </c>
      <c r="AJ31" s="362"/>
      <c r="AK31" s="362">
        <v>1.8592734460000002</v>
      </c>
      <c r="AL31" s="362">
        <v>3.9670609624999997</v>
      </c>
      <c r="AM31" s="362">
        <v>3.5897399679000004</v>
      </c>
      <c r="AN31" s="362">
        <v>4.5758570576000004</v>
      </c>
      <c r="AO31" s="362">
        <v>2.8626010299999995</v>
      </c>
      <c r="AP31" s="362"/>
      <c r="AQ31" s="362">
        <v>3.1364405260000003</v>
      </c>
      <c r="AR31" s="362">
        <v>2.9918901105062603</v>
      </c>
      <c r="AS31" s="362">
        <v>4.9818018730000002</v>
      </c>
      <c r="AT31" s="362"/>
      <c r="AU31" s="380"/>
      <c r="AV31" s="362"/>
      <c r="AW31" s="362"/>
      <c r="AX31" s="381"/>
      <c r="AY31" s="401"/>
    </row>
    <row r="32" spans="1:51">
      <c r="A32" s="398">
        <v>36861</v>
      </c>
      <c r="B32" s="376"/>
      <c r="C32" s="362"/>
      <c r="D32" s="362"/>
      <c r="E32" s="362"/>
      <c r="F32" s="362"/>
      <c r="G32" s="362"/>
      <c r="H32" s="362"/>
      <c r="I32" s="362"/>
      <c r="J32" s="380"/>
      <c r="K32" s="362">
        <f>[4]prixC2!C137</f>
        <v>48.74</v>
      </c>
      <c r="L32" s="362">
        <f>[4]prixC2!D137</f>
        <v>36.74</v>
      </c>
      <c r="M32" s="362">
        <f>[4]prixC2!Q137</f>
        <v>31.28</v>
      </c>
      <c r="N32" s="362">
        <f>[4]prixC2!R137</f>
        <v>18.739999999999998</v>
      </c>
      <c r="O32" s="362">
        <f>[4]prixC2!T137</f>
        <v>24.58</v>
      </c>
      <c r="P32" s="362">
        <f>[4]prixC2!AE137</f>
        <v>3.68</v>
      </c>
      <c r="Q32" s="362">
        <f>[4]prixC2!AH137</f>
        <v>1.58</v>
      </c>
      <c r="R32" s="362">
        <f>[4]prixC2!AI137</f>
        <v>1.7</v>
      </c>
      <c r="S32" s="362">
        <f>[4]prixC2!AK137</f>
        <v>8.76</v>
      </c>
      <c r="T32" s="362"/>
      <c r="U32" s="380"/>
      <c r="V32" s="376"/>
      <c r="W32" s="380"/>
      <c r="X32" s="362"/>
      <c r="Y32" s="362"/>
      <c r="Z32" s="380"/>
      <c r="AA32" s="376"/>
      <c r="AB32" s="362">
        <f>'[7]Nicht-Bio'!D14</f>
        <v>2.7420490745000001</v>
      </c>
      <c r="AC32" s="362">
        <f>'[7]Nicht-Bio'!E14</f>
        <v>1.670534081</v>
      </c>
      <c r="AD32" s="362">
        <f>'[7]Nicht-Bio'!F14</f>
        <v>0.5326150825</v>
      </c>
      <c r="AE32" s="380"/>
      <c r="AF32" s="362">
        <v>1.85707068475</v>
      </c>
      <c r="AG32" s="362"/>
      <c r="AH32" s="362">
        <v>1.2612814317500001</v>
      </c>
      <c r="AI32" s="362">
        <v>3.4965478320000001</v>
      </c>
      <c r="AJ32" s="362"/>
      <c r="AK32" s="362">
        <v>1.8701341170000001</v>
      </c>
      <c r="AL32" s="362">
        <v>3.4452503487500001</v>
      </c>
      <c r="AM32" s="362">
        <v>2.8268024832499998</v>
      </c>
      <c r="AN32" s="362">
        <v>3.5859797302500001</v>
      </c>
      <c r="AO32" s="362">
        <v>2.9068400610000005</v>
      </c>
      <c r="AP32" s="362"/>
      <c r="AQ32" s="362">
        <v>3.0585052360000002</v>
      </c>
      <c r="AR32" s="362">
        <v>3.0139325872500002</v>
      </c>
      <c r="AS32" s="362">
        <v>5.3457007647500001</v>
      </c>
      <c r="AT32" s="362"/>
      <c r="AU32" s="380"/>
      <c r="AV32" s="362"/>
      <c r="AW32" s="362"/>
      <c r="AX32" s="381"/>
      <c r="AY32" s="401"/>
    </row>
    <row r="33" spans="1:51">
      <c r="A33" s="398">
        <v>36892</v>
      </c>
      <c r="B33" s="376"/>
      <c r="C33" s="362"/>
      <c r="D33" s="362"/>
      <c r="E33" s="362"/>
      <c r="F33" s="362"/>
      <c r="G33" s="362"/>
      <c r="H33" s="362"/>
      <c r="I33" s="362"/>
      <c r="J33" s="380"/>
      <c r="K33" s="362">
        <f>[4]prixC2!C138</f>
        <v>48.92</v>
      </c>
      <c r="L33" s="362">
        <f>[4]prixC2!D138</f>
        <v>37.71</v>
      </c>
      <c r="M33" s="362">
        <f>[4]prixC2!Q138</f>
        <v>33</v>
      </c>
      <c r="N33" s="362">
        <f>[4]prixC2!R138</f>
        <v>20.22</v>
      </c>
      <c r="O33" s="362">
        <f>[4]prixC2!T138</f>
        <v>24.58</v>
      </c>
      <c r="P33" s="362">
        <f>[4]prixC2!AE138</f>
        <v>3.82</v>
      </c>
      <c r="Q33" s="362">
        <f>[4]prixC2!AH138</f>
        <v>1.57</v>
      </c>
      <c r="R33" s="362">
        <f>[4]prixC2!AI138</f>
        <v>1.78</v>
      </c>
      <c r="S33" s="362">
        <f>[4]prixC2!AK138</f>
        <v>8.8800000000000008</v>
      </c>
      <c r="T33" s="362"/>
      <c r="U33" s="380"/>
      <c r="V33" s="376"/>
      <c r="W33" s="380"/>
      <c r="X33" s="362"/>
      <c r="Y33" s="362"/>
      <c r="Z33" s="380"/>
      <c r="AA33" s="376"/>
      <c r="AB33" s="362">
        <f>'[7]Nicht-Bio'!D15</f>
        <v>2.9258797531999998</v>
      </c>
      <c r="AC33" s="362">
        <f>'[7]Nicht-Bio'!E15</f>
        <v>1.8461424216000002</v>
      </c>
      <c r="AD33" s="362">
        <f>'[7]Nicht-Bio'!F15</f>
        <v>0.46736402200000005</v>
      </c>
      <c r="AE33" s="380"/>
      <c r="AF33" s="362">
        <v>1.8005521825999999</v>
      </c>
      <c r="AG33" s="362"/>
      <c r="AH33" s="362">
        <v>1.5590083818</v>
      </c>
      <c r="AI33" s="362">
        <v>3.8344127552000002</v>
      </c>
      <c r="AJ33" s="362"/>
      <c r="AK33" s="362">
        <v>1.9187024311999998</v>
      </c>
      <c r="AL33" s="362">
        <v>3.2234000929999995</v>
      </c>
      <c r="AM33" s="362">
        <v>2.9844806622000002</v>
      </c>
      <c r="AN33" s="362">
        <v>3.6022612613999998</v>
      </c>
      <c r="AO33" s="362">
        <v>3.4531573496000001</v>
      </c>
      <c r="AP33" s="362"/>
      <c r="AQ33" s="362">
        <v>3.1169347295999996</v>
      </c>
      <c r="AR33" s="362">
        <v>3.0697153566000002</v>
      </c>
      <c r="AS33" s="362">
        <v>5.7281868706000001</v>
      </c>
      <c r="AT33" s="362"/>
      <c r="AU33" s="380"/>
      <c r="AV33" s="362"/>
      <c r="AW33" s="362"/>
      <c r="AX33" s="381"/>
      <c r="AY33" s="401"/>
    </row>
    <row r="34" spans="1:51">
      <c r="A34" s="398">
        <v>36923</v>
      </c>
      <c r="B34" s="376"/>
      <c r="C34" s="362"/>
      <c r="D34" s="362"/>
      <c r="E34" s="362"/>
      <c r="F34" s="362"/>
      <c r="G34" s="362"/>
      <c r="H34" s="362"/>
      <c r="I34" s="362"/>
      <c r="J34" s="380"/>
      <c r="K34" s="362">
        <f>[4]prixC2!C139</f>
        <v>48.45</v>
      </c>
      <c r="L34" s="362">
        <f>[4]prixC2!D139</f>
        <v>36.58</v>
      </c>
      <c r="M34" s="362">
        <f>[4]prixC2!Q139</f>
        <v>32.770000000000003</v>
      </c>
      <c r="N34" s="362">
        <f>[4]prixC2!R139</f>
        <v>20.54</v>
      </c>
      <c r="O34" s="362">
        <f>[4]prixC2!T139</f>
        <v>24.78</v>
      </c>
      <c r="P34" s="362">
        <f>[4]prixC2!AE139</f>
        <v>3.78</v>
      </c>
      <c r="Q34" s="362">
        <f>[4]prixC2!AH139</f>
        <v>1.52</v>
      </c>
      <c r="R34" s="362">
        <f>[4]prixC2!AI139</f>
        <v>1.76</v>
      </c>
      <c r="S34" s="362">
        <f>[4]prixC2!AK139</f>
        <v>8.91</v>
      </c>
      <c r="T34" s="362"/>
      <c r="U34" s="380"/>
      <c r="V34" s="376"/>
      <c r="W34" s="380"/>
      <c r="X34" s="362"/>
      <c r="Y34" s="362"/>
      <c r="Z34" s="380"/>
      <c r="AA34" s="376"/>
      <c r="AB34" s="362">
        <f>'[7]Nicht-Bio'!D16</f>
        <v>2.9777022215</v>
      </c>
      <c r="AC34" s="362">
        <f>'[7]Nicht-Bio'!E16</f>
        <v>2.2727332864999998</v>
      </c>
      <c r="AD34" s="362">
        <f>'[7]Nicht-Bio'!F16</f>
        <v>0.4962971075</v>
      </c>
      <c r="AE34" s="380"/>
      <c r="AF34" s="362">
        <v>2.0499119065000002</v>
      </c>
      <c r="AG34" s="362"/>
      <c r="AH34" s="362">
        <v>1.5721665950000001</v>
      </c>
      <c r="AI34" s="362">
        <v>4.0934221769999999</v>
      </c>
      <c r="AJ34" s="362"/>
      <c r="AK34" s="362">
        <v>2.0759071405</v>
      </c>
      <c r="AL34" s="362">
        <v>3.3749344115</v>
      </c>
      <c r="AM34" s="362">
        <v>2.9495043795</v>
      </c>
      <c r="AN34" s="362">
        <v>3.5463003740000003</v>
      </c>
      <c r="AO34" s="362">
        <v>4.0076787845000004</v>
      </c>
      <c r="AP34" s="362"/>
      <c r="AQ34" s="362">
        <v>3.1743400270000004</v>
      </c>
      <c r="AR34" s="362">
        <v>3.0927693950000004</v>
      </c>
      <c r="AS34" s="362">
        <v>6.0496747590000002</v>
      </c>
      <c r="AT34" s="362"/>
      <c r="AU34" s="380"/>
      <c r="AV34" s="362"/>
      <c r="AW34" s="362"/>
      <c r="AX34" s="381"/>
      <c r="AY34" s="401"/>
    </row>
    <row r="35" spans="1:51">
      <c r="A35" s="398">
        <v>36951</v>
      </c>
      <c r="B35" s="376"/>
      <c r="C35" s="362"/>
      <c r="D35" s="362"/>
      <c r="E35" s="362"/>
      <c r="F35" s="362"/>
      <c r="G35" s="362"/>
      <c r="H35" s="362"/>
      <c r="I35" s="362"/>
      <c r="J35" s="380"/>
      <c r="K35" s="362">
        <f>[4]prixC2!C140</f>
        <v>46.29</v>
      </c>
      <c r="L35" s="362">
        <f>[4]prixC2!D140</f>
        <v>36.229999999999997</v>
      </c>
      <c r="M35" s="362">
        <f>[4]prixC2!Q140</f>
        <v>30.49</v>
      </c>
      <c r="N35" s="362">
        <f>[4]prixC2!R140</f>
        <v>18.82</v>
      </c>
      <c r="O35" s="362">
        <f>[4]prixC2!T140</f>
        <v>24.17</v>
      </c>
      <c r="P35" s="362">
        <f>[4]prixC2!AE140</f>
        <v>3.75</v>
      </c>
      <c r="Q35" s="362">
        <f>[4]prixC2!AH140</f>
        <v>1.64</v>
      </c>
      <c r="R35" s="362">
        <f>[4]prixC2!AI140</f>
        <v>1.91</v>
      </c>
      <c r="S35" s="362">
        <f>[4]prixC2!AK140</f>
        <v>9.17</v>
      </c>
      <c r="T35" s="362"/>
      <c r="U35" s="380"/>
      <c r="V35" s="376"/>
      <c r="W35" s="380"/>
      <c r="X35" s="362"/>
      <c r="Y35" s="362"/>
      <c r="Z35" s="380"/>
      <c r="AA35" s="376"/>
      <c r="AB35" s="362">
        <f>'[7]Nicht-Bio'!D17</f>
        <v>3.1900000000000004</v>
      </c>
      <c r="AC35" s="362">
        <f>'[7]Nicht-Bio'!E17</f>
        <v>2.665</v>
      </c>
      <c r="AD35" s="362">
        <f>'[7]Nicht-Bio'!F17</f>
        <v>0.49</v>
      </c>
      <c r="AE35" s="380"/>
      <c r="AF35" s="362">
        <v>2.0350000000000001</v>
      </c>
      <c r="AG35" s="362"/>
      <c r="AH35" s="362">
        <v>1.345</v>
      </c>
      <c r="AI35" s="362">
        <v>4.72</v>
      </c>
      <c r="AJ35" s="362"/>
      <c r="AK35" s="362">
        <v>2.13</v>
      </c>
      <c r="AL35" s="362">
        <v>4.2650000000000006</v>
      </c>
      <c r="AM35" s="362">
        <v>3.3050000000000002</v>
      </c>
      <c r="AN35" s="362">
        <v>3.93</v>
      </c>
      <c r="AO35" s="362">
        <v>4.665</v>
      </c>
      <c r="AP35" s="362"/>
      <c r="AQ35" s="362">
        <v>3.2149999999999999</v>
      </c>
      <c r="AR35" s="362">
        <v>3.1099999999999994</v>
      </c>
      <c r="AS35" s="362">
        <v>4.96</v>
      </c>
      <c r="AT35" s="362"/>
      <c r="AU35" s="380"/>
      <c r="AV35" s="362"/>
      <c r="AW35" s="362"/>
      <c r="AX35" s="381"/>
      <c r="AY35" s="401"/>
    </row>
    <row r="36" spans="1:51">
      <c r="A36" s="398">
        <v>36982</v>
      </c>
      <c r="B36" s="376"/>
      <c r="C36" s="362"/>
      <c r="D36" s="362"/>
      <c r="E36" s="362"/>
      <c r="F36" s="362"/>
      <c r="G36" s="362"/>
      <c r="H36" s="362"/>
      <c r="I36" s="362"/>
      <c r="J36" s="380"/>
      <c r="K36" s="362">
        <f>[4]prixC2!C141</f>
        <v>47.59</v>
      </c>
      <c r="L36" s="362">
        <f>[4]prixC2!D141</f>
        <v>35.92</v>
      </c>
      <c r="M36" s="362">
        <f>[4]prixC2!Q141</f>
        <v>33.4</v>
      </c>
      <c r="N36" s="362">
        <f>[4]prixC2!R141</f>
        <v>20.93</v>
      </c>
      <c r="O36" s="362">
        <f>[4]prixC2!T141</f>
        <v>25.45</v>
      </c>
      <c r="P36" s="362">
        <f>[4]prixC2!AE141</f>
        <v>3.88</v>
      </c>
      <c r="Q36" s="362">
        <f>[4]prixC2!AH141</f>
        <v>1.56</v>
      </c>
      <c r="R36" s="362">
        <f>[4]prixC2!AI141</f>
        <v>1.8</v>
      </c>
      <c r="S36" s="362">
        <f>[4]prixC2!AK141</f>
        <v>8.9700000000000006</v>
      </c>
      <c r="T36" s="362"/>
      <c r="U36" s="380"/>
      <c r="V36" s="376"/>
      <c r="W36" s="380"/>
      <c r="X36" s="362"/>
      <c r="Y36" s="362"/>
      <c r="Z36" s="380"/>
      <c r="AA36" s="376">
        <f>'[7]Nicht-Bio'!C18</f>
        <v>3.7374999999999998</v>
      </c>
      <c r="AB36" s="362">
        <f>'[7]Nicht-Bio'!D18</f>
        <v>2.7324999999999999</v>
      </c>
      <c r="AC36" s="362">
        <f>'[7]Nicht-Bio'!E18</f>
        <v>2.8049999999999997</v>
      </c>
      <c r="AD36" s="362">
        <f>'[7]Nicht-Bio'!F18</f>
        <v>0.48499999999999999</v>
      </c>
      <c r="AE36" s="380">
        <f t="shared" ref="AE36:AE67" si="0">SUMPRODUCT($AA$19:$AD$19,AA36:AD36)</f>
        <v>12.594485294117645</v>
      </c>
      <c r="AF36" s="362">
        <v>2.3025000000000002</v>
      </c>
      <c r="AG36" s="362">
        <v>4.4225000000000003</v>
      </c>
      <c r="AH36" s="362">
        <v>1.5249999999999999</v>
      </c>
      <c r="AI36" s="362">
        <v>4.2574999999999994</v>
      </c>
      <c r="AJ36" s="362">
        <v>3.7900000000000005</v>
      </c>
      <c r="AK36" s="362">
        <v>2.2925</v>
      </c>
      <c r="AL36" s="362">
        <v>4.1099999999999994</v>
      </c>
      <c r="AM36" s="362">
        <v>3.8049999999999997</v>
      </c>
      <c r="AN36" s="362">
        <v>4.6924999999999999</v>
      </c>
      <c r="AO36" s="362">
        <v>4.2650000000000006</v>
      </c>
      <c r="AP36" s="362">
        <v>11.3475</v>
      </c>
      <c r="AQ36" s="362">
        <v>3.2549999999999999</v>
      </c>
      <c r="AR36" s="362">
        <v>3.0599999999999996</v>
      </c>
      <c r="AS36" s="362">
        <v>4.7</v>
      </c>
      <c r="AT36" s="362">
        <v>29.585000000000001</v>
      </c>
      <c r="AU36" s="380"/>
      <c r="AV36" s="362"/>
      <c r="AW36" s="362"/>
      <c r="AX36" s="381"/>
      <c r="AY36" s="401"/>
    </row>
    <row r="37" spans="1:51">
      <c r="A37" s="398">
        <v>37012</v>
      </c>
      <c r="B37" s="376"/>
      <c r="C37" s="362"/>
      <c r="D37" s="362"/>
      <c r="E37" s="362"/>
      <c r="F37" s="362"/>
      <c r="G37" s="362"/>
      <c r="H37" s="362"/>
      <c r="I37" s="362"/>
      <c r="J37" s="380"/>
      <c r="K37" s="362">
        <f>[4]prixC2!C142</f>
        <v>46.05</v>
      </c>
      <c r="L37" s="362">
        <f>[4]prixC2!D142</f>
        <v>36.549999999999997</v>
      </c>
      <c r="M37" s="362">
        <f>[4]prixC2!Q142</f>
        <v>34.369999999999997</v>
      </c>
      <c r="N37" s="362">
        <f>[4]prixC2!R142</f>
        <v>22</v>
      </c>
      <c r="O37" s="362">
        <f>[4]prixC2!T142</f>
        <v>26.64</v>
      </c>
      <c r="P37" s="362">
        <f>[4]prixC2!AE142</f>
        <v>3.93</v>
      </c>
      <c r="Q37" s="362">
        <f>[4]prixC2!AH142</f>
        <v>1.58</v>
      </c>
      <c r="R37" s="362">
        <f>[4]prixC2!AI142</f>
        <v>1.77</v>
      </c>
      <c r="S37" s="362">
        <f>[4]prixC2!AK142</f>
        <v>8.99</v>
      </c>
      <c r="T37" s="362"/>
      <c r="U37" s="380"/>
      <c r="V37" s="376"/>
      <c r="W37" s="380"/>
      <c r="X37" s="362"/>
      <c r="Y37" s="362"/>
      <c r="Z37" s="380"/>
      <c r="AA37" s="376">
        <f>'[7]Nicht-Bio'!C19</f>
        <v>4.3599999999999994</v>
      </c>
      <c r="AB37" s="362">
        <f>'[7]Nicht-Bio'!D19</f>
        <v>2.6880000000000002</v>
      </c>
      <c r="AC37" s="362">
        <f>'[7]Nicht-Bio'!E19</f>
        <v>2.9240000000000004</v>
      </c>
      <c r="AD37" s="362">
        <f>'[7]Nicht-Bio'!F19</f>
        <v>0.54600000000000004</v>
      </c>
      <c r="AE37" s="380">
        <f t="shared" si="0"/>
        <v>13.733281176470587</v>
      </c>
      <c r="AF37" s="362">
        <v>2.2820000000000005</v>
      </c>
      <c r="AG37" s="362">
        <v>4.508</v>
      </c>
      <c r="AH37" s="362">
        <v>1.5820000000000001</v>
      </c>
      <c r="AI37" s="362">
        <v>4.056</v>
      </c>
      <c r="AJ37" s="362">
        <v>6.2050000000000001</v>
      </c>
      <c r="AK37" s="362">
        <v>2.516</v>
      </c>
      <c r="AL37" s="362">
        <v>6.0659999999999998</v>
      </c>
      <c r="AM37" s="362">
        <v>5.3140000000000001</v>
      </c>
      <c r="AN37" s="362">
        <v>6.4079999999999995</v>
      </c>
      <c r="AO37" s="362">
        <v>5.0340000000000007</v>
      </c>
      <c r="AP37" s="362">
        <v>11.197999999999999</v>
      </c>
      <c r="AQ37" s="362">
        <v>3.286</v>
      </c>
      <c r="AR37" s="362">
        <v>3.1859999999999999</v>
      </c>
      <c r="AS37" s="362">
        <v>4.6959999999999997</v>
      </c>
      <c r="AT37" s="362">
        <v>29.495999999999999</v>
      </c>
      <c r="AU37" s="380"/>
      <c r="AV37" s="362"/>
      <c r="AW37" s="362"/>
      <c r="AX37" s="381"/>
      <c r="AY37" s="401"/>
    </row>
    <row r="38" spans="1:51">
      <c r="A38" s="398">
        <v>37043</v>
      </c>
      <c r="B38" s="376"/>
      <c r="C38" s="362"/>
      <c r="D38" s="362"/>
      <c r="E38" s="362"/>
      <c r="F38" s="362"/>
      <c r="G38" s="362"/>
      <c r="H38" s="362"/>
      <c r="I38" s="362"/>
      <c r="J38" s="380"/>
      <c r="K38" s="362">
        <f>[4]prixC2!C143</f>
        <v>47.61</v>
      </c>
      <c r="L38" s="362">
        <f>[4]prixC2!D143</f>
        <v>37.549999999999997</v>
      </c>
      <c r="M38" s="362">
        <f>[4]prixC2!Q143</f>
        <v>36.979999999999997</v>
      </c>
      <c r="N38" s="362">
        <f>[4]prixC2!R143</f>
        <v>23.49</v>
      </c>
      <c r="O38" s="362">
        <f>[4]prixC2!T143</f>
        <v>27.22</v>
      </c>
      <c r="P38" s="362">
        <f>[4]prixC2!AE143</f>
        <v>3.61</v>
      </c>
      <c r="Q38" s="362">
        <f>[4]prixC2!AH143</f>
        <v>1.57</v>
      </c>
      <c r="R38" s="362">
        <f>[4]prixC2!AI143</f>
        <v>1.78</v>
      </c>
      <c r="S38" s="362">
        <f>[4]prixC2!AK143</f>
        <v>9.3699999999999992</v>
      </c>
      <c r="T38" s="362"/>
      <c r="U38" s="380"/>
      <c r="V38" s="376"/>
      <c r="W38" s="380"/>
      <c r="X38" s="362">
        <f>IF(ISBLANK([1]KochtypBerechnung_nichtBio!U7),"",[1]KochtypBerechnung_nichtBio!U7)</f>
        <v>1.75</v>
      </c>
      <c r="Y38" s="362">
        <f>IF(ISBLANK([1]KochtypBerechnung_nichtBio!W7),"",[1]KochtypBerechnung_nichtBio!W7)</f>
        <v>1.8581536130995819</v>
      </c>
      <c r="Z38" s="380"/>
      <c r="AA38" s="376">
        <f>'[7]Nicht-Bio'!C20</f>
        <v>4.2275</v>
      </c>
      <c r="AB38" s="362">
        <f>'[7]Nicht-Bio'!D20</f>
        <v>2.9750000000000001</v>
      </c>
      <c r="AC38" s="362">
        <f>'[7]Nicht-Bio'!E20</f>
        <v>3.1675</v>
      </c>
      <c r="AD38" s="362">
        <f>'[7]Nicht-Bio'!F20</f>
        <v>0.59499999999999997</v>
      </c>
      <c r="AE38" s="380">
        <f t="shared" si="0"/>
        <v>14.218175</v>
      </c>
      <c r="AF38" s="362">
        <v>2.6174999999999997</v>
      </c>
      <c r="AG38" s="362">
        <v>4.9874999999999998</v>
      </c>
      <c r="AH38" s="362">
        <v>1.62</v>
      </c>
      <c r="AI38" s="362">
        <v>4.8274999999999997</v>
      </c>
      <c r="AJ38" s="362">
        <v>4.7249999999999996</v>
      </c>
      <c r="AK38" s="362">
        <v>2.7549999999999999</v>
      </c>
      <c r="AL38" s="362">
        <v>5.73</v>
      </c>
      <c r="AM38" s="362">
        <v>5.0625</v>
      </c>
      <c r="AN38" s="362">
        <v>6.5024999999999995</v>
      </c>
      <c r="AO38" s="362">
        <v>6.3999999999999995</v>
      </c>
      <c r="AP38" s="362">
        <v>11.459999999999999</v>
      </c>
      <c r="AQ38" s="362">
        <v>3.28</v>
      </c>
      <c r="AR38" s="362">
        <v>3.3</v>
      </c>
      <c r="AS38" s="362">
        <v>5.1924999999999999</v>
      </c>
      <c r="AT38" s="362">
        <v>28.2575</v>
      </c>
      <c r="AU38" s="380"/>
      <c r="AV38" s="362"/>
      <c r="AW38" s="362"/>
      <c r="AX38" s="381"/>
      <c r="AY38" s="401"/>
    </row>
    <row r="39" spans="1:51">
      <c r="A39" s="398">
        <v>37073</v>
      </c>
      <c r="B39" s="376"/>
      <c r="C39" s="362"/>
      <c r="D39" s="362"/>
      <c r="E39" s="362"/>
      <c r="F39" s="362"/>
      <c r="G39" s="362"/>
      <c r="H39" s="362"/>
      <c r="I39" s="362"/>
      <c r="J39" s="380"/>
      <c r="K39" s="362">
        <f>[4]prixC2!C144</f>
        <v>50.24</v>
      </c>
      <c r="L39" s="362">
        <f>[4]prixC2!D144</f>
        <v>38.31</v>
      </c>
      <c r="M39" s="362">
        <f>[4]prixC2!Q144</f>
        <v>35.68</v>
      </c>
      <c r="N39" s="362">
        <f>[4]prixC2!R144</f>
        <v>23.28</v>
      </c>
      <c r="O39" s="362">
        <f>[4]prixC2!T144</f>
        <v>28.02</v>
      </c>
      <c r="P39" s="362">
        <f>[4]prixC2!AE144</f>
        <v>3.85</v>
      </c>
      <c r="Q39" s="362">
        <f>[4]prixC2!AH144</f>
        <v>1.59</v>
      </c>
      <c r="R39" s="362">
        <f>[4]prixC2!AI144</f>
        <v>1.82</v>
      </c>
      <c r="S39" s="362">
        <f>[4]prixC2!AK144</f>
        <v>9.18</v>
      </c>
      <c r="T39" s="362"/>
      <c r="U39" s="380"/>
      <c r="V39" s="376"/>
      <c r="W39" s="380"/>
      <c r="X39" s="362">
        <f>IF(ISBLANK([1]KochtypBerechnung_nichtBio!U8),"",[1]KochtypBerechnung_nichtBio!U8)</f>
        <v>1.81</v>
      </c>
      <c r="Y39" s="362">
        <f>IF(ISBLANK([1]KochtypBerechnung_nichtBio!W8),"",[1]KochtypBerechnung_nichtBio!W8)</f>
        <v>1.8880445845520581</v>
      </c>
      <c r="Z39" s="380"/>
      <c r="AA39" s="376">
        <f>'[7]Nicht-Bio'!C21</f>
        <v>4.0424999999999995</v>
      </c>
      <c r="AB39" s="362">
        <f>'[7]Nicht-Bio'!D21</f>
        <v>3.1124999999999998</v>
      </c>
      <c r="AC39" s="362">
        <f>'[7]Nicht-Bio'!E21</f>
        <v>3.61</v>
      </c>
      <c r="AD39" s="362">
        <f>'[7]Nicht-Bio'!F21</f>
        <v>0.65749999999999997</v>
      </c>
      <c r="AE39" s="380">
        <f t="shared" si="0"/>
        <v>14.65578676470588</v>
      </c>
      <c r="AF39" s="362">
        <v>2.5525000000000002</v>
      </c>
      <c r="AG39" s="362">
        <v>4.2174999999999994</v>
      </c>
      <c r="AH39" s="362">
        <v>1.3125</v>
      </c>
      <c r="AI39" s="362">
        <v>3.01</v>
      </c>
      <c r="AJ39" s="362">
        <v>4.0199999999999996</v>
      </c>
      <c r="AK39" s="362">
        <v>2.6225000000000001</v>
      </c>
      <c r="AL39" s="362">
        <v>3.1374999999999997</v>
      </c>
      <c r="AM39" s="362">
        <v>3.9050000000000002</v>
      </c>
      <c r="AN39" s="362">
        <v>4.6624999999999996</v>
      </c>
      <c r="AO39" s="362">
        <v>5.3825000000000003</v>
      </c>
      <c r="AP39" s="362">
        <v>11.725000000000001</v>
      </c>
      <c r="AQ39" s="362">
        <v>3.3149999999999999</v>
      </c>
      <c r="AR39" s="362">
        <v>4.5924999999999994</v>
      </c>
      <c r="AS39" s="362">
        <v>5.62</v>
      </c>
      <c r="AT39" s="362">
        <v>26.553333333333331</v>
      </c>
      <c r="AU39" s="380"/>
      <c r="AV39" s="362"/>
      <c r="AW39" s="362"/>
      <c r="AX39" s="381"/>
      <c r="AY39" s="401"/>
    </row>
    <row r="40" spans="1:51">
      <c r="A40" s="398">
        <v>37104</v>
      </c>
      <c r="B40" s="376"/>
      <c r="C40" s="362"/>
      <c r="D40" s="362"/>
      <c r="E40" s="362"/>
      <c r="F40" s="362"/>
      <c r="G40" s="362"/>
      <c r="H40" s="362"/>
      <c r="I40" s="362"/>
      <c r="J40" s="380"/>
      <c r="K40" s="362">
        <f>[4]prixC2!C145</f>
        <v>49.501735393269229</v>
      </c>
      <c r="L40" s="362">
        <f>[4]prixC2!D145</f>
        <v>38.311449975000002</v>
      </c>
      <c r="M40" s="362">
        <f>[4]prixC2!Q145</f>
        <v>34.496067894230769</v>
      </c>
      <c r="N40" s="362">
        <f>[4]prixC2!R145</f>
        <v>21.358867998076924</v>
      </c>
      <c r="O40" s="362">
        <f>[4]prixC2!T145</f>
        <v>26.835559375961537</v>
      </c>
      <c r="P40" s="362">
        <f>[4]prixC2!AE145</f>
        <v>3.7348154719999997</v>
      </c>
      <c r="Q40" s="362">
        <f>[4]prixC2!AH145</f>
        <v>1.5932579477636364</v>
      </c>
      <c r="R40" s="362">
        <f>[4]prixC2!AI145</f>
        <v>1.8496229885454543</v>
      </c>
      <c r="S40" s="362">
        <f>[4]prixC2!AK145</f>
        <v>9.3399193650000019</v>
      </c>
      <c r="T40" s="362"/>
      <c r="U40" s="380"/>
      <c r="V40" s="376"/>
      <c r="W40" s="380"/>
      <c r="X40" s="362" t="str">
        <f>IF(ISBLANK([1]KochtypBerechnung_nichtBio!U9),"",[1]KochtypBerechnung_nichtBio!U9)</f>
        <v/>
      </c>
      <c r="Y40" s="362">
        <f>IF(ISBLANK([1]KochtypBerechnung_nichtBio!W9),"",[1]KochtypBerechnung_nichtBio!W9)</f>
        <v>1.7068305701214215</v>
      </c>
      <c r="Z40" s="380"/>
      <c r="AA40" s="376">
        <f>'[7]Nicht-Bio'!C22</f>
        <v>4.126666666666666</v>
      </c>
      <c r="AB40" s="362">
        <f>'[7]Nicht-Bio'!D22</f>
        <v>2.726</v>
      </c>
      <c r="AC40" s="362">
        <f>'[7]Nicht-Bio'!E22</f>
        <v>3.6660000000000004</v>
      </c>
      <c r="AD40" s="362">
        <f>'[7]Nicht-Bio'!F22</f>
        <v>0.63800000000000001</v>
      </c>
      <c r="AE40" s="380">
        <f t="shared" si="0"/>
        <v>14.319315294117647</v>
      </c>
      <c r="AF40" s="362">
        <v>2.242</v>
      </c>
      <c r="AG40" s="362">
        <v>3.8180000000000005</v>
      </c>
      <c r="AH40" s="362">
        <v>1.4140000000000001</v>
      </c>
      <c r="AI40" s="362">
        <v>3.056</v>
      </c>
      <c r="AJ40" s="362">
        <v>4.1399999999999997</v>
      </c>
      <c r="AK40" s="362">
        <v>2.33</v>
      </c>
      <c r="AL40" s="362">
        <v>3.3879999999999995</v>
      </c>
      <c r="AM40" s="362">
        <v>4.2379999999999995</v>
      </c>
      <c r="AN40" s="362">
        <v>4.5179999999999998</v>
      </c>
      <c r="AO40" s="362">
        <v>4.363999999999999</v>
      </c>
      <c r="AP40" s="362">
        <v>11.635999999999999</v>
      </c>
      <c r="AQ40" s="362">
        <v>3.306</v>
      </c>
      <c r="AR40" s="362">
        <v>4.8360000000000003</v>
      </c>
      <c r="AS40" s="362">
        <v>5.1180000000000003</v>
      </c>
      <c r="AT40" s="362">
        <v>28.486666666666665</v>
      </c>
      <c r="AU40" s="380"/>
      <c r="AV40" s="362"/>
      <c r="AW40" s="362"/>
      <c r="AX40" s="381"/>
      <c r="AY40" s="401"/>
    </row>
    <row r="41" spans="1:51">
      <c r="A41" s="398">
        <v>37135</v>
      </c>
      <c r="B41" s="376"/>
      <c r="C41" s="362"/>
      <c r="D41" s="362"/>
      <c r="E41" s="362"/>
      <c r="F41" s="362"/>
      <c r="G41" s="362"/>
      <c r="H41" s="362"/>
      <c r="I41" s="362"/>
      <c r="J41" s="380"/>
      <c r="K41" s="362">
        <f>[4]prixC2!C146</f>
        <v>48.804284438352276</v>
      </c>
      <c r="L41" s="362">
        <f>[4]prixC2!D146</f>
        <v>38.807632041818188</v>
      </c>
      <c r="M41" s="362">
        <f>[4]prixC2!Q146</f>
        <v>33.817116269318184</v>
      </c>
      <c r="N41" s="362">
        <f>[4]prixC2!R146</f>
        <v>20.722554978863638</v>
      </c>
      <c r="O41" s="362">
        <f>[4]prixC2!T146</f>
        <v>26.641292394204552</v>
      </c>
      <c r="P41" s="362">
        <f>[4]prixC2!AE146</f>
        <v>3.8580524449999998</v>
      </c>
      <c r="Q41" s="362">
        <f>[4]prixC2!AH146</f>
        <v>1.6027660502499999</v>
      </c>
      <c r="R41" s="362">
        <f>[4]prixC2!AI146</f>
        <v>1.8033037541250003</v>
      </c>
      <c r="S41" s="362">
        <f>[4]prixC2!AK146</f>
        <v>9.1639933742727848</v>
      </c>
      <c r="T41" s="362"/>
      <c r="U41" s="380"/>
      <c r="V41" s="376"/>
      <c r="W41" s="380"/>
      <c r="X41" s="362" t="str">
        <f>IF(ISBLANK([1]KochtypBerechnung_nichtBio!U10),"",[1]KochtypBerechnung_nichtBio!U10)</f>
        <v/>
      </c>
      <c r="Y41" s="362">
        <f>IF(ISBLANK([1]KochtypBerechnung_nichtBio!W10),"",[1]KochtypBerechnung_nichtBio!W10)</f>
        <v>1.6465815807875241</v>
      </c>
      <c r="Z41" s="380"/>
      <c r="AA41" s="376">
        <f>'[7]Nicht-Bio'!C23</f>
        <v>3.8699999999999997</v>
      </c>
      <c r="AB41" s="362">
        <f>'[7]Nicht-Bio'!D23</f>
        <v>2.8600000000000003</v>
      </c>
      <c r="AC41" s="362">
        <f>'[7]Nicht-Bio'!E23</f>
        <v>3.4849999999999999</v>
      </c>
      <c r="AD41" s="362">
        <f>'[7]Nicht-Bio'!F23</f>
        <v>0.62750000000000006</v>
      </c>
      <c r="AE41" s="380">
        <f t="shared" si="0"/>
        <v>13.907769117647058</v>
      </c>
      <c r="AF41" s="362">
        <v>1.8599999999999999</v>
      </c>
      <c r="AG41" s="362">
        <v>4.26</v>
      </c>
      <c r="AH41" s="362">
        <v>1.665</v>
      </c>
      <c r="AI41" s="362">
        <v>4.3149999999999995</v>
      </c>
      <c r="AJ41" s="362">
        <v>5.0375000000000005</v>
      </c>
      <c r="AK41" s="362">
        <v>2.2200000000000002</v>
      </c>
      <c r="AL41" s="362">
        <v>4.1725000000000003</v>
      </c>
      <c r="AM41" s="362">
        <v>4.1199999999999992</v>
      </c>
      <c r="AN41" s="362">
        <v>5.7525000000000004</v>
      </c>
      <c r="AO41" s="362">
        <v>4.1174999999999997</v>
      </c>
      <c r="AP41" s="362">
        <v>11.53</v>
      </c>
      <c r="AQ41" s="362">
        <v>3.2850000000000001</v>
      </c>
      <c r="AR41" s="362">
        <v>3.5649999999999999</v>
      </c>
      <c r="AS41" s="362">
        <v>5.7475000000000005</v>
      </c>
      <c r="AT41" s="362">
        <v>29.827500000000001</v>
      </c>
      <c r="AU41" s="380"/>
      <c r="AV41" s="362"/>
      <c r="AW41" s="362"/>
      <c r="AX41" s="381"/>
      <c r="AY41" s="401"/>
    </row>
    <row r="42" spans="1:51">
      <c r="A42" s="398">
        <v>37165</v>
      </c>
      <c r="B42" s="376"/>
      <c r="C42" s="362"/>
      <c r="D42" s="362"/>
      <c r="E42" s="362"/>
      <c r="F42" s="362"/>
      <c r="G42" s="362"/>
      <c r="H42" s="362"/>
      <c r="I42" s="362"/>
      <c r="J42" s="380"/>
      <c r="K42" s="362">
        <f>[4]prixC2!C147</f>
        <v>47.295358116818178</v>
      </c>
      <c r="L42" s="362">
        <f>[4]prixC2!D147</f>
        <v>37.308485621590911</v>
      </c>
      <c r="M42" s="362">
        <f>[4]prixC2!Q147</f>
        <v>33.296751090909098</v>
      </c>
      <c r="N42" s="362">
        <f>[4]prixC2!R147</f>
        <v>19.999090164318183</v>
      </c>
      <c r="O42" s="362">
        <f>[4]prixC2!T147</f>
        <v>26.99067045204546</v>
      </c>
      <c r="P42" s="362">
        <f>[4]prixC2!AE147</f>
        <v>3.7118096450000002</v>
      </c>
      <c r="Q42" s="362">
        <f>[4]prixC2!AH147</f>
        <v>1.6056090549318183</v>
      </c>
      <c r="R42" s="362">
        <f>[4]prixC2!AI147</f>
        <v>1.8649322202545453</v>
      </c>
      <c r="S42" s="362">
        <f>[4]prixC2!AK147</f>
        <v>9.1568765117994104</v>
      </c>
      <c r="T42" s="362"/>
      <c r="U42" s="380"/>
      <c r="V42" s="376"/>
      <c r="W42" s="380"/>
      <c r="X42" s="362" t="str">
        <f>IF(ISBLANK([1]KochtypBerechnung_nichtBio!U11),"",[1]KochtypBerechnung_nichtBio!U11)</f>
        <v/>
      </c>
      <c r="Y42" s="362">
        <f>IF(ISBLANK([1]KochtypBerechnung_nichtBio!W11),"",[1]KochtypBerechnung_nichtBio!W11)</f>
        <v>1.640670370720072</v>
      </c>
      <c r="Z42" s="380"/>
      <c r="AA42" s="376">
        <f>'[7]Nicht-Bio'!C24</f>
        <v>3.5916085579999999</v>
      </c>
      <c r="AB42" s="362">
        <f>'[7]Nicht-Bio'!D24</f>
        <v>2.8259047088</v>
      </c>
      <c r="AC42" s="362">
        <f>'[7]Nicht-Bio'!E24</f>
        <v>3.2977666241999999</v>
      </c>
      <c r="AD42" s="362">
        <f>'[7]Nicht-Bio'!F24</f>
        <v>0.68379689489999995</v>
      </c>
      <c r="AE42" s="380">
        <f t="shared" si="0"/>
        <v>13.423405253815588</v>
      </c>
      <c r="AF42" s="362">
        <v>1.8349856177500001</v>
      </c>
      <c r="AG42" s="362">
        <v>4.583196837</v>
      </c>
      <c r="AH42" s="362">
        <v>1.327006140555254</v>
      </c>
      <c r="AI42" s="362">
        <v>3.8314612739999996</v>
      </c>
      <c r="AJ42" s="362">
        <v>5.8017495420794774</v>
      </c>
      <c r="AK42" s="362">
        <v>2.1742277200000002</v>
      </c>
      <c r="AL42" s="362">
        <v>3.9811104336444201</v>
      </c>
      <c r="AM42" s="362">
        <v>3.9877132296250002</v>
      </c>
      <c r="AN42" s="362">
        <v>5.5679670544999995</v>
      </c>
      <c r="AO42" s="362">
        <v>3.57627439475</v>
      </c>
      <c r="AP42" s="362">
        <v>11.73022380838322</v>
      </c>
      <c r="AQ42" s="362">
        <v>3.379487926625</v>
      </c>
      <c r="AR42" s="362">
        <v>3.2682660923000002</v>
      </c>
      <c r="AS42" s="362">
        <v>5.4212740636000003</v>
      </c>
      <c r="AT42" s="362">
        <v>25.118837987131162</v>
      </c>
      <c r="AU42" s="380"/>
      <c r="AV42" s="362"/>
      <c r="AW42" s="362"/>
      <c r="AX42" s="381"/>
      <c r="AY42" s="401"/>
    </row>
    <row r="43" spans="1:51">
      <c r="A43" s="398">
        <v>37196</v>
      </c>
      <c r="B43" s="376"/>
      <c r="C43" s="362"/>
      <c r="D43" s="362"/>
      <c r="E43" s="362"/>
      <c r="F43" s="362"/>
      <c r="G43" s="362"/>
      <c r="H43" s="362"/>
      <c r="I43" s="362"/>
      <c r="J43" s="380"/>
      <c r="K43" s="362">
        <f>[4]prixC2!C148</f>
        <v>47.93</v>
      </c>
      <c r="L43" s="362">
        <f>[4]prixC2!D148</f>
        <v>38.5</v>
      </c>
      <c r="M43" s="362">
        <f>[4]prixC2!Q148</f>
        <v>32.729999999999997</v>
      </c>
      <c r="N43" s="362">
        <f>[4]prixC2!R148</f>
        <v>19.149999999999999</v>
      </c>
      <c r="O43" s="362">
        <f>[4]prixC2!T148</f>
        <v>26.75</v>
      </c>
      <c r="P43" s="362">
        <f>[4]prixC2!AE148</f>
        <v>3.86</v>
      </c>
      <c r="Q43" s="362">
        <f>[4]prixC2!AH148</f>
        <v>1.51</v>
      </c>
      <c r="R43" s="362">
        <f>[4]prixC2!AI148</f>
        <v>1.85</v>
      </c>
      <c r="S43" s="362">
        <f>[4]prixC2!AK148</f>
        <v>9.42</v>
      </c>
      <c r="T43" s="362"/>
      <c r="U43" s="380"/>
      <c r="V43" s="376"/>
      <c r="W43" s="380"/>
      <c r="X43" s="362" t="str">
        <f>IF(ISBLANK([1]KochtypBerechnung_nichtBio!U12),"",[1]KochtypBerechnung_nichtBio!U12)</f>
        <v/>
      </c>
      <c r="Y43" s="362">
        <f>IF(ISBLANK([1]KochtypBerechnung_nichtBio!W12),"",[1]KochtypBerechnung_nichtBio!W12)</f>
        <v>1.5096845866615125</v>
      </c>
      <c r="Z43" s="380"/>
      <c r="AA43" s="376">
        <f>'[7]Nicht-Bio'!C25</f>
        <v>3.3600388059999999</v>
      </c>
      <c r="AB43" s="362">
        <f>'[7]Nicht-Bio'!D25</f>
        <v>2.8969361947499999</v>
      </c>
      <c r="AC43" s="362">
        <f>'[7]Nicht-Bio'!E25</f>
        <v>2.7887224442499998</v>
      </c>
      <c r="AD43" s="362">
        <f>'[7]Nicht-Bio'!F25</f>
        <v>0.71919093962500003</v>
      </c>
      <c r="AE43" s="380">
        <f t="shared" si="0"/>
        <v>12.796745020638895</v>
      </c>
      <c r="AF43" s="362">
        <v>1.7519634525625001</v>
      </c>
      <c r="AG43" s="362">
        <v>4.3089715268750002</v>
      </c>
      <c r="AH43" s="362">
        <v>1.390962594039195</v>
      </c>
      <c r="AI43" s="362">
        <v>4.3203658141250001</v>
      </c>
      <c r="AJ43" s="362">
        <v>5.1587576586826351</v>
      </c>
      <c r="AK43" s="362">
        <v>2.181332559875</v>
      </c>
      <c r="AL43" s="362">
        <v>3.8063794510555247</v>
      </c>
      <c r="AM43" s="362">
        <v>4.0301983251562499</v>
      </c>
      <c r="AN43" s="362">
        <v>4.4179949005000001</v>
      </c>
      <c r="AO43" s="362">
        <v>3.3636816171874999</v>
      </c>
      <c r="AP43" s="362">
        <v>11.695775696788251</v>
      </c>
      <c r="AQ43" s="362">
        <v>3.24272916008566</v>
      </c>
      <c r="AR43" s="362">
        <v>3.1695274363750001</v>
      </c>
      <c r="AS43" s="362">
        <v>4.7815484339999994</v>
      </c>
      <c r="AT43" s="362">
        <v>19.636732287499999</v>
      </c>
      <c r="AU43" s="380"/>
      <c r="AV43" s="362"/>
      <c r="AW43" s="362"/>
      <c r="AX43" s="381"/>
      <c r="AY43" s="401"/>
    </row>
    <row r="44" spans="1:51">
      <c r="A44" s="398">
        <v>37226</v>
      </c>
      <c r="B44" s="376"/>
      <c r="C44" s="362"/>
      <c r="D44" s="362"/>
      <c r="E44" s="362"/>
      <c r="F44" s="362"/>
      <c r="G44" s="362"/>
      <c r="H44" s="362"/>
      <c r="I44" s="362"/>
      <c r="J44" s="380"/>
      <c r="K44" s="362">
        <f>[4]prixC2!C149</f>
        <v>48.508650759000005</v>
      </c>
      <c r="L44" s="362">
        <f>[4]prixC2!D149</f>
        <v>37.281593753999992</v>
      </c>
      <c r="M44" s="362">
        <f>[4]prixC2!Q149</f>
        <v>32.521452012500006</v>
      </c>
      <c r="N44" s="362">
        <f>[4]prixC2!R149</f>
        <v>18.407063492500001</v>
      </c>
      <c r="O44" s="362">
        <f>[4]prixC2!T149</f>
        <v>26.551964884500002</v>
      </c>
      <c r="P44" s="362">
        <f>[4]prixC2!AE149</f>
        <v>3.9281091799999999</v>
      </c>
      <c r="Q44" s="362">
        <f>[4]prixC2!AH149</f>
        <v>1.6072897359999998</v>
      </c>
      <c r="R44" s="362">
        <f>[4]prixC2!AI149</f>
        <v>1.8337816372500002</v>
      </c>
      <c r="S44" s="362">
        <f>[4]prixC2!AK149</f>
        <v>8.9853178625000005</v>
      </c>
      <c r="T44" s="362"/>
      <c r="U44" s="380"/>
      <c r="V44" s="376"/>
      <c r="W44" s="380"/>
      <c r="X44" s="362" t="str">
        <f>IF(ISBLANK([1]KochtypBerechnung_nichtBio!U13),"",[1]KochtypBerechnung_nichtBio!U13)</f>
        <v/>
      </c>
      <c r="Y44" s="362">
        <f>IF(ISBLANK([1]KochtypBerechnung_nichtBio!W13),"",[1]KochtypBerechnung_nichtBio!W13)</f>
        <v>1.82940738288467</v>
      </c>
      <c r="Z44" s="380"/>
      <c r="AA44" s="376">
        <f>'[7]Nicht-Bio'!C26</f>
        <v>3.8756450827500002</v>
      </c>
      <c r="AB44" s="362">
        <f>'[7]Nicht-Bio'!D26</f>
        <v>2.4704801703750001</v>
      </c>
      <c r="AC44" s="362">
        <f>'[7]Nicht-Bio'!E26</f>
        <v>2.0053296175000002</v>
      </c>
      <c r="AD44" s="362">
        <f>'[7]Nicht-Bio'!F26</f>
        <v>0.56760145201211221</v>
      </c>
      <c r="AE44" s="380">
        <f t="shared" si="0"/>
        <v>11.982124701387347</v>
      </c>
      <c r="AF44" s="362">
        <v>2.1008344613749999</v>
      </c>
      <c r="AG44" s="362">
        <v>4.5084287274867325</v>
      </c>
      <c r="AH44" s="362">
        <v>2.3103401864452926</v>
      </c>
      <c r="AI44" s="362">
        <v>6.2090760755000005</v>
      </c>
      <c r="AJ44" s="362">
        <v>5.0935239754405277</v>
      </c>
      <c r="AK44" s="362">
        <v>2.3181585043749999</v>
      </c>
      <c r="AL44" s="362">
        <v>4.5044581879999992</v>
      </c>
      <c r="AM44" s="362">
        <v>3.2404654723750004</v>
      </c>
      <c r="AN44" s="362">
        <v>4.3223816451250006</v>
      </c>
      <c r="AO44" s="362">
        <v>3.4050971067500004</v>
      </c>
      <c r="AP44" s="362">
        <v>11.79921559880235</v>
      </c>
      <c r="AQ44" s="362">
        <v>3.2630666168426399</v>
      </c>
      <c r="AR44" s="362">
        <v>3.2580419865000003</v>
      </c>
      <c r="AS44" s="362">
        <v>5.8881042887500001</v>
      </c>
      <c r="AT44" s="362">
        <v>22.648727450000003</v>
      </c>
      <c r="AU44" s="380"/>
      <c r="AV44" s="362"/>
      <c r="AW44" s="362"/>
      <c r="AX44" s="381"/>
      <c r="AY44" s="401"/>
    </row>
    <row r="45" spans="1:51">
      <c r="A45" s="398">
        <v>37257</v>
      </c>
      <c r="B45" s="376"/>
      <c r="C45" s="362"/>
      <c r="D45" s="362"/>
      <c r="E45" s="362"/>
      <c r="F45" s="362"/>
      <c r="G45" s="362"/>
      <c r="H45" s="362"/>
      <c r="I45" s="362"/>
      <c r="J45" s="380"/>
      <c r="K45" s="362">
        <f>[4]prixC2!C150</f>
        <v>50.364995598499995</v>
      </c>
      <c r="L45" s="362">
        <f>[4]prixC2!D150</f>
        <v>38.315790564250008</v>
      </c>
      <c r="M45" s="362">
        <f>[4]prixC2!Q150</f>
        <v>34.159254795000003</v>
      </c>
      <c r="N45" s="362">
        <f>[4]prixC2!R150</f>
        <v>19.773478103749998</v>
      </c>
      <c r="O45" s="362">
        <f>[4]prixC2!T150</f>
        <v>27.478058266750004</v>
      </c>
      <c r="P45" s="362">
        <f>[4]prixC2!AE150</f>
        <v>3.970942805</v>
      </c>
      <c r="Q45" s="362">
        <f>[4]prixC2!AH150</f>
        <v>1.5757638178750002</v>
      </c>
      <c r="R45" s="362">
        <f>[4]prixC2!AI150</f>
        <v>1.8145196880165058</v>
      </c>
      <c r="S45" s="362">
        <f>[4]prixC2!AK150</f>
        <v>9.0792086440834279</v>
      </c>
      <c r="T45" s="362"/>
      <c r="U45" s="380"/>
      <c r="V45" s="376">
        <f>'[2]Haltung gewichtet'!H20</f>
        <v>0.64208445734955832</v>
      </c>
      <c r="W45" s="380">
        <f t="shared" ref="W45:W108" si="1">SUMPRODUCT($V$19:$V$19,V45:V45)</f>
        <v>17.978364805787635</v>
      </c>
      <c r="X45" s="362" t="str">
        <f>IF(ISBLANK([1]KochtypBerechnung_nichtBio!U14),"",[1]KochtypBerechnung_nichtBio!U14)</f>
        <v/>
      </c>
      <c r="Y45" s="362">
        <f>IF(ISBLANK([1]KochtypBerechnung_nichtBio!W14),"",[1]KochtypBerechnung_nichtBio!W14)</f>
        <v>1.7323201259351422</v>
      </c>
      <c r="Z45" s="380"/>
      <c r="AA45" s="376">
        <f>'[7]Nicht-Bio'!C27</f>
        <v>3.9769564275999998</v>
      </c>
      <c r="AB45" s="362">
        <f>'[7]Nicht-Bio'!D27</f>
        <v>2.7996516583000002</v>
      </c>
      <c r="AC45" s="362">
        <f>'[7]Nicht-Bio'!E27</f>
        <v>2.1152511356000003</v>
      </c>
      <c r="AD45" s="362">
        <f>'[7]Nicht-Bio'!F27</f>
        <v>0.54129602470223193</v>
      </c>
      <c r="AE45" s="380">
        <f t="shared" si="0"/>
        <v>12.561148613225877</v>
      </c>
      <c r="AF45" s="362">
        <v>2.0984991392000003</v>
      </c>
      <c r="AG45" s="362">
        <v>5.6441381684964629</v>
      </c>
      <c r="AH45" s="362">
        <v>3.095814652494068</v>
      </c>
      <c r="AI45" s="362">
        <v>8.1262800133000006</v>
      </c>
      <c r="AJ45" s="362">
        <v>6.8688588656700036</v>
      </c>
      <c r="AK45" s="362">
        <v>2.3660750942000002</v>
      </c>
      <c r="AL45" s="362">
        <v>6.2656304350000003</v>
      </c>
      <c r="AM45" s="362">
        <v>4.5968422071999999</v>
      </c>
      <c r="AN45" s="362">
        <v>6.2127018779999998</v>
      </c>
      <c r="AO45" s="362">
        <v>5.1488937323999995</v>
      </c>
      <c r="AP45" s="362">
        <v>11.259388627109381</v>
      </c>
      <c r="AQ45" s="362">
        <v>3.4154623565</v>
      </c>
      <c r="AR45" s="362">
        <v>3.5100299858000001</v>
      </c>
      <c r="AS45" s="362">
        <v>7.5720527306855328</v>
      </c>
      <c r="AT45" s="362">
        <v>34.246628094000002</v>
      </c>
      <c r="AU45" s="380"/>
      <c r="AV45" s="362"/>
      <c r="AW45" s="362"/>
      <c r="AX45" s="381"/>
      <c r="AY45" s="401"/>
    </row>
    <row r="46" spans="1:51">
      <c r="A46" s="398">
        <v>37288</v>
      </c>
      <c r="B46" s="376"/>
      <c r="C46" s="362"/>
      <c r="D46" s="362"/>
      <c r="E46" s="362"/>
      <c r="F46" s="362"/>
      <c r="G46" s="362"/>
      <c r="H46" s="362"/>
      <c r="I46" s="362"/>
      <c r="J46" s="380"/>
      <c r="K46" s="362">
        <f>[4]prixC2!C151</f>
        <v>49.506256950961536</v>
      </c>
      <c r="L46" s="362">
        <f>[4]prixC2!D151</f>
        <v>37.955992062307693</v>
      </c>
      <c r="M46" s="362">
        <f>[4]prixC2!Q151</f>
        <v>32.912697198076927</v>
      </c>
      <c r="N46" s="362">
        <f>[4]prixC2!R151</f>
        <v>19.010101076057691</v>
      </c>
      <c r="O46" s="362">
        <f>[4]prixC2!T151</f>
        <v>27.017850393750003</v>
      </c>
      <c r="P46" s="362">
        <f>[4]prixC2!AE151</f>
        <v>3.7970994687499999</v>
      </c>
      <c r="Q46" s="362">
        <f>[4]prixC2!AH151</f>
        <v>1.5776530633749999</v>
      </c>
      <c r="R46" s="362">
        <f>[4]prixC2!AI151</f>
        <v>1.7483235052499999</v>
      </c>
      <c r="S46" s="362">
        <f>[4]prixC2!AK151</f>
        <v>9.2149051375000006</v>
      </c>
      <c r="T46" s="362"/>
      <c r="U46" s="380"/>
      <c r="V46" s="376">
        <f>'[2]Haltung gewichtet'!H21</f>
        <v>0.64288468435595747</v>
      </c>
      <c r="W46" s="380">
        <f t="shared" si="1"/>
        <v>18.00077116196681</v>
      </c>
      <c r="X46" s="362" t="str">
        <f>IF(ISBLANK([1]KochtypBerechnung_nichtBio!U15),"",[1]KochtypBerechnung_nichtBio!U15)</f>
        <v/>
      </c>
      <c r="Y46" s="362">
        <f>IF(ISBLANK([1]KochtypBerechnung_nichtBio!W15),"",[1]KochtypBerechnung_nichtBio!W15)</f>
        <v>1.9289277334427553</v>
      </c>
      <c r="Z46" s="380"/>
      <c r="AA46" s="376">
        <f>'[7]Nicht-Bio'!C28</f>
        <v>4.0229525087499995</v>
      </c>
      <c r="AB46" s="362">
        <f>'[7]Nicht-Bio'!D28</f>
        <v>2.9445017959999999</v>
      </c>
      <c r="AC46" s="362">
        <f>'[7]Nicht-Bio'!E28</f>
        <v>2.4719713261249998</v>
      </c>
      <c r="AD46" s="362">
        <f>'[7]Nicht-Bio'!F28</f>
        <v>0.60410604687500002</v>
      </c>
      <c r="AE46" s="380">
        <f t="shared" si="0"/>
        <v>13.27850587226191</v>
      </c>
      <c r="AF46" s="362">
        <v>2.3723818185000001</v>
      </c>
      <c r="AG46" s="362">
        <v>5.53173740040274</v>
      </c>
      <c r="AH46" s="362">
        <v>2.58619729314099</v>
      </c>
      <c r="AI46" s="362">
        <v>5.7098828932499996</v>
      </c>
      <c r="AJ46" s="362">
        <v>5.7529873677500003</v>
      </c>
      <c r="AK46" s="362">
        <v>2.5076676082500002</v>
      </c>
      <c r="AL46" s="362">
        <v>3.9531521498749997</v>
      </c>
      <c r="AM46" s="362">
        <v>5.4550130376249992</v>
      </c>
      <c r="AN46" s="362">
        <v>4.0406870179999999</v>
      </c>
      <c r="AO46" s="362">
        <v>4.5630908095000002</v>
      </c>
      <c r="AP46" s="362">
        <v>11.461173655468151</v>
      </c>
      <c r="AQ46" s="362">
        <v>3.5260489313629551</v>
      </c>
      <c r="AR46" s="362">
        <v>3.781256134875</v>
      </c>
      <c r="AS46" s="362">
        <v>5.8299909710000009</v>
      </c>
      <c r="AT46" s="362">
        <v>26.597706797500003</v>
      </c>
      <c r="AU46" s="380"/>
      <c r="AV46" s="362"/>
      <c r="AW46" s="362"/>
      <c r="AX46" s="381"/>
      <c r="AY46" s="401"/>
    </row>
    <row r="47" spans="1:51">
      <c r="A47" s="398">
        <v>37316</v>
      </c>
      <c r="B47" s="376"/>
      <c r="C47" s="362"/>
      <c r="D47" s="362"/>
      <c r="E47" s="362"/>
      <c r="F47" s="362"/>
      <c r="G47" s="362"/>
      <c r="H47" s="362"/>
      <c r="I47" s="362"/>
      <c r="J47" s="380"/>
      <c r="K47" s="362">
        <f>[4]prixC2!C152</f>
        <v>49.617691461900002</v>
      </c>
      <c r="L47" s="362">
        <f>[4]prixC2!D152</f>
        <v>38.134060249999997</v>
      </c>
      <c r="M47" s="362">
        <f>[4]prixC2!Q152</f>
        <v>33.094381517000002</v>
      </c>
      <c r="N47" s="362">
        <f>[4]prixC2!R152</f>
        <v>19.493365364500001</v>
      </c>
      <c r="O47" s="362">
        <f>[4]prixC2!T152</f>
        <v>27.1025601445</v>
      </c>
      <c r="P47" s="362">
        <f>[4]prixC2!AE152</f>
        <v>3.9558494449999992</v>
      </c>
      <c r="Q47" s="362">
        <f>[4]prixC2!AH152</f>
        <v>1.6521900111249999</v>
      </c>
      <c r="R47" s="362">
        <f>[4]prixC2!AI152</f>
        <v>1.8567469247249999</v>
      </c>
      <c r="S47" s="362">
        <f>[4]prixC2!AK152</f>
        <v>9.1091327990000011</v>
      </c>
      <c r="T47" s="362"/>
      <c r="U47" s="380"/>
      <c r="V47" s="376">
        <f>'[2]Haltung gewichtet'!H22</f>
        <v>0.63931520849034729</v>
      </c>
      <c r="W47" s="380">
        <f t="shared" si="1"/>
        <v>17.900825837729723</v>
      </c>
      <c r="X47" s="362" t="str">
        <f>IF(ISBLANK([1]KochtypBerechnung_nichtBio!U16),"",[1]KochtypBerechnung_nichtBio!U16)</f>
        <v/>
      </c>
      <c r="Y47" s="362">
        <f>IF(ISBLANK([1]KochtypBerechnung_nichtBio!W16),"",[1]KochtypBerechnung_nichtBio!W16)</f>
        <v>2.02403449101796</v>
      </c>
      <c r="Z47" s="380"/>
      <c r="AA47" s="376">
        <f>'[7]Nicht-Bio'!C29</f>
        <v>4.0608772282499999</v>
      </c>
      <c r="AB47" s="362">
        <f>'[7]Nicht-Bio'!D29</f>
        <v>3.0291866285000002</v>
      </c>
      <c r="AC47" s="362">
        <f>'[7]Nicht-Bio'!E29</f>
        <v>2.6594980868263454</v>
      </c>
      <c r="AD47" s="362">
        <f>'[7]Nicht-Bio'!F29</f>
        <v>0.58028206562499995</v>
      </c>
      <c r="AE47" s="380">
        <f t="shared" si="0"/>
        <v>13.544339600304491</v>
      </c>
      <c r="AF47" s="362">
        <v>2.4398575987499997</v>
      </c>
      <c r="AG47" s="362">
        <v>6.3602476225000002</v>
      </c>
      <c r="AH47" s="362">
        <v>1.7627383764289597</v>
      </c>
      <c r="AI47" s="362">
        <v>4.1805572825000006</v>
      </c>
      <c r="AJ47" s="362">
        <v>5.3283220149999995</v>
      </c>
      <c r="AK47" s="362">
        <v>2.5369070249999996</v>
      </c>
      <c r="AL47" s="362">
        <v>3.4498004871250001</v>
      </c>
      <c r="AM47" s="362">
        <v>3.9873492481250001</v>
      </c>
      <c r="AN47" s="362">
        <v>3.7631904777499998</v>
      </c>
      <c r="AO47" s="362">
        <v>4.3387989925000001</v>
      </c>
      <c r="AP47" s="362">
        <v>11.55800106151335</v>
      </c>
      <c r="AQ47" s="362">
        <v>3.6257663152499999</v>
      </c>
      <c r="AR47" s="362">
        <v>3.926835224125</v>
      </c>
      <c r="AS47" s="362">
        <v>4.7394745050000004</v>
      </c>
      <c r="AT47" s="362">
        <v>23.075925120000001</v>
      </c>
      <c r="AU47" s="380"/>
      <c r="AV47" s="362"/>
      <c r="AW47" s="362"/>
      <c r="AX47" s="381"/>
      <c r="AY47" s="401"/>
    </row>
    <row r="48" spans="1:51">
      <c r="A48" s="398">
        <v>37347</v>
      </c>
      <c r="B48" s="376"/>
      <c r="C48" s="362"/>
      <c r="D48" s="362"/>
      <c r="E48" s="362"/>
      <c r="F48" s="362"/>
      <c r="G48" s="362"/>
      <c r="H48" s="362"/>
      <c r="I48" s="362"/>
      <c r="J48" s="380"/>
      <c r="K48" s="362">
        <f>[4]prixC2!C153</f>
        <v>50.785597608519225</v>
      </c>
      <c r="L48" s="362">
        <f>[4]prixC2!D153</f>
        <v>38.915013916615386</v>
      </c>
      <c r="M48" s="362">
        <f>[4]prixC2!Q153</f>
        <v>35.061114219499999</v>
      </c>
      <c r="N48" s="362">
        <f>[4]prixC2!R153</f>
        <v>20.947488832999998</v>
      </c>
      <c r="O48" s="362">
        <f>[4]prixC2!T153</f>
        <v>26.964755200750005</v>
      </c>
      <c r="P48" s="362">
        <f>[4]prixC2!AE153</f>
        <v>3.9618348049999996</v>
      </c>
      <c r="Q48" s="362">
        <f>[4]prixC2!AH153</f>
        <v>1.586984722</v>
      </c>
      <c r="R48" s="362">
        <f>[4]prixC2!AI153</f>
        <v>1.7945041416</v>
      </c>
      <c r="S48" s="362">
        <f>[4]prixC2!AK153</f>
        <v>9.4287391141666674</v>
      </c>
      <c r="T48" s="362"/>
      <c r="U48" s="380"/>
      <c r="V48" s="376">
        <f>'[2]Haltung gewichtet'!H23</f>
        <v>0.64039165506570916</v>
      </c>
      <c r="W48" s="380">
        <f t="shared" si="1"/>
        <v>17.930966341839856</v>
      </c>
      <c r="X48" s="362">
        <f>IF(ISBLANK([1]KochtypBerechnung_nichtBio!U17),"",[1]KochtypBerechnung_nichtBio!U17)</f>
        <v>1.7172009052807999</v>
      </c>
      <c r="Y48" s="362">
        <f>IF(ISBLANK([1]KochtypBerechnung_nichtBio!W17),"",[1]KochtypBerechnung_nichtBio!W17)</f>
        <v>2.0332999026191749</v>
      </c>
      <c r="Z48" s="380"/>
      <c r="AA48" s="376">
        <f>'[7]Nicht-Bio'!C30</f>
        <v>4.6171234425449406</v>
      </c>
      <c r="AB48" s="362">
        <f>'[7]Nicht-Bio'!D30</f>
        <v>3.2319396948750003</v>
      </c>
      <c r="AC48" s="362">
        <f>'[7]Nicht-Bio'!E30</f>
        <v>2.8593858869999997</v>
      </c>
      <c r="AD48" s="362">
        <f>'[7]Nicht-Bio'!F30</f>
        <v>0.55460537106250007</v>
      </c>
      <c r="AE48" s="380">
        <f t="shared" si="0"/>
        <v>14.735705903207228</v>
      </c>
      <c r="AF48" s="362">
        <v>2.4100397242499998</v>
      </c>
      <c r="AG48" s="362">
        <v>6.0985126704999999</v>
      </c>
      <c r="AH48" s="362">
        <v>1.3160854743656776</v>
      </c>
      <c r="AI48" s="362">
        <v>3.2365349657500002</v>
      </c>
      <c r="AJ48" s="362">
        <v>4.1898897160589952</v>
      </c>
      <c r="AK48" s="362">
        <v>2.6414509434999998</v>
      </c>
      <c r="AL48" s="362">
        <v>4.2277488723750007</v>
      </c>
      <c r="AM48" s="362">
        <v>3.6638078564999996</v>
      </c>
      <c r="AN48" s="362">
        <v>4.1401425892214192</v>
      </c>
      <c r="AO48" s="362">
        <v>4.0756208655000004</v>
      </c>
      <c r="AP48" s="362">
        <v>11.549592353809876</v>
      </c>
      <c r="AQ48" s="362">
        <v>3.6155571809246476</v>
      </c>
      <c r="AR48" s="362">
        <v>4.146941607636907</v>
      </c>
      <c r="AS48" s="362">
        <v>4.1113771656250009</v>
      </c>
      <c r="AT48" s="362">
        <v>23.312350782499998</v>
      </c>
      <c r="AU48" s="380"/>
      <c r="AV48" s="362"/>
      <c r="AW48" s="362"/>
      <c r="AX48" s="381"/>
      <c r="AY48" s="401"/>
    </row>
    <row r="49" spans="1:51">
      <c r="A49" s="398">
        <v>37377</v>
      </c>
      <c r="B49" s="376"/>
      <c r="C49" s="362"/>
      <c r="D49" s="362"/>
      <c r="E49" s="362"/>
      <c r="F49" s="362"/>
      <c r="G49" s="362"/>
      <c r="H49" s="362"/>
      <c r="I49" s="362"/>
      <c r="J49" s="380"/>
      <c r="K49" s="362">
        <f>[4]prixC2!C154</f>
        <v>50.236005774000013</v>
      </c>
      <c r="L49" s="362">
        <f>[4]prixC2!D154</f>
        <v>39.391674227250007</v>
      </c>
      <c r="M49" s="362">
        <f>[4]prixC2!Q154</f>
        <v>36.580053657500002</v>
      </c>
      <c r="N49" s="362">
        <f>[4]prixC2!R154</f>
        <v>22.824173747124998</v>
      </c>
      <c r="O49" s="362">
        <f>[4]prixC2!T154</f>
        <v>27.282898004875005</v>
      </c>
      <c r="P49" s="362">
        <f>[4]prixC2!AE154</f>
        <v>3.9640517750000002</v>
      </c>
      <c r="Q49" s="362">
        <f>[4]prixC2!AH154</f>
        <v>1.6153233077499998</v>
      </c>
      <c r="R49" s="362">
        <f>[4]prixC2!AI154</f>
        <v>1.7580477403500001</v>
      </c>
      <c r="S49" s="362">
        <f>[4]prixC2!AK154</f>
        <v>9.3216620896666669</v>
      </c>
      <c r="T49" s="362"/>
      <c r="U49" s="380"/>
      <c r="V49" s="376">
        <f>'[2]Haltung gewichtet'!H24</f>
        <v>0.65225663795766964</v>
      </c>
      <c r="W49" s="380">
        <f t="shared" si="1"/>
        <v>18.263185862814751</v>
      </c>
      <c r="X49" s="362" t="str">
        <f>IF(ISBLANK([1]KochtypBerechnung_nichtBio!U18),"",[1]KochtypBerechnung_nichtBio!U18)</f>
        <v/>
      </c>
      <c r="Y49" s="362">
        <f>IF(ISBLANK([1]KochtypBerechnung_nichtBio!W18),"",[1]KochtypBerechnung_nichtBio!W18)</f>
        <v>1.847741740053416</v>
      </c>
      <c r="Z49" s="380"/>
      <c r="AA49" s="376">
        <f>'[7]Nicht-Bio'!C31</f>
        <v>5.0376178991290139</v>
      </c>
      <c r="AB49" s="362">
        <f>'[7]Nicht-Bio'!D31</f>
        <v>3.2871635083999999</v>
      </c>
      <c r="AC49" s="362">
        <f>'[7]Nicht-Bio'!E31</f>
        <v>2.9656795819999999</v>
      </c>
      <c r="AD49" s="362">
        <f>'[7]Nicht-Bio'!F31</f>
        <v>0.60345121759999998</v>
      </c>
      <c r="AE49" s="380">
        <f t="shared" si="0"/>
        <v>15.649460902057992</v>
      </c>
      <c r="AF49" s="362">
        <v>1.9552436817499999</v>
      </c>
      <c r="AG49" s="362">
        <v>4.5990582755999991</v>
      </c>
      <c r="AH49" s="362">
        <v>1.4680022248806741</v>
      </c>
      <c r="AI49" s="362">
        <v>3.4954596110499998</v>
      </c>
      <c r="AJ49" s="362">
        <v>5.1064056991863875</v>
      </c>
      <c r="AK49" s="362">
        <v>2.6529710894000003</v>
      </c>
      <c r="AL49" s="362">
        <v>4.7296947462000007</v>
      </c>
      <c r="AM49" s="362">
        <v>3.9464151593500008</v>
      </c>
      <c r="AN49" s="362">
        <v>4.8974084138030749</v>
      </c>
      <c r="AO49" s="362">
        <v>4.5301927943006541</v>
      </c>
      <c r="AP49" s="362">
        <v>11.6602453906</v>
      </c>
      <c r="AQ49" s="362">
        <v>3.6593064541154132</v>
      </c>
      <c r="AR49" s="362">
        <v>4.3299257067000001</v>
      </c>
      <c r="AS49" s="362">
        <v>4.5809249765000004</v>
      </c>
      <c r="AT49" s="362">
        <v>20.701237717988221</v>
      </c>
      <c r="AU49" s="380"/>
      <c r="AV49" s="362"/>
      <c r="AW49" s="362"/>
      <c r="AX49" s="381"/>
      <c r="AY49" s="401"/>
    </row>
    <row r="50" spans="1:51">
      <c r="A50" s="398">
        <v>37408</v>
      </c>
      <c r="B50" s="376"/>
      <c r="C50" s="362"/>
      <c r="D50" s="362"/>
      <c r="E50" s="362"/>
      <c r="F50" s="362"/>
      <c r="G50" s="362"/>
      <c r="H50" s="362"/>
      <c r="I50" s="362"/>
      <c r="J50" s="380"/>
      <c r="K50" s="362">
        <f>[4]prixC2!C155</f>
        <v>51.222480911400005</v>
      </c>
      <c r="L50" s="362">
        <f>[4]prixC2!D155</f>
        <v>39.523797572700012</v>
      </c>
      <c r="M50" s="362">
        <f>[4]prixC2!Q155</f>
        <v>37.391150418340914</v>
      </c>
      <c r="N50" s="362">
        <f>[4]prixC2!R155</f>
        <v>23.225785510477273</v>
      </c>
      <c r="O50" s="362">
        <f>[4]prixC2!T155</f>
        <v>27.838117933477271</v>
      </c>
      <c r="P50" s="362">
        <f>[4]prixC2!AE155</f>
        <v>3.8475178175</v>
      </c>
      <c r="Q50" s="362">
        <f>[4]prixC2!AH155</f>
        <v>1.6063151137727274</v>
      </c>
      <c r="R50" s="362">
        <f>[4]prixC2!AI155</f>
        <v>1.7976946233068185</v>
      </c>
      <c r="S50" s="362">
        <f>[4]prixC2!AK155</f>
        <v>9.4677685318750004</v>
      </c>
      <c r="T50" s="362"/>
      <c r="U50" s="380"/>
      <c r="V50" s="376">
        <f>'[2]Haltung gewichtet'!H25</f>
        <v>0.64708354923080325</v>
      </c>
      <c r="W50" s="380">
        <f t="shared" si="1"/>
        <v>18.11833937846249</v>
      </c>
      <c r="X50" s="362">
        <f>IF(ISBLANK([1]KochtypBerechnung_nichtBio!U19),"",[1]KochtypBerechnung_nichtBio!U19)</f>
        <v>1.8298922140214251</v>
      </c>
      <c r="Y50" s="362">
        <f>IF(ISBLANK([1]KochtypBerechnung_nichtBio!W19),"",[1]KochtypBerechnung_nichtBio!W19)</f>
        <v>2.1132507385870576</v>
      </c>
      <c r="Z50" s="380"/>
      <c r="AA50" s="376">
        <f>'[7]Nicht-Bio'!C32</f>
        <v>4.4937560850180329</v>
      </c>
      <c r="AB50" s="362">
        <f>'[7]Nicht-Bio'!D32</f>
        <v>3.2100103184566549</v>
      </c>
      <c r="AC50" s="362">
        <f>'[7]Nicht-Bio'!E32</f>
        <v>2.9129870431875</v>
      </c>
      <c r="AD50" s="362">
        <f>'[7]Nicht-Bio'!F32</f>
        <v>0.66126577043533374</v>
      </c>
      <c r="AE50" s="380">
        <f t="shared" si="0"/>
        <v>14.838758384065207</v>
      </c>
      <c r="AF50" s="362">
        <v>2.4216610010625002</v>
      </c>
      <c r="AG50" s="362">
        <v>4.7801248928750004</v>
      </c>
      <c r="AH50" s="362">
        <v>1.5455110947736124</v>
      </c>
      <c r="AI50" s="362">
        <v>4.6757963086250003</v>
      </c>
      <c r="AJ50" s="362">
        <v>3.9805588724446874</v>
      </c>
      <c r="AK50" s="362">
        <v>2.731563033125</v>
      </c>
      <c r="AL50" s="362">
        <v>3.23828679925</v>
      </c>
      <c r="AM50" s="362">
        <v>4.4509349476875002</v>
      </c>
      <c r="AN50" s="362">
        <v>5.7252461259638006</v>
      </c>
      <c r="AO50" s="362">
        <v>5.7604544517500003</v>
      </c>
      <c r="AP50" s="362">
        <v>11.753639111750001</v>
      </c>
      <c r="AQ50" s="362">
        <v>3.6449522466487969</v>
      </c>
      <c r="AR50" s="362">
        <v>4.4282573433749999</v>
      </c>
      <c r="AS50" s="362">
        <v>5.0868836301249996</v>
      </c>
      <c r="AT50" s="362">
        <v>21.215824068160451</v>
      </c>
      <c r="AU50" s="380"/>
      <c r="AV50" s="362"/>
      <c r="AW50" s="362"/>
      <c r="AX50" s="381"/>
      <c r="AY50" s="401"/>
    </row>
    <row r="51" spans="1:51">
      <c r="A51" s="398">
        <v>37438</v>
      </c>
      <c r="B51" s="376"/>
      <c r="C51" s="362"/>
      <c r="D51" s="362"/>
      <c r="E51" s="362"/>
      <c r="F51" s="362"/>
      <c r="G51" s="362"/>
      <c r="H51" s="362"/>
      <c r="I51" s="362"/>
      <c r="J51" s="380"/>
      <c r="K51" s="362">
        <f>[4]prixC2!C156</f>
        <v>51.220398026250002</v>
      </c>
      <c r="L51" s="362">
        <f>[4]prixC2!D156</f>
        <v>39.246608808750004</v>
      </c>
      <c r="M51" s="362">
        <f>[4]prixC2!Q156</f>
        <v>36.803969662499995</v>
      </c>
      <c r="N51" s="362">
        <f>[4]prixC2!R156</f>
        <v>22.559245265000001</v>
      </c>
      <c r="O51" s="362">
        <f>[4]prixC2!T156</f>
        <v>27.394495693749999</v>
      </c>
      <c r="P51" s="362">
        <f>[4]prixC2!AE156</f>
        <v>3.9259237549999995</v>
      </c>
      <c r="Q51" s="362">
        <f>[4]prixC2!AH156</f>
        <v>1.5865108577500002</v>
      </c>
      <c r="R51" s="362">
        <f>[4]prixC2!AI156</f>
        <v>1.7728706000192309</v>
      </c>
      <c r="S51" s="362">
        <f>[4]prixC2!AK156</f>
        <v>9.5018184633333362</v>
      </c>
      <c r="T51" s="362"/>
      <c r="U51" s="380"/>
      <c r="V51" s="376">
        <f>'[2]Haltung gewichtet'!H26</f>
        <v>0.64289947467365072</v>
      </c>
      <c r="W51" s="380">
        <f t="shared" si="1"/>
        <v>18.001185290862221</v>
      </c>
      <c r="X51" s="362">
        <f>IF(ISBLANK([1]KochtypBerechnung_nichtBio!U20),"",[1]KochtypBerechnung_nichtBio!U20)</f>
        <v>1.80727418273261</v>
      </c>
      <c r="Y51" s="362">
        <f>IF(ISBLANK([1]KochtypBerechnung_nichtBio!W20),"",[1]KochtypBerechnung_nichtBio!W20)</f>
        <v>1.7390702755272796</v>
      </c>
      <c r="Z51" s="380"/>
      <c r="AA51" s="376">
        <f>'[7]Nicht-Bio'!C33</f>
        <v>4.2075085087101787</v>
      </c>
      <c r="AB51" s="362">
        <f>'[7]Nicht-Bio'!D33</f>
        <v>3.1672746819999995</v>
      </c>
      <c r="AC51" s="362">
        <f>'[7]Nicht-Bio'!E33</f>
        <v>2.9392484574999997</v>
      </c>
      <c r="AD51" s="362">
        <f>'[7]Nicht-Bio'!F33</f>
        <v>0.59366075150000008</v>
      </c>
      <c r="AE51" s="380">
        <f t="shared" si="0"/>
        <v>14.212424599597032</v>
      </c>
      <c r="AF51" s="362">
        <v>2.0963925320999999</v>
      </c>
      <c r="AG51" s="362">
        <v>4.2438579832999999</v>
      </c>
      <c r="AH51" s="362">
        <v>1.3630363003999999</v>
      </c>
      <c r="AI51" s="362">
        <v>3.0431451375999998</v>
      </c>
      <c r="AJ51" s="362">
        <v>4.0680917021287737</v>
      </c>
      <c r="AK51" s="362">
        <v>2.4537840257000001</v>
      </c>
      <c r="AL51" s="362">
        <v>3.2429076064999998</v>
      </c>
      <c r="AM51" s="362">
        <v>3.7817993674500001</v>
      </c>
      <c r="AN51" s="362">
        <v>5.6214842497036059</v>
      </c>
      <c r="AO51" s="362">
        <v>3.8563028108499999</v>
      </c>
      <c r="AP51" s="362">
        <v>12.118104526673601</v>
      </c>
      <c r="AQ51" s="362">
        <v>3.59354971849866</v>
      </c>
      <c r="AR51" s="362">
        <v>5.2689876383000005</v>
      </c>
      <c r="AS51" s="362">
        <v>5.4579471712075494</v>
      </c>
      <c r="AT51" s="362">
        <v>25.98483105993235</v>
      </c>
      <c r="AU51" s="380"/>
      <c r="AV51" s="362"/>
      <c r="AW51" s="362"/>
      <c r="AX51" s="381"/>
      <c r="AY51" s="401"/>
    </row>
    <row r="52" spans="1:51">
      <c r="A52" s="398">
        <v>37469</v>
      </c>
      <c r="B52" s="376"/>
      <c r="C52" s="362"/>
      <c r="D52" s="362"/>
      <c r="E52" s="362"/>
      <c r="F52" s="362"/>
      <c r="G52" s="362"/>
      <c r="H52" s="362"/>
      <c r="I52" s="362"/>
      <c r="J52" s="380"/>
      <c r="K52" s="362">
        <f>[4]prixC2!C157</f>
        <v>51.631655602500004</v>
      </c>
      <c r="L52" s="362">
        <f>[4]prixC2!D157</f>
        <v>40.118212342500001</v>
      </c>
      <c r="M52" s="362">
        <f>[4]prixC2!Q157</f>
        <v>35.239901637499997</v>
      </c>
      <c r="N52" s="362">
        <f>[4]prixC2!R157</f>
        <v>20.728483772499999</v>
      </c>
      <c r="O52" s="362">
        <f>[4]prixC2!T157</f>
        <v>27.5718105475</v>
      </c>
      <c r="P52" s="362">
        <f>[4]prixC2!AE157</f>
        <v>3.9565249135</v>
      </c>
      <c r="Q52" s="362">
        <f>[4]prixC2!AH157</f>
        <v>1.6010497418</v>
      </c>
      <c r="R52" s="362">
        <f>[4]prixC2!AI157</f>
        <v>1.7395915622500007</v>
      </c>
      <c r="S52" s="362">
        <f>[4]prixC2!AK157</f>
        <v>9.4288931363333344</v>
      </c>
      <c r="T52" s="362"/>
      <c r="U52" s="380"/>
      <c r="V52" s="376">
        <f>'[2]Haltung gewichtet'!H27</f>
        <v>0.63145469265063492</v>
      </c>
      <c r="W52" s="380">
        <f t="shared" si="1"/>
        <v>17.680731394217776</v>
      </c>
      <c r="X52" s="362" t="str">
        <f>IF(ISBLANK([1]KochtypBerechnung_nichtBio!U21),"",[1]KochtypBerechnung_nichtBio!U21)</f>
        <v/>
      </c>
      <c r="Y52" s="362">
        <f>IF(ISBLANK([1]KochtypBerechnung_nichtBio!W21),"",[1]KochtypBerechnung_nichtBio!W21)</f>
        <v>1.5936721662091446</v>
      </c>
      <c r="Z52" s="380"/>
      <c r="AA52" s="376">
        <f>'[7]Nicht-Bio'!C34</f>
        <v>4.3732421549752054</v>
      </c>
      <c r="AB52" s="362">
        <f>'[7]Nicht-Bio'!D34</f>
        <v>2.9847116493749999</v>
      </c>
      <c r="AC52" s="362">
        <f>'[7]Nicht-Bio'!E34</f>
        <v>2.9733433821249999</v>
      </c>
      <c r="AD52" s="362">
        <f>'[7]Nicht-Bio'!F34</f>
        <v>0.62368573431249996</v>
      </c>
      <c r="AE52" s="380">
        <f t="shared" si="0"/>
        <v>14.347374031546668</v>
      </c>
      <c r="AF52" s="362">
        <v>1.753119793</v>
      </c>
      <c r="AG52" s="362">
        <v>4.0771879160000006</v>
      </c>
      <c r="AH52" s="362">
        <v>1.4669093118125001</v>
      </c>
      <c r="AI52" s="362">
        <v>3.7674131961250001</v>
      </c>
      <c r="AJ52" s="362">
        <v>4.5315051397349171</v>
      </c>
      <c r="AK52" s="362">
        <v>2.283378226</v>
      </c>
      <c r="AL52" s="362">
        <v>4.0252979786249998</v>
      </c>
      <c r="AM52" s="362">
        <v>4.3270191220000003</v>
      </c>
      <c r="AN52" s="362">
        <v>5.9668521774285628</v>
      </c>
      <c r="AO52" s="362">
        <v>3.4952775790625004</v>
      </c>
      <c r="AP52" s="362">
        <v>11.891559424125001</v>
      </c>
      <c r="AQ52" s="362"/>
      <c r="AR52" s="362">
        <v>4.2297682841249999</v>
      </c>
      <c r="AS52" s="362">
        <v>4.9015620098124995</v>
      </c>
      <c r="AT52" s="362">
        <v>27.5703726235873</v>
      </c>
      <c r="AU52" s="380"/>
      <c r="AV52" s="362"/>
      <c r="AW52" s="362"/>
      <c r="AX52" s="381"/>
      <c r="AY52" s="401"/>
    </row>
    <row r="53" spans="1:51">
      <c r="A53" s="398">
        <v>37500</v>
      </c>
      <c r="B53" s="376"/>
      <c r="C53" s="362"/>
      <c r="D53" s="362"/>
      <c r="E53" s="362"/>
      <c r="F53" s="362"/>
      <c r="G53" s="362"/>
      <c r="H53" s="362"/>
      <c r="I53" s="362"/>
      <c r="J53" s="380"/>
      <c r="K53" s="362">
        <f>[4]prixC2!C158</f>
        <v>53.057612464999998</v>
      </c>
      <c r="L53" s="362">
        <f>[4]prixC2!D158</f>
        <v>41.333550947500001</v>
      </c>
      <c r="M53" s="362">
        <f>[4]prixC2!Q158</f>
        <v>33.384423662727272</v>
      </c>
      <c r="N53" s="362">
        <f>[4]prixC2!R158</f>
        <v>18.575863856704547</v>
      </c>
      <c r="O53" s="362">
        <f>[4]prixC2!T158</f>
        <v>27.593439403636363</v>
      </c>
      <c r="P53" s="362">
        <f>[4]prixC2!AE158</f>
        <v>3.8909684050000006</v>
      </c>
      <c r="Q53" s="362">
        <f>[4]prixC2!AH158</f>
        <v>1.5580907733977274</v>
      </c>
      <c r="R53" s="362">
        <f>[4]prixC2!AI158</f>
        <v>1.7626097305340909</v>
      </c>
      <c r="S53" s="362">
        <f>[4]prixC2!AK158</f>
        <v>9.3099999854166686</v>
      </c>
      <c r="T53" s="362"/>
      <c r="U53" s="380"/>
      <c r="V53" s="376">
        <f>'[2]Haltung gewichtet'!H28</f>
        <v>0.62267783862718307</v>
      </c>
      <c r="W53" s="380">
        <f t="shared" si="1"/>
        <v>17.434979481561125</v>
      </c>
      <c r="X53" s="362" t="str">
        <f>IF(ISBLANK([1]KochtypBerechnung_nichtBio!U22),"",[1]KochtypBerechnung_nichtBio!U22)</f>
        <v/>
      </c>
      <c r="Y53" s="362">
        <f>IF(ISBLANK([1]KochtypBerechnung_nichtBio!W22),"",[1]KochtypBerechnung_nichtBio!W22)</f>
        <v>1.7301547700961699</v>
      </c>
      <c r="Z53" s="380"/>
      <c r="AA53" s="376">
        <f>'[7]Nicht-Bio'!C35</f>
        <v>3.7717391180295126</v>
      </c>
      <c r="AB53" s="362">
        <f>'[7]Nicht-Bio'!D35</f>
        <v>3.1595725675000006</v>
      </c>
      <c r="AC53" s="362">
        <f>'[7]Nicht-Bio'!E35</f>
        <v>2.9433118276875003</v>
      </c>
      <c r="AD53" s="362">
        <f>'[7]Nicht-Bio'!F35</f>
        <v>0.64115594900000006</v>
      </c>
      <c r="AE53" s="380">
        <f t="shared" si="0"/>
        <v>13.67191030774438</v>
      </c>
      <c r="AF53" s="362">
        <v>1.88828350025</v>
      </c>
      <c r="AG53" s="362">
        <v>4.3487433528750001</v>
      </c>
      <c r="AH53" s="362">
        <v>1.7394412794375</v>
      </c>
      <c r="AI53" s="362">
        <v>3.9928682956249997</v>
      </c>
      <c r="AJ53" s="362">
        <v>4.5183974266250004</v>
      </c>
      <c r="AK53" s="362">
        <v>2.0542167443750001</v>
      </c>
      <c r="AL53" s="362">
        <v>3.5489796915624998</v>
      </c>
      <c r="AM53" s="362">
        <v>4.3213161893749996</v>
      </c>
      <c r="AN53" s="362">
        <v>5.9318584353750001</v>
      </c>
      <c r="AO53" s="362">
        <v>3.3102525531875004</v>
      </c>
      <c r="AP53" s="362">
        <v>11.538950221125001</v>
      </c>
      <c r="AQ53" s="362"/>
      <c r="AR53" s="362">
        <v>3.6834568146875002</v>
      </c>
      <c r="AS53" s="362">
        <v>5.4456589413749992</v>
      </c>
      <c r="AT53" s="362">
        <v>25.088833624386474</v>
      </c>
      <c r="AU53" s="380"/>
      <c r="AV53" s="362"/>
      <c r="AW53" s="362"/>
      <c r="AX53" s="381"/>
      <c r="AY53" s="401"/>
    </row>
    <row r="54" spans="1:51">
      <c r="A54" s="398">
        <v>37530</v>
      </c>
      <c r="B54" s="376"/>
      <c r="C54" s="362"/>
      <c r="D54" s="362"/>
      <c r="E54" s="362"/>
      <c r="F54" s="362"/>
      <c r="G54" s="362"/>
      <c r="H54" s="362"/>
      <c r="I54" s="362"/>
      <c r="J54" s="380"/>
      <c r="K54" s="362">
        <f>[4]prixC2!C159</f>
        <v>52.20275363750001</v>
      </c>
      <c r="L54" s="362">
        <f>[4]prixC2!D159</f>
        <v>41.291149037499999</v>
      </c>
      <c r="M54" s="362">
        <f>[4]prixC2!Q159</f>
        <v>33.297435149999998</v>
      </c>
      <c r="N54" s="362">
        <f>[4]prixC2!R159</f>
        <v>18.871865136250001</v>
      </c>
      <c r="O54" s="362">
        <f>[4]prixC2!T159</f>
        <v>27.705133533750001</v>
      </c>
      <c r="P54" s="362">
        <f>[4]prixC2!AE159</f>
        <v>3.9197345050000001</v>
      </c>
      <c r="Q54" s="362">
        <f>[4]prixC2!AH159</f>
        <v>1.6295886364999999</v>
      </c>
      <c r="R54" s="362">
        <f>[4]prixC2!AI159</f>
        <v>1.8490019331250001</v>
      </c>
      <c r="S54" s="362">
        <f>[4]prixC2!AK159</f>
        <v>9.3471455430555572</v>
      </c>
      <c r="T54" s="362"/>
      <c r="U54" s="380"/>
      <c r="V54" s="376">
        <f>'[2]Haltung gewichtet'!H29</f>
        <v>0.61113935117377993</v>
      </c>
      <c r="W54" s="380">
        <f t="shared" si="1"/>
        <v>17.11190183286584</v>
      </c>
      <c r="X54" s="362" t="str">
        <f>IF(ISBLANK([1]KochtypBerechnung_nichtBio!U23),"",[1]KochtypBerechnung_nichtBio!U23)</f>
        <v/>
      </c>
      <c r="Y54" s="362">
        <f>IF(ISBLANK([1]KochtypBerechnung_nichtBio!W23),"",[1]KochtypBerechnung_nichtBio!W23)</f>
        <v>1.837210292120832</v>
      </c>
      <c r="Z54" s="380"/>
      <c r="AA54" s="376">
        <f>'[7]Nicht-Bio'!C36</f>
        <v>3.7252168220999997</v>
      </c>
      <c r="AB54" s="362">
        <f>'[7]Nicht-Bio'!D36</f>
        <v>2.9947149649</v>
      </c>
      <c r="AC54" s="362">
        <f>'[7]Nicht-Bio'!E36</f>
        <v>2.8959939333000002</v>
      </c>
      <c r="AD54" s="362">
        <f>'[7]Nicht-Bio'!F36</f>
        <v>0.66555886340000003</v>
      </c>
      <c r="AE54" s="380">
        <f t="shared" si="0"/>
        <v>13.423206455380763</v>
      </c>
      <c r="AF54" s="362">
        <v>1.8639470330000001</v>
      </c>
      <c r="AG54" s="362">
        <v>4.8175553817000001</v>
      </c>
      <c r="AH54" s="362">
        <v>1.3518518634500001</v>
      </c>
      <c r="AI54" s="362">
        <v>3.6984938210500005</v>
      </c>
      <c r="AJ54" s="362">
        <v>4.7842736714150877</v>
      </c>
      <c r="AK54" s="362">
        <v>2.0208967828</v>
      </c>
      <c r="AL54" s="362">
        <v>4.1335203863000007</v>
      </c>
      <c r="AM54" s="362">
        <v>3.9828514888499997</v>
      </c>
      <c r="AN54" s="362">
        <v>5.9244359099179356</v>
      </c>
      <c r="AO54" s="362">
        <v>3.2777966296500005</v>
      </c>
      <c r="AP54" s="362">
        <v>11.421062223799998</v>
      </c>
      <c r="AQ54" s="362"/>
      <c r="AR54" s="362">
        <v>3.4036305612</v>
      </c>
      <c r="AS54" s="362">
        <v>4.7638308270500005</v>
      </c>
      <c r="AT54" s="362">
        <v>24.455840311499998</v>
      </c>
      <c r="AU54" s="380"/>
      <c r="AV54" s="362"/>
      <c r="AW54" s="362"/>
      <c r="AX54" s="381"/>
      <c r="AY54" s="401"/>
    </row>
    <row r="55" spans="1:51">
      <c r="A55" s="398">
        <v>37561</v>
      </c>
      <c r="B55" s="376"/>
      <c r="C55" s="362"/>
      <c r="D55" s="362"/>
      <c r="E55" s="362"/>
      <c r="F55" s="362"/>
      <c r="G55" s="362"/>
      <c r="H55" s="362"/>
      <c r="I55" s="362"/>
      <c r="J55" s="380"/>
      <c r="K55" s="362">
        <f>[4]prixC2!C160</f>
        <v>52.515402425000005</v>
      </c>
      <c r="L55" s="362">
        <f>[4]prixC2!D160</f>
        <v>40.850402289999998</v>
      </c>
      <c r="M55" s="362">
        <f>[4]prixC2!Q160</f>
        <v>33.524941694999995</v>
      </c>
      <c r="N55" s="362">
        <f>[4]prixC2!R160</f>
        <v>19.062056174999999</v>
      </c>
      <c r="O55" s="362">
        <f>[4]prixC2!T160</f>
        <v>27.450950382500004</v>
      </c>
      <c r="P55" s="362">
        <f>[4]prixC2!AE160</f>
        <v>3.9406877395000004</v>
      </c>
      <c r="Q55" s="362">
        <f>[4]prixC2!AH160</f>
        <v>1.5715128017000004</v>
      </c>
      <c r="R55" s="362">
        <f>[4]prixC2!AI160</f>
        <v>1.7530774401999998</v>
      </c>
      <c r="S55" s="362">
        <f>[4]prixC2!AK160</f>
        <v>9.4961590513333363</v>
      </c>
      <c r="T55" s="362"/>
      <c r="U55" s="380"/>
      <c r="V55" s="376">
        <f>'[2]Haltung gewichtet'!H30</f>
        <v>0.60883043466264009</v>
      </c>
      <c r="W55" s="380">
        <f t="shared" si="1"/>
        <v>17.047252170553922</v>
      </c>
      <c r="X55" s="362" t="str">
        <f>IF(ISBLANK([1]KochtypBerechnung_nichtBio!U24),"",[1]KochtypBerechnung_nichtBio!U24)</f>
        <v/>
      </c>
      <c r="Y55" s="362">
        <f>IF(ISBLANK([1]KochtypBerechnung_nichtBio!W24),"",[1]KochtypBerechnung_nichtBio!W24)</f>
        <v>1.797578078246385</v>
      </c>
      <c r="Z55" s="380"/>
      <c r="AA55" s="376">
        <f>'[7]Nicht-Bio'!C37</f>
        <v>3.7654879159999997</v>
      </c>
      <c r="AB55" s="362">
        <f>'[7]Nicht-Bio'!D37</f>
        <v>3.0588010093749998</v>
      </c>
      <c r="AC55" s="362">
        <f>'[7]Nicht-Bio'!E37</f>
        <v>2.760676154625</v>
      </c>
      <c r="AD55" s="362">
        <f>'[7]Nicht-Bio'!F37</f>
        <v>0.6135216803750001</v>
      </c>
      <c r="AE55" s="380">
        <f t="shared" si="0"/>
        <v>13.309959958909852</v>
      </c>
      <c r="AF55" s="362">
        <v>1.9235785573124997</v>
      </c>
      <c r="AG55" s="362">
        <v>4.3825326459999996</v>
      </c>
      <c r="AH55" s="362">
        <v>1.294340533</v>
      </c>
      <c r="AI55" s="362">
        <v>3.7982533586250002</v>
      </c>
      <c r="AJ55" s="362">
        <v>4.2981093629431699</v>
      </c>
      <c r="AK55" s="362">
        <v>2.0356285831875001</v>
      </c>
      <c r="AL55" s="362">
        <v>4.7882096731249995</v>
      </c>
      <c r="AM55" s="362">
        <v>3.9278663614999996</v>
      </c>
      <c r="AN55" s="362">
        <v>4.8597491425000001</v>
      </c>
      <c r="AO55" s="362">
        <v>3.3142300041874999</v>
      </c>
      <c r="AP55" s="362">
        <v>11.569900646249998</v>
      </c>
      <c r="AQ55" s="362"/>
      <c r="AR55" s="362">
        <v>3.2440061443124999</v>
      </c>
      <c r="AS55" s="362">
        <v>3.8315616379999997</v>
      </c>
      <c r="AT55" s="362">
        <v>25.127868880312498</v>
      </c>
      <c r="AU55" s="380"/>
      <c r="AV55" s="362"/>
      <c r="AW55" s="362"/>
      <c r="AX55" s="381"/>
      <c r="AY55" s="401"/>
    </row>
    <row r="56" spans="1:51">
      <c r="A56" s="398">
        <v>37591</v>
      </c>
      <c r="B56" s="376"/>
      <c r="C56" s="362"/>
      <c r="D56" s="362"/>
      <c r="E56" s="362"/>
      <c r="F56" s="362"/>
      <c r="G56" s="362"/>
      <c r="H56" s="362"/>
      <c r="I56" s="362"/>
      <c r="J56" s="380"/>
      <c r="K56" s="362">
        <f>[4]prixC2!C161</f>
        <v>51.502382386399994</v>
      </c>
      <c r="L56" s="362">
        <f>[4]prixC2!D161</f>
        <v>40.840140902000002</v>
      </c>
      <c r="M56" s="362">
        <f>[4]prixC2!Q161</f>
        <v>34.529483875750003</v>
      </c>
      <c r="N56" s="362">
        <f>[4]prixC2!R161</f>
        <v>19.720647588349998</v>
      </c>
      <c r="O56" s="362">
        <f>[4]prixC2!T161</f>
        <v>27.141922014950001</v>
      </c>
      <c r="P56" s="362">
        <f>[4]prixC2!AE161</f>
        <v>3.7468105671249998</v>
      </c>
      <c r="Q56" s="362">
        <f>[4]prixC2!AH161</f>
        <v>1.5825116997499999</v>
      </c>
      <c r="R56" s="362">
        <f>[4]prixC2!AI161</f>
        <v>1.8361936067499998</v>
      </c>
      <c r="S56" s="362">
        <f>[4]prixC2!AK161</f>
        <v>9.4439012650000009</v>
      </c>
      <c r="T56" s="362"/>
      <c r="U56" s="380"/>
      <c r="V56" s="376">
        <f>'[2]Haltung gewichtet'!H31</f>
        <v>0.62247091128983567</v>
      </c>
      <c r="W56" s="380">
        <f t="shared" si="1"/>
        <v>17.4291855161154</v>
      </c>
      <c r="X56" s="362" t="str">
        <f>IF(ISBLANK([1]KochtypBerechnung_nichtBio!U25),"",[1]KochtypBerechnung_nichtBio!U25)</f>
        <v/>
      </c>
      <c r="Y56" s="362">
        <f>IF(ISBLANK([1]KochtypBerechnung_nichtBio!W25),"",[1]KochtypBerechnung_nichtBio!W25)</f>
        <v>1.842022846492035</v>
      </c>
      <c r="Z56" s="380"/>
      <c r="AA56" s="376">
        <f>'[7]Nicht-Bio'!C38</f>
        <v>3.7580240811699426</v>
      </c>
      <c r="AB56" s="362">
        <f>'[7]Nicht-Bio'!D38</f>
        <v>2.8190270421250001</v>
      </c>
      <c r="AC56" s="362">
        <f>'[7]Nicht-Bio'!E38</f>
        <v>2.0058232547500001</v>
      </c>
      <c r="AD56" s="362">
        <f>'[7]Nicht-Bio'!F38</f>
        <v>0.56716019812500007</v>
      </c>
      <c r="AE56" s="380">
        <f t="shared" si="0"/>
        <v>12.223285387990869</v>
      </c>
      <c r="AF56" s="362">
        <v>2.1449796683125002</v>
      </c>
      <c r="AG56" s="362">
        <v>4.3979064196197095</v>
      </c>
      <c r="AH56" s="362">
        <v>1.3679383179980975</v>
      </c>
      <c r="AI56" s="362">
        <v>4.7080250592499997</v>
      </c>
      <c r="AJ56" s="362">
        <v>3.6115451063795971</v>
      </c>
      <c r="AK56" s="362">
        <v>2.0400213188124998</v>
      </c>
      <c r="AL56" s="362">
        <v>3.2658555500921995</v>
      </c>
      <c r="AM56" s="362">
        <v>3.227483994</v>
      </c>
      <c r="AN56" s="362">
        <v>3.480091125625</v>
      </c>
      <c r="AO56" s="362">
        <v>3.3677331678125002</v>
      </c>
      <c r="AP56" s="362">
        <v>11.798942341249999</v>
      </c>
      <c r="AQ56" s="362"/>
      <c r="AR56" s="362">
        <v>3.2356276334374998</v>
      </c>
      <c r="AS56" s="362">
        <v>4.2063695550000002</v>
      </c>
      <c r="AT56" s="362">
        <v>22.546628522812497</v>
      </c>
      <c r="AU56" s="380"/>
      <c r="AV56" s="362"/>
      <c r="AW56" s="362"/>
      <c r="AX56" s="381"/>
      <c r="AY56" s="401"/>
    </row>
    <row r="57" spans="1:51">
      <c r="A57" s="398">
        <v>37622</v>
      </c>
      <c r="B57" s="376"/>
      <c r="C57" s="362"/>
      <c r="D57" s="362"/>
      <c r="E57" s="362"/>
      <c r="F57" s="362"/>
      <c r="G57" s="362"/>
      <c r="H57" s="362"/>
      <c r="I57" s="362"/>
      <c r="J57" s="380"/>
      <c r="K57" s="362">
        <f>[4]prixC2!C162</f>
        <v>51.402512638736127</v>
      </c>
      <c r="L57" s="362">
        <f>[4]prixC2!D162</f>
        <v>39.871596030396951</v>
      </c>
      <c r="M57" s="362">
        <f>[4]prixC2!Q162</f>
        <v>33.928240003999605</v>
      </c>
      <c r="N57" s="362">
        <f>[4]prixC2!R162</f>
        <v>18.692036858314168</v>
      </c>
      <c r="O57" s="362">
        <f>[4]prixC2!T162</f>
        <v>26.196287457254279</v>
      </c>
      <c r="P57" s="362">
        <f>[4]prixC2!AE162</f>
        <v>3.9979892260773924</v>
      </c>
      <c r="Q57" s="362">
        <f>[4]prixC2!AH162</f>
        <v>1.5</v>
      </c>
      <c r="R57" s="362">
        <f>[4]prixC2!AI162</f>
        <v>1.7948128907109289</v>
      </c>
      <c r="S57" s="362">
        <f>[4]prixC2!AK162</f>
        <v>9.1555529440389289</v>
      </c>
      <c r="T57" s="362"/>
      <c r="U57" s="380"/>
      <c r="V57" s="376">
        <f>'[2]Haltung gewichtet'!H32</f>
        <v>0.54424316284426355</v>
      </c>
      <c r="W57" s="380">
        <f t="shared" si="1"/>
        <v>15.238808559639379</v>
      </c>
      <c r="X57" s="362" t="str">
        <f>IF(ISBLANK([1]KochtypBerechnung_nichtBio!U26),"",[1]KochtypBerechnung_nichtBio!U26)</f>
        <v/>
      </c>
      <c r="Y57" s="362">
        <f>IF(ISBLANK([1]KochtypBerechnung_nichtBio!W26),"",[1]KochtypBerechnung_nichtBio!W26)</f>
        <v>1.892753245627802</v>
      </c>
      <c r="Z57" s="380"/>
      <c r="AA57" s="376">
        <f>'[7]Nicht-Bio'!C39</f>
        <v>3.8448407362453176</v>
      </c>
      <c r="AB57" s="362">
        <f>'[7]Nicht-Bio'!D39</f>
        <v>3.0064188805000001</v>
      </c>
      <c r="AC57" s="362">
        <f>'[7]Nicht-Bio'!E39</f>
        <v>2.1925030476999998</v>
      </c>
      <c r="AD57" s="362">
        <f>'[7]Nicht-Bio'!F39</f>
        <v>0.53407524090000003</v>
      </c>
      <c r="AE57" s="380">
        <f t="shared" si="0"/>
        <v>12.661793737577389</v>
      </c>
      <c r="AF57" s="362">
        <v>2.1198116628000001</v>
      </c>
      <c r="AG57" s="362">
        <v>4.415214891465256</v>
      </c>
      <c r="AH57" s="362">
        <v>1.7084734191328259</v>
      </c>
      <c r="AI57" s="362">
        <v>5.0641671165000002</v>
      </c>
      <c r="AJ57" s="362">
        <v>4.4479655362805932</v>
      </c>
      <c r="AK57" s="362">
        <v>2.0536392903</v>
      </c>
      <c r="AL57" s="362">
        <v>4.0209412262579196</v>
      </c>
      <c r="AM57" s="362">
        <v>3.3582770664000003</v>
      </c>
      <c r="AN57" s="362">
        <v>3.8488839119000007</v>
      </c>
      <c r="AO57" s="362">
        <v>4.0345193599</v>
      </c>
      <c r="AP57" s="362">
        <v>11.591336911999999</v>
      </c>
      <c r="AQ57" s="362"/>
      <c r="AR57" s="362">
        <v>3.2701199397000003</v>
      </c>
      <c r="AS57" s="362">
        <v>4.9897760285000006</v>
      </c>
      <c r="AT57" s="362">
        <v>29.604715494400001</v>
      </c>
      <c r="AU57" s="380"/>
      <c r="AV57" s="362"/>
      <c r="AW57" s="362"/>
      <c r="AX57" s="381"/>
      <c r="AY57" s="401"/>
    </row>
    <row r="58" spans="1:51">
      <c r="A58" s="398">
        <v>37653</v>
      </c>
      <c r="B58" s="376"/>
      <c r="C58" s="362"/>
      <c r="D58" s="362"/>
      <c r="E58" s="362"/>
      <c r="F58" s="362"/>
      <c r="G58" s="362"/>
      <c r="H58" s="362"/>
      <c r="I58" s="362"/>
      <c r="J58" s="380"/>
      <c r="K58" s="362">
        <f>[4]prixC2!C163</f>
        <v>51.014844930506946</v>
      </c>
      <c r="L58" s="362">
        <f>[4]prixC2!D163</f>
        <v>39.362586653834612</v>
      </c>
      <c r="M58" s="362">
        <f>[4]prixC2!Q163</f>
        <v>33.751655779922004</v>
      </c>
      <c r="N58" s="362">
        <f>[4]prixC2!R163</f>
        <v>18.888596073142686</v>
      </c>
      <c r="O58" s="362">
        <f>[4]prixC2!T163</f>
        <v>26.42407319018098</v>
      </c>
      <c r="P58" s="362">
        <f>[4]prixC2!AE163</f>
        <v>3.993011580841916</v>
      </c>
      <c r="Q58" s="362">
        <f>[4]prixC2!AH163</f>
        <v>1.5572579667033297</v>
      </c>
      <c r="R58" s="362">
        <f>[4]prixC2!AI163</f>
        <v>1.7748734351564843</v>
      </c>
      <c r="S58" s="362">
        <f>[4]prixC2!AK163</f>
        <v>9.0370747737726234</v>
      </c>
      <c r="T58" s="362"/>
      <c r="U58" s="380"/>
      <c r="V58" s="376">
        <f>'[2]Haltung gewichtet'!H33</f>
        <v>0.61670264188415069</v>
      </c>
      <c r="W58" s="380">
        <f t="shared" si="1"/>
        <v>17.267673972756221</v>
      </c>
      <c r="X58" s="362" t="str">
        <f>IF(ISBLANK([1]KochtypBerechnung_nichtBio!U27),"",[1]KochtypBerechnung_nichtBio!U27)</f>
        <v/>
      </c>
      <c r="Y58" s="362">
        <f>IF(ISBLANK([1]KochtypBerechnung_nichtBio!W27),"",[1]KochtypBerechnung_nichtBio!W27)</f>
        <v>1.9189152697332601</v>
      </c>
      <c r="Z58" s="380"/>
      <c r="AA58" s="376">
        <f>'[7]Nicht-Bio'!C40</f>
        <v>3.9293464805</v>
      </c>
      <c r="AB58" s="362">
        <f>'[7]Nicht-Bio'!D40</f>
        <v>3.0698041224999999</v>
      </c>
      <c r="AC58" s="362">
        <f>'[7]Nicht-Bio'!E40</f>
        <v>2.6246599863749998</v>
      </c>
      <c r="AD58" s="362">
        <f>'[7]Nicht-Bio'!F40</f>
        <v>0.56821932374999995</v>
      </c>
      <c r="AE58" s="380">
        <f t="shared" si="0"/>
        <v>13.334614611659779</v>
      </c>
      <c r="AF58" s="362">
        <f>'[7]Nicht-Bio'!G40</f>
        <v>2.18992236375</v>
      </c>
      <c r="AG58" s="362">
        <f>'[7]Nicht-Bio'!I40</f>
        <v>4.6546283147500001</v>
      </c>
      <c r="AH58" s="362">
        <f>'[7]Nicht-Bio'!J40</f>
        <v>2.2810142818750001</v>
      </c>
      <c r="AI58" s="362">
        <f>'[7]Nicht-Bio'!K40</f>
        <v>6.5616473765000007</v>
      </c>
      <c r="AJ58" s="362">
        <f>'[7]Nicht-Bio'!L40</f>
        <v>6.1190350096699797</v>
      </c>
      <c r="AK58" s="362">
        <f>'[7]Nicht-Bio'!M40</f>
        <v>2.0269395145</v>
      </c>
      <c r="AL58" s="362">
        <f>'[7]Nicht-Bio'!N40</f>
        <v>4.6282426647500001</v>
      </c>
      <c r="AM58" s="362">
        <f>'[7]Nicht-Bio'!O40</f>
        <v>4.357474045</v>
      </c>
      <c r="AN58" s="362">
        <f>'[7]Nicht-Bio'!P40</f>
        <v>3.909086931</v>
      </c>
      <c r="AO58" s="362">
        <f>'[7]Nicht-Bio'!R40</f>
        <v>4.5786023814999997</v>
      </c>
      <c r="AP58" s="362">
        <f>'[7]Nicht-Bio'!S40</f>
        <v>11.824738480000001</v>
      </c>
      <c r="AQ58" s="362">
        <f>'[7]Nicht-Bio'!T40</f>
        <v>3.7683671925</v>
      </c>
      <c r="AR58" s="362">
        <f>'[7]Nicht-Bio'!U40</f>
        <v>3.3482610275</v>
      </c>
      <c r="AS58" s="362">
        <v>6.7015680285000006</v>
      </c>
      <c r="AT58" s="362">
        <v>31.52181666625</v>
      </c>
      <c r="AU58" s="380"/>
      <c r="AV58" s="362"/>
      <c r="AW58" s="362"/>
      <c r="AX58" s="381"/>
      <c r="AY58" s="401"/>
    </row>
    <row r="59" spans="1:51">
      <c r="A59" s="398">
        <v>37681</v>
      </c>
      <c r="B59" s="376"/>
      <c r="C59" s="362"/>
      <c r="D59" s="362"/>
      <c r="E59" s="362"/>
      <c r="F59" s="362"/>
      <c r="G59" s="362"/>
      <c r="H59" s="362"/>
      <c r="I59" s="362"/>
      <c r="J59" s="380"/>
      <c r="K59" s="362">
        <f>[4]prixC2!C164</f>
        <v>51.743095062993696</v>
      </c>
      <c r="L59" s="362">
        <f>[4]prixC2!D164</f>
        <v>39.849203137186279</v>
      </c>
      <c r="M59" s="362">
        <f>[4]prixC2!Q164</f>
        <v>36.606635490950907</v>
      </c>
      <c r="N59" s="362">
        <f>[4]prixC2!R164</f>
        <v>20.91382330291971</v>
      </c>
      <c r="O59" s="362">
        <f>[4]prixC2!T164</f>
        <v>27.267111291870812</v>
      </c>
      <c r="P59" s="362">
        <f>[4]prixC2!AE164</f>
        <v>3.9348346470352964</v>
      </c>
      <c r="Q59" s="362">
        <f>[4]prixC2!AH164</f>
        <v>1.4882427510998901</v>
      </c>
      <c r="R59" s="362">
        <f>[4]prixC2!AI164</f>
        <v>1.8037498925107489</v>
      </c>
      <c r="S59" s="362">
        <f>[4]prixC2!AK164</f>
        <v>8.8943395868746471</v>
      </c>
      <c r="T59" s="362"/>
      <c r="U59" s="380"/>
      <c r="V59" s="376">
        <f>'[2]Haltung gewichtet'!H34</f>
        <v>0.63741906598172737</v>
      </c>
      <c r="W59" s="380">
        <f t="shared" si="1"/>
        <v>17.847733847488367</v>
      </c>
      <c r="X59" s="362">
        <f>IF(ISBLANK([1]KochtypBerechnung_nichtBio!U28),"",[1]KochtypBerechnung_nichtBio!U28)</f>
        <v>1.6460142170997503</v>
      </c>
      <c r="Y59" s="362">
        <f>IF(ISBLANK([1]KochtypBerechnung_nichtBio!W28),"",[1]KochtypBerechnung_nichtBio!W28)</f>
        <v>1.989609734349485</v>
      </c>
      <c r="Z59" s="380"/>
      <c r="AA59" s="376">
        <f>'[7]Nicht-Bio'!C41</f>
        <v>3.9658719412500001</v>
      </c>
      <c r="AB59" s="362">
        <f>'[7]Nicht-Bio'!D41</f>
        <v>3.0698909825</v>
      </c>
      <c r="AC59" s="362">
        <f>'[7]Nicht-Bio'!E41</f>
        <v>2.702403011875</v>
      </c>
      <c r="AD59" s="362">
        <f>'[7]Nicht-Bio'!F41</f>
        <v>0.57557726099999995</v>
      </c>
      <c r="AE59" s="380">
        <f t="shared" si="0"/>
        <v>13.477097498803161</v>
      </c>
      <c r="AF59" s="362">
        <f>'[7]Nicht-Bio'!G41</f>
        <v>2.3634147677500001</v>
      </c>
      <c r="AG59" s="362">
        <f>'[7]Nicht-Bio'!I41</f>
        <v>4.7555329852499995</v>
      </c>
      <c r="AH59" s="362">
        <f>'[7]Nicht-Bio'!J41</f>
        <v>2.022605542</v>
      </c>
      <c r="AI59" s="362">
        <f>'[7]Nicht-Bio'!K41</f>
        <v>6.5824429379999998</v>
      </c>
      <c r="AJ59" s="362">
        <f>'[7]Nicht-Bio'!L41</f>
        <v>6.3942440468154604</v>
      </c>
      <c r="AK59" s="362">
        <f>'[7]Nicht-Bio'!M41</f>
        <v>2.0322582854999998</v>
      </c>
      <c r="AL59" s="362">
        <f>'[7]Nicht-Bio'!N41</f>
        <v>4.9279487887499993</v>
      </c>
      <c r="AM59" s="362">
        <f>'[7]Nicht-Bio'!O41</f>
        <v>5.7950099127500003</v>
      </c>
      <c r="AN59" s="362">
        <f>'[7]Nicht-Bio'!P41</f>
        <v>4.71807842675</v>
      </c>
      <c r="AO59" s="362">
        <f>'[7]Nicht-Bio'!R41</f>
        <v>6.0447467712500007</v>
      </c>
      <c r="AP59" s="362">
        <f>'[7]Nicht-Bio'!S41</f>
        <v>11.728699236250002</v>
      </c>
      <c r="AQ59" s="362">
        <f>'[7]Nicht-Bio'!T41</f>
        <v>3.7091906940000001</v>
      </c>
      <c r="AR59" s="362">
        <f>'[7]Nicht-Bio'!U41</f>
        <v>3.4720237172499999</v>
      </c>
      <c r="AS59" s="362">
        <v>5.71277566875</v>
      </c>
      <c r="AT59" s="362">
        <v>30.0733458025</v>
      </c>
      <c r="AU59" s="380"/>
      <c r="AV59" s="362"/>
      <c r="AW59" s="362"/>
      <c r="AX59" s="381"/>
      <c r="AY59" s="401"/>
    </row>
    <row r="60" spans="1:51">
      <c r="A60" s="398">
        <v>37712</v>
      </c>
      <c r="B60" s="376"/>
      <c r="C60" s="362"/>
      <c r="D60" s="362"/>
      <c r="E60" s="362"/>
      <c r="F60" s="362"/>
      <c r="G60" s="362"/>
      <c r="H60" s="362"/>
      <c r="I60" s="362"/>
      <c r="J60" s="380"/>
      <c r="K60" s="362">
        <f>[4]prixC2!C165</f>
        <v>52.579376547345269</v>
      </c>
      <c r="L60" s="362">
        <f>[4]prixC2!D165</f>
        <v>40.057131931806815</v>
      </c>
      <c r="M60" s="362">
        <f>[4]prixC2!Q165</f>
        <v>39.18548040245976</v>
      </c>
      <c r="N60" s="362">
        <f>[4]prixC2!R165</f>
        <v>23.1382252539746</v>
      </c>
      <c r="O60" s="362">
        <f>[4]prixC2!T165</f>
        <v>26.52140113488651</v>
      </c>
      <c r="P60" s="362">
        <f>[4]prixC2!AE165</f>
        <v>4.0048054594540545</v>
      </c>
      <c r="Q60" s="362">
        <f>[4]prixC2!AH165</f>
        <v>1.5291519483051697</v>
      </c>
      <c r="R60" s="362">
        <f>[4]prixC2!AI165</f>
        <v>1.7717941475852412</v>
      </c>
      <c r="S60" s="362">
        <f>[4]prixC2!AK165</f>
        <v>8.9510357273201269</v>
      </c>
      <c r="T60" s="362"/>
      <c r="U60" s="380"/>
      <c r="V60" s="376">
        <f>'[2]Haltung gewichtet'!H35</f>
        <v>0.62262758549119834</v>
      </c>
      <c r="W60" s="380">
        <f t="shared" si="1"/>
        <v>17.433572393753554</v>
      </c>
      <c r="X60" s="362">
        <f>IF(ISBLANK([1]KochtypBerechnung_nichtBio!U29),"",[1]KochtypBerechnung_nichtBio!U29)</f>
        <v>1.6841344186888199</v>
      </c>
      <c r="Y60" s="362">
        <f>IF(ISBLANK([1]KochtypBerechnung_nichtBio!W29),"",[1]KochtypBerechnung_nichtBio!W29)</f>
        <v>2.0621744493087419</v>
      </c>
      <c r="Z60" s="380"/>
      <c r="AA60" s="376">
        <f>'[7]Nicht-Bio'!C42</f>
        <v>4.0264897512406801</v>
      </c>
      <c r="AB60" s="362">
        <f>'[7]Nicht-Bio'!D42</f>
        <v>3.2131624355999997</v>
      </c>
      <c r="AC60" s="362">
        <f>'[7]Nicht-Bio'!E42</f>
        <v>2.7871425028999997</v>
      </c>
      <c r="AD60" s="362">
        <f>'[7]Nicht-Bio'!F42</f>
        <v>0.56370391350000004</v>
      </c>
      <c r="AE60" s="380">
        <f t="shared" si="0"/>
        <v>13.785677751449372</v>
      </c>
      <c r="AF60" s="362">
        <f>'[7]Nicht-Bio'!G42</f>
        <v>2.4871708244000001</v>
      </c>
      <c r="AG60" s="362">
        <f>'[7]Nicht-Bio'!I42</f>
        <v>4.6814884895999995</v>
      </c>
      <c r="AH60" s="362">
        <f>'[7]Nicht-Bio'!J42</f>
        <v>1.351463731478878</v>
      </c>
      <c r="AI60" s="362">
        <f>'[7]Nicht-Bio'!K42</f>
        <v>4.3963290670499999</v>
      </c>
      <c r="AJ60" s="362">
        <f>'[7]Nicht-Bio'!L42</f>
        <v>6.2579916148761061</v>
      </c>
      <c r="AK60" s="362">
        <f>'[7]Nicht-Bio'!M42</f>
        <v>2.0799147546999999</v>
      </c>
      <c r="AL60" s="362">
        <f>'[7]Nicht-Bio'!N42</f>
        <v>4.1748031294274899</v>
      </c>
      <c r="AM60" s="362">
        <f>'[7]Nicht-Bio'!O42</f>
        <v>5.5364831034000002</v>
      </c>
      <c r="AN60" s="362">
        <f>'[7]Nicht-Bio'!P42</f>
        <v>4.6904599279500001</v>
      </c>
      <c r="AO60" s="362">
        <f>'[7]Nicht-Bio'!R42</f>
        <v>4.4415499512999999</v>
      </c>
      <c r="AP60" s="362">
        <f>'[7]Nicht-Bio'!S42</f>
        <v>11.736092424800001</v>
      </c>
      <c r="AQ60" s="362">
        <f>'[7]Nicht-Bio'!T42</f>
        <v>3.6699123927078183</v>
      </c>
      <c r="AR60" s="362">
        <f>'[7]Nicht-Bio'!U42</f>
        <v>3.5517417901000004</v>
      </c>
      <c r="AS60" s="362">
        <v>4.4011131407999997</v>
      </c>
      <c r="AT60" s="362">
        <v>23.164861030944799</v>
      </c>
      <c r="AU60" s="380"/>
      <c r="AV60" s="362"/>
      <c r="AW60" s="362"/>
      <c r="AX60" s="381"/>
      <c r="AY60" s="401"/>
    </row>
    <row r="61" spans="1:51">
      <c r="A61" s="398">
        <v>37742</v>
      </c>
      <c r="B61" s="376"/>
      <c r="C61" s="362"/>
      <c r="D61" s="362"/>
      <c r="E61" s="362"/>
      <c r="F61" s="362"/>
      <c r="G61" s="362"/>
      <c r="H61" s="362"/>
      <c r="I61" s="362"/>
      <c r="J61" s="380"/>
      <c r="K61" s="362">
        <f>[4]prixC2!C166</f>
        <v>53.385469133086701</v>
      </c>
      <c r="L61" s="362">
        <f>[4]prixC2!D166</f>
        <v>41.030828117188278</v>
      </c>
      <c r="M61" s="362">
        <f>[4]prixC2!Q166</f>
        <v>39.505031748825118</v>
      </c>
      <c r="N61" s="362">
        <f>[4]prixC2!R166</f>
        <v>22.914139867013297</v>
      </c>
      <c r="O61" s="362">
        <f>[4]prixC2!T166</f>
        <v>27.573573436656336</v>
      </c>
      <c r="P61" s="362">
        <f>[4]prixC2!AE166</f>
        <v>3.8982696550344969</v>
      </c>
      <c r="Q61" s="362">
        <f>[4]prixC2!AH166</f>
        <v>1.4623647819218075</v>
      </c>
      <c r="R61" s="362">
        <f>[4]prixC2!AI166</f>
        <v>1.7301930516948307</v>
      </c>
      <c r="S61" s="362">
        <f>[4]prixC2!AK166</f>
        <v>8.9410876679474924</v>
      </c>
      <c r="T61" s="362"/>
      <c r="U61" s="380"/>
      <c r="V61" s="376">
        <f>'[2]Haltung gewichtet'!H36</f>
        <v>0.62916460625879622</v>
      </c>
      <c r="W61" s="380">
        <f t="shared" si="1"/>
        <v>17.616608975246294</v>
      </c>
      <c r="X61" s="362">
        <f>IF(ISBLANK([1]KochtypBerechnung_nichtBio!U30),"",[1]KochtypBerechnung_nichtBio!U30)</f>
        <v>1.6515971752313574</v>
      </c>
      <c r="Y61" s="362">
        <f>IF(ISBLANK([1]KochtypBerechnung_nichtBio!W30),"",[1]KochtypBerechnung_nichtBio!W30)</f>
        <v>2.1636070576407498</v>
      </c>
      <c r="Z61" s="380"/>
      <c r="AA61" s="376">
        <f>'[7]Nicht-Bio'!C43</f>
        <v>5.5522931033663072</v>
      </c>
      <c r="AB61" s="362">
        <f>'[7]Nicht-Bio'!D43</f>
        <v>3.044148635375</v>
      </c>
      <c r="AC61" s="362">
        <f>'[7]Nicht-Bio'!E43</f>
        <v>2.9231308238750002</v>
      </c>
      <c r="AD61" s="362">
        <f>'[7]Nicht-Bio'!F43</f>
        <v>0.64327495725523154</v>
      </c>
      <c r="AE61" s="380">
        <f t="shared" si="0"/>
        <v>16.191570240919969</v>
      </c>
      <c r="AF61" s="362">
        <f>'[7]Nicht-Bio'!G43</f>
        <v>1.7857673584375</v>
      </c>
      <c r="AG61" s="362">
        <f>'[7]Nicht-Bio'!I43</f>
        <v>4.2676147640000002</v>
      </c>
      <c r="AH61" s="362">
        <f>'[7]Nicht-Bio'!J43</f>
        <v>1.7074951968124998</v>
      </c>
      <c r="AI61" s="362">
        <f>'[7]Nicht-Bio'!K43</f>
        <v>4.0294059961249999</v>
      </c>
      <c r="AJ61" s="362">
        <f>'[7]Nicht-Bio'!L43</f>
        <v>5.1931552516249999</v>
      </c>
      <c r="AK61" s="362">
        <f>'[7]Nicht-Bio'!M43</f>
        <v>2.2405887229374999</v>
      </c>
      <c r="AL61" s="362">
        <f>'[7]Nicht-Bio'!N43</f>
        <v>4.5316909400000007</v>
      </c>
      <c r="AM61" s="362">
        <f>'[7]Nicht-Bio'!O43</f>
        <v>5.3145798825624997</v>
      </c>
      <c r="AN61" s="362">
        <f>'[7]Nicht-Bio'!P43</f>
        <v>5.5558133725624996</v>
      </c>
      <c r="AO61" s="362">
        <f>'[7]Nicht-Bio'!R43</f>
        <v>4.8380110153124996</v>
      </c>
      <c r="AP61" s="362">
        <f>'[7]Nicht-Bio'!S43</f>
        <v>11.98188752475</v>
      </c>
      <c r="AQ61" s="362">
        <f>'[7]Nicht-Bio'!T43</f>
        <v>3.7017020275000001</v>
      </c>
      <c r="AR61" s="362">
        <f>'[7]Nicht-Bio'!U43</f>
        <v>3.5893043109999998</v>
      </c>
      <c r="AS61" s="362">
        <v>4.2262211002500001</v>
      </c>
      <c r="AT61" s="362">
        <v>22.69745134282855</v>
      </c>
      <c r="AU61" s="380"/>
      <c r="AV61" s="362"/>
      <c r="AW61" s="362"/>
      <c r="AX61" s="381"/>
      <c r="AY61" s="401"/>
    </row>
    <row r="62" spans="1:51">
      <c r="A62" s="398">
        <v>37773</v>
      </c>
      <c r="B62" s="376"/>
      <c r="C62" s="362"/>
      <c r="D62" s="362"/>
      <c r="E62" s="362"/>
      <c r="F62" s="362"/>
      <c r="G62" s="362"/>
      <c r="H62" s="362"/>
      <c r="I62" s="362"/>
      <c r="J62" s="380"/>
      <c r="K62" s="362">
        <f>[4]prixC2!C167</f>
        <v>55.54322209779022</v>
      </c>
      <c r="L62" s="362">
        <f>[4]prixC2!D167</f>
        <v>42.418107921707829</v>
      </c>
      <c r="M62" s="362">
        <f>[4]prixC2!Q167</f>
        <v>40.69952526447355</v>
      </c>
      <c r="N62" s="362">
        <f>[4]prixC2!R167</f>
        <v>23.898644294820521</v>
      </c>
      <c r="O62" s="362">
        <f>[4]prixC2!T167</f>
        <v>28.472088781621839</v>
      </c>
      <c r="P62" s="362">
        <f>[4]prixC2!AE167</f>
        <v>3.9563839666033394</v>
      </c>
      <c r="Q62" s="362">
        <f>[4]prixC2!AH167</f>
        <v>1.5155337541245875</v>
      </c>
      <c r="R62" s="362">
        <f>[4]prixC2!AI167</f>
        <v>1.7330164411058895</v>
      </c>
      <c r="S62" s="362">
        <f>[4]prixC2!AK167</f>
        <v>9.0041539654367906</v>
      </c>
      <c r="T62" s="362"/>
      <c r="U62" s="380"/>
      <c r="V62" s="376">
        <f>'[2]Haltung gewichtet'!H37</f>
        <v>0.62622264296965613</v>
      </c>
      <c r="W62" s="380">
        <f t="shared" si="1"/>
        <v>17.53423400315037</v>
      </c>
      <c r="X62" s="362">
        <f>IF(ISBLANK([1]KochtypBerechnung_nichtBio!U31),"",[1]KochtypBerechnung_nichtBio!U31)</f>
        <v>1.743634681546</v>
      </c>
      <c r="Y62" s="362">
        <f>IF(ISBLANK([1]KochtypBerechnung_nichtBio!W31),"",[1]KochtypBerechnung_nichtBio!W31)</f>
        <v>2.1492451231642975</v>
      </c>
      <c r="Z62" s="380"/>
      <c r="AA62" s="376">
        <f>'[7]Nicht-Bio'!C44</f>
        <v>4.6720115377499996</v>
      </c>
      <c r="AB62" s="362">
        <f>'[7]Nicht-Bio'!D44</f>
        <v>3.121504543875</v>
      </c>
      <c r="AC62" s="362">
        <f>'[7]Nicht-Bio'!E44</f>
        <v>3.0052315081250001</v>
      </c>
      <c r="AD62" s="362">
        <f>'[7]Nicht-Bio'!F44</f>
        <v>0.68135108718750004</v>
      </c>
      <c r="AE62" s="380">
        <f t="shared" si="0"/>
        <v>15.132257314232168</v>
      </c>
      <c r="AF62" s="362">
        <f>'[7]Nicht-Bio'!G44</f>
        <v>2.502861443125</v>
      </c>
      <c r="AG62" s="362">
        <f>'[7]Nicht-Bio'!I44</f>
        <v>5.0182510168750003</v>
      </c>
      <c r="AH62" s="362">
        <f>'[7]Nicht-Bio'!J44</f>
        <v>1.5785748176250001</v>
      </c>
      <c r="AI62" s="362">
        <f>'[7]Nicht-Bio'!K44</f>
        <v>4.2288671693750004</v>
      </c>
      <c r="AJ62" s="362">
        <f>'[7]Nicht-Bio'!L44</f>
        <v>4.1841028295624998</v>
      </c>
      <c r="AK62" s="362">
        <f>'[7]Nicht-Bio'!M44</f>
        <v>2.7766943761249996</v>
      </c>
      <c r="AL62" s="362">
        <f>'[7]Nicht-Bio'!N44</f>
        <v>3.3915496784999997</v>
      </c>
      <c r="AM62" s="362">
        <f>'[7]Nicht-Bio'!O44</f>
        <v>4.2791135054999998</v>
      </c>
      <c r="AN62" s="362">
        <f>'[7]Nicht-Bio'!P44</f>
        <v>4.9089497777048177</v>
      </c>
      <c r="AO62" s="362">
        <f>'[7]Nicht-Bio'!R44</f>
        <v>6.0859034369999998</v>
      </c>
      <c r="AP62" s="362">
        <f>'[7]Nicht-Bio'!S44</f>
        <v>11.691811395625001</v>
      </c>
      <c r="AQ62" s="362">
        <f>'[7]Nicht-Bio'!T44</f>
        <v>3.59685782232311</v>
      </c>
      <c r="AR62" s="362">
        <f>'[7]Nicht-Bio'!U44</f>
        <v>3.9092750675000003</v>
      </c>
      <c r="AS62" s="362">
        <v>5.13543420375</v>
      </c>
      <c r="AT62" s="362">
        <v>25.365888213917135</v>
      </c>
      <c r="AU62" s="380"/>
      <c r="AV62" s="362"/>
      <c r="AW62" s="362"/>
      <c r="AX62" s="381"/>
      <c r="AY62" s="401"/>
    </row>
    <row r="63" spans="1:51">
      <c r="A63" s="398">
        <v>37803</v>
      </c>
      <c r="B63" s="376"/>
      <c r="C63" s="362"/>
      <c r="D63" s="362"/>
      <c r="E63" s="362"/>
      <c r="F63" s="362"/>
      <c r="G63" s="362"/>
      <c r="H63" s="362"/>
      <c r="I63" s="362"/>
      <c r="J63" s="380"/>
      <c r="K63" s="362">
        <f>[4]prixC2!C168</f>
        <v>54.053186996300376</v>
      </c>
      <c r="L63" s="362">
        <f>[4]prixC2!D168</f>
        <v>42.376412488751129</v>
      </c>
      <c r="M63" s="362">
        <f>[4]prixC2!Q168</f>
        <v>39.17984346715329</v>
      </c>
      <c r="N63" s="362">
        <f>[4]prixC2!R168</f>
        <v>22.697043140185986</v>
      </c>
      <c r="O63" s="362">
        <f>[4]prixC2!T168</f>
        <v>27.788320314718529</v>
      </c>
      <c r="P63" s="362">
        <f>[4]prixC2!AE168</f>
        <v>4.0404729952004796</v>
      </c>
      <c r="Q63" s="362">
        <f>[4]prixC2!AH168</f>
        <v>1.5318788606139384</v>
      </c>
      <c r="R63" s="362">
        <f>[4]prixC2!AI168</f>
        <v>1.7314607564243576</v>
      </c>
      <c r="S63" s="362">
        <f>[4]prixC2!AK168</f>
        <v>8.8240514541402995</v>
      </c>
      <c r="T63" s="362"/>
      <c r="U63" s="380"/>
      <c r="V63" s="376">
        <f>'[2]Haltung gewichtet'!H38</f>
        <v>0.63192632837035301</v>
      </c>
      <c r="W63" s="380">
        <f t="shared" si="1"/>
        <v>17.693937194369884</v>
      </c>
      <c r="X63" s="362" t="str">
        <f>IF(ISBLANK([1]KochtypBerechnung_nichtBio!U32),"",[1]KochtypBerechnung_nichtBio!U32)</f>
        <v/>
      </c>
      <c r="Y63" s="362">
        <f>IF(ISBLANK([1]KochtypBerechnung_nichtBio!W32),"",[1]KochtypBerechnung_nichtBio!W32)</f>
        <v>1.8665163118367807</v>
      </c>
      <c r="Z63" s="380"/>
      <c r="AA63" s="376">
        <f>'[7]Nicht-Bio'!C45</f>
        <v>4.1801200117999997</v>
      </c>
      <c r="AB63" s="362">
        <f>'[7]Nicht-Bio'!D45</f>
        <v>3.1418647413</v>
      </c>
      <c r="AC63" s="362">
        <f>'[7]Nicht-Bio'!E45</f>
        <v>3.1709475485</v>
      </c>
      <c r="AD63" s="362">
        <f>'[7]Nicht-Bio'!F45</f>
        <v>0.72538836879999991</v>
      </c>
      <c r="AE63" s="380">
        <f t="shared" si="0"/>
        <v>14.67645864646547</v>
      </c>
      <c r="AF63" s="362">
        <f>'[7]Nicht-Bio'!G45</f>
        <v>2.2484684257000001</v>
      </c>
      <c r="AG63" s="362">
        <f>'[7]Nicht-Bio'!I45</f>
        <v>4.6580659176000001</v>
      </c>
      <c r="AH63" s="362">
        <f>'[7]Nicht-Bio'!J45</f>
        <v>1.5601330498999999</v>
      </c>
      <c r="AI63" s="362">
        <f>'[7]Nicht-Bio'!K45</f>
        <v>2.9810649396</v>
      </c>
      <c r="AJ63" s="362">
        <f>'[7]Nicht-Bio'!L45</f>
        <v>5.29437679119608</v>
      </c>
      <c r="AK63" s="362">
        <f>'[7]Nicht-Bio'!M45</f>
        <v>2.6247251185999998</v>
      </c>
      <c r="AL63" s="362">
        <f>'[7]Nicht-Bio'!N45</f>
        <v>4.3380618307000001</v>
      </c>
      <c r="AM63" s="362">
        <f>'[7]Nicht-Bio'!O45</f>
        <v>4.1757182304733256</v>
      </c>
      <c r="AN63" s="362">
        <f>'[7]Nicht-Bio'!P45</f>
        <v>5.4985480288632065</v>
      </c>
      <c r="AO63" s="362">
        <f>'[7]Nicht-Bio'!R45</f>
        <v>4.4231481719000003</v>
      </c>
      <c r="AP63" s="362">
        <f>'[7]Nicht-Bio'!S45</f>
        <v>12.0860933278</v>
      </c>
      <c r="AQ63" s="362">
        <f>'[7]Nicht-Bio'!T45</f>
        <v>3.7019519778297743</v>
      </c>
      <c r="AR63" s="362">
        <f>'[7]Nicht-Bio'!U45</f>
        <v>5.2671978237999992</v>
      </c>
      <c r="AS63" s="362">
        <v>4.9179614512000001</v>
      </c>
      <c r="AT63" s="362"/>
      <c r="AU63" s="380"/>
      <c r="AV63" s="362"/>
      <c r="AW63" s="362"/>
      <c r="AX63" s="381"/>
      <c r="AY63" s="401"/>
    </row>
    <row r="64" spans="1:51">
      <c r="A64" s="398">
        <v>37834</v>
      </c>
      <c r="B64" s="376"/>
      <c r="C64" s="362"/>
      <c r="D64" s="362"/>
      <c r="E64" s="362"/>
      <c r="F64" s="362"/>
      <c r="G64" s="362"/>
      <c r="H64" s="362"/>
      <c r="I64" s="362"/>
      <c r="J64" s="380"/>
      <c r="K64" s="362">
        <f>[4]prixC2!C169</f>
        <v>55.60312233776623</v>
      </c>
      <c r="L64" s="362">
        <f>[4]prixC2!D169</f>
        <v>43.737228197180286</v>
      </c>
      <c r="M64" s="362">
        <f>[4]prixC2!Q169</f>
        <v>38.826102340765921</v>
      </c>
      <c r="N64" s="362">
        <f>[4]prixC2!R169</f>
        <v>22.941440878912108</v>
      </c>
      <c r="O64" s="362">
        <f>[4]prixC2!T169</f>
        <v>28.147970328967109</v>
      </c>
      <c r="P64" s="362">
        <f>[4]prixC2!AE169</f>
        <v>4.0563294840515951</v>
      </c>
      <c r="Q64" s="362">
        <f>[4]prixC2!AH169</f>
        <v>1.5131161833816615</v>
      </c>
      <c r="R64" s="362">
        <f>[4]prixC2!AI169</f>
        <v>1.7259464263573645</v>
      </c>
      <c r="S64" s="362">
        <f>[4]prixC2!AK169</f>
        <v>8.5145810618938107</v>
      </c>
      <c r="T64" s="362"/>
      <c r="U64" s="380"/>
      <c r="V64" s="376">
        <f>'[2]Haltung gewichtet'!H39</f>
        <v>0.62446287108397724</v>
      </c>
      <c r="W64" s="380">
        <f t="shared" si="1"/>
        <v>17.484960390351361</v>
      </c>
      <c r="X64" s="362" t="str">
        <f>IF(ISBLANK([1]KochtypBerechnung_nichtBio!U33),"",[1]KochtypBerechnung_nichtBio!U33)</f>
        <v/>
      </c>
      <c r="Y64" s="362">
        <f>IF(ISBLANK([1]KochtypBerechnung_nichtBio!W33),"",[1]KochtypBerechnung_nichtBio!W33)</f>
        <v>1.9792856940664101</v>
      </c>
      <c r="Z64" s="380"/>
      <c r="AA64" s="376">
        <f>'[7]Nicht-Bio'!C46</f>
        <v>4.4060441130151045</v>
      </c>
      <c r="AB64" s="362">
        <f>'[7]Nicht-Bio'!D46</f>
        <v>2.92696597075</v>
      </c>
      <c r="AC64" s="362">
        <f>'[7]Nicht-Bio'!E46</f>
        <v>3.3009994317499998</v>
      </c>
      <c r="AD64" s="362">
        <f>'[7]Nicht-Bio'!F46</f>
        <v>0.70707619587500004</v>
      </c>
      <c r="AE64" s="380">
        <f t="shared" si="0"/>
        <v>14.827421245541702</v>
      </c>
      <c r="AF64" s="362">
        <f>'[7]Nicht-Bio'!G46</f>
        <v>2.1063929343750001</v>
      </c>
      <c r="AG64" s="362">
        <f>'[7]Nicht-Bio'!I46</f>
        <v>4.4948795122499998</v>
      </c>
      <c r="AH64" s="362">
        <f>'[7]Nicht-Bio'!J46</f>
        <v>1.9634714312862878</v>
      </c>
      <c r="AI64" s="362">
        <f>'[7]Nicht-Bio'!K46</f>
        <v>3.0062255917499998</v>
      </c>
      <c r="AJ64" s="362">
        <f>'[7]Nicht-Bio'!L46</f>
        <v>6.3555388419353456</v>
      </c>
      <c r="AK64" s="362">
        <f>'[7]Nicht-Bio'!M46</f>
        <v>2.5475890372499999</v>
      </c>
      <c r="AL64" s="362">
        <f>'[7]Nicht-Bio'!N46</f>
        <v>4.4606429224999999</v>
      </c>
      <c r="AM64" s="362">
        <f>'[7]Nicht-Bio'!O46</f>
        <v>5.0481752737500001</v>
      </c>
      <c r="AN64" s="362">
        <f>'[7]Nicht-Bio'!P46</f>
        <v>5.7043023247110778</v>
      </c>
      <c r="AO64" s="362">
        <f>'[7]Nicht-Bio'!R46</f>
        <v>3.8840154734999999</v>
      </c>
      <c r="AP64" s="362">
        <f>'[7]Nicht-Bio'!S46</f>
        <v>11.981827981874998</v>
      </c>
      <c r="AQ64" s="362">
        <f>'[7]Nicht-Bio'!T46</f>
        <v>3.6132777166039824</v>
      </c>
      <c r="AR64" s="362">
        <f>'[7]Nicht-Bio'!U46</f>
        <v>4.6059215878749997</v>
      </c>
      <c r="AS64" s="362">
        <f>'[7]Nicht-Bio'!W46</f>
        <v>4.9994995885</v>
      </c>
      <c r="AT64" s="362">
        <f>'[7]Nicht-Bio'!X46</f>
        <v>34.050934074818947</v>
      </c>
      <c r="AU64" s="380">
        <f t="shared" ref="AU64:AU127" si="2">SUMPRODUCT($AF$19:$AT$19,AF64:AT64)</f>
        <v>29.086577692463855</v>
      </c>
      <c r="AV64" s="362"/>
      <c r="AW64" s="362"/>
      <c r="AX64" s="381"/>
      <c r="AY64" s="401"/>
    </row>
    <row r="65" spans="1:51">
      <c r="A65" s="398">
        <v>37865</v>
      </c>
      <c r="B65" s="376"/>
      <c r="C65" s="362"/>
      <c r="D65" s="362"/>
      <c r="E65" s="362"/>
      <c r="F65" s="362"/>
      <c r="G65" s="362"/>
      <c r="H65" s="362"/>
      <c r="I65" s="362"/>
      <c r="J65" s="380"/>
      <c r="K65" s="362">
        <f>[4]prixC2!C170</f>
        <v>56.50785637936206</v>
      </c>
      <c r="L65" s="362">
        <f>[4]prixC2!D170</f>
        <v>43.653121357864215</v>
      </c>
      <c r="M65" s="362">
        <f>[4]prixC2!Q170</f>
        <v>36.808953018198181</v>
      </c>
      <c r="N65" s="362">
        <f>[4]prixC2!R170</f>
        <v>20.597853900859917</v>
      </c>
      <c r="O65" s="362">
        <f>[4]prixC2!T170</f>
        <v>27.962184967503251</v>
      </c>
      <c r="P65" s="362">
        <f>[4]prixC2!AE170</f>
        <v>4.0620758199180083</v>
      </c>
      <c r="Q65" s="362">
        <f>[4]prixC2!AH170</f>
        <v>1.4374246060393963</v>
      </c>
      <c r="R65" s="362">
        <f>[4]prixC2!AI170</f>
        <v>1.7137370752924705</v>
      </c>
      <c r="S65" s="362">
        <f>[4]prixC2!AK170</f>
        <v>8.9009479593707308</v>
      </c>
      <c r="T65" s="362"/>
      <c r="U65" s="380"/>
      <c r="V65" s="376">
        <f>'[2]Haltung gewichtet'!H40</f>
        <v>0.62909812855325975</v>
      </c>
      <c r="W65" s="380">
        <f t="shared" si="1"/>
        <v>17.614747599491274</v>
      </c>
      <c r="X65" s="362" t="str">
        <f>IF(ISBLANK([1]KochtypBerechnung_nichtBio!U34),"",[1]KochtypBerechnung_nichtBio!U34)</f>
        <v/>
      </c>
      <c r="Y65" s="362">
        <f>IF(ISBLANK([1]KochtypBerechnung_nichtBio!W34),"",[1]KochtypBerechnung_nichtBio!W34)</f>
        <v>1.8657503209036463</v>
      </c>
      <c r="Z65" s="380"/>
      <c r="AA65" s="376">
        <f>'[7]Nicht-Bio'!C47</f>
        <v>3.9845584107500001</v>
      </c>
      <c r="AB65" s="362">
        <f>'[7]Nicht-Bio'!D47</f>
        <v>2.8738772126250001</v>
      </c>
      <c r="AC65" s="362">
        <f>'[7]Nicht-Bio'!E47</f>
        <v>3.2785499689374999</v>
      </c>
      <c r="AD65" s="362">
        <f>'[7]Nicht-Bio'!F47</f>
        <v>0.72674473924999994</v>
      </c>
      <c r="AE65" s="380">
        <f t="shared" si="0"/>
        <v>14.160689088659813</v>
      </c>
      <c r="AF65" s="362">
        <f>'[7]Nicht-Bio'!G47</f>
        <v>2.1360447840000001</v>
      </c>
      <c r="AG65" s="362">
        <f>'[7]Nicht-Bio'!I47</f>
        <v>5.6153375527500007</v>
      </c>
      <c r="AH65" s="362">
        <f>'[7]Nicht-Bio'!J47</f>
        <v>2.108087700375</v>
      </c>
      <c r="AI65" s="362">
        <f>'[7]Nicht-Bio'!K47</f>
        <v>4.83959681275</v>
      </c>
      <c r="AJ65" s="362">
        <f>'[7]Nicht-Bio'!L47</f>
        <v>6.7421428954999998</v>
      </c>
      <c r="AK65" s="362">
        <f>'[7]Nicht-Bio'!M47</f>
        <v>2.5014623168750001</v>
      </c>
      <c r="AL65" s="362">
        <f>'[7]Nicht-Bio'!N47</f>
        <v>5.3108968231249989</v>
      </c>
      <c r="AM65" s="362">
        <f>'[7]Nicht-Bio'!O47</f>
        <v>5.8054159638750003</v>
      </c>
      <c r="AN65" s="362">
        <f>'[7]Nicht-Bio'!P47</f>
        <v>6.5087266169857845</v>
      </c>
      <c r="AO65" s="362">
        <f>'[7]Nicht-Bio'!R47</f>
        <v>3.9912492193749998</v>
      </c>
      <c r="AP65" s="362">
        <f>'[7]Nicht-Bio'!S47</f>
        <v>11.73824718375</v>
      </c>
      <c r="AQ65" s="362">
        <f>'[7]Nicht-Bio'!T47</f>
        <v>3.6869919431250002</v>
      </c>
      <c r="AR65" s="362">
        <f>'[7]Nicht-Bio'!U47</f>
        <v>4.1009451026250003</v>
      </c>
      <c r="AS65" s="362">
        <f>'[7]Nicht-Bio'!W47</f>
        <v>6.5423080708749994</v>
      </c>
      <c r="AT65" s="362">
        <f>'[7]Nicht-Bio'!X47</f>
        <v>32.409886772783622</v>
      </c>
      <c r="AU65" s="380">
        <f t="shared" si="2"/>
        <v>32.116917992433464</v>
      </c>
      <c r="AV65" s="362"/>
      <c r="AW65" s="362"/>
      <c r="AX65" s="381"/>
      <c r="AY65" s="401"/>
    </row>
    <row r="66" spans="1:51">
      <c r="A66" s="398">
        <v>37895</v>
      </c>
      <c r="B66" s="376"/>
      <c r="C66" s="362"/>
      <c r="D66" s="362"/>
      <c r="E66" s="362"/>
      <c r="F66" s="362"/>
      <c r="G66" s="362"/>
      <c r="H66" s="362"/>
      <c r="I66" s="362"/>
      <c r="J66" s="380"/>
      <c r="K66" s="362">
        <f>[4]prixC2!C171</f>
        <v>50.610958143348441</v>
      </c>
      <c r="L66" s="362">
        <f>[4]prixC2!D171</f>
        <v>41.394999562467042</v>
      </c>
      <c r="M66" s="362">
        <f>[4]prixC2!Q171</f>
        <v>33.418825938067769</v>
      </c>
      <c r="N66" s="362">
        <f>[4]prixC2!R171</f>
        <v>18.097348136012567</v>
      </c>
      <c r="O66" s="362">
        <f>[4]prixC2!T171</f>
        <v>27.094496274490115</v>
      </c>
      <c r="P66" s="362">
        <f>[4]prixC2!AE171</f>
        <v>3.9380332152914472</v>
      </c>
      <c r="Q66" s="362">
        <f>[4]prixC2!AH171</f>
        <v>1.4512790088767258</v>
      </c>
      <c r="R66" s="362">
        <f>[4]prixC2!AI171</f>
        <v>1.7421107535954652</v>
      </c>
      <c r="S66" s="362">
        <f>[4]prixC2!AK171</f>
        <v>8.4634385982555091</v>
      </c>
      <c r="T66" s="362"/>
      <c r="U66" s="380"/>
      <c r="V66" s="376">
        <f>'[2]Haltung gewichtet'!H41</f>
        <v>0.60516592485906862</v>
      </c>
      <c r="W66" s="380">
        <f t="shared" si="1"/>
        <v>16.94464589605392</v>
      </c>
      <c r="X66" s="362" t="str">
        <f>IF(ISBLANK([1]KochtypBerechnung_nichtBio!U35),"",[1]KochtypBerechnung_nichtBio!U35)</f>
        <v/>
      </c>
      <c r="Y66" s="362">
        <f>IF(ISBLANK([1]KochtypBerechnung_nichtBio!W35),"",[1]KochtypBerechnung_nichtBio!W35)</f>
        <v>1.649341974172146</v>
      </c>
      <c r="Z66" s="380"/>
      <c r="AA66" s="376">
        <f>'[7]Nicht-Bio'!C48</f>
        <v>4.138786145500001</v>
      </c>
      <c r="AB66" s="362">
        <f>'[7]Nicht-Bio'!D48</f>
        <v>3.0677246962</v>
      </c>
      <c r="AC66" s="362">
        <f>'[7]Nicht-Bio'!E48</f>
        <v>3.2741184129000005</v>
      </c>
      <c r="AD66" s="362">
        <f>'[7]Nicht-Bio'!F48</f>
        <v>0.7419966711999999</v>
      </c>
      <c r="AE66" s="380">
        <f t="shared" si="0"/>
        <v>14.658842387801119</v>
      </c>
      <c r="AF66" s="362">
        <f>'[7]Nicht-Bio'!G48</f>
        <v>2.1836081321999998</v>
      </c>
      <c r="AG66" s="362">
        <f>'[7]Nicht-Bio'!I48</f>
        <v>5.869434073799999</v>
      </c>
      <c r="AH66" s="362">
        <f>'[7]Nicht-Bio'!J48</f>
        <v>1.4953200116513881</v>
      </c>
      <c r="AI66" s="362">
        <f>'[7]Nicht-Bio'!K48</f>
        <v>3.88362074</v>
      </c>
      <c r="AJ66" s="362">
        <f>'[7]Nicht-Bio'!L48</f>
        <v>5.5243738784999996</v>
      </c>
      <c r="AK66" s="362">
        <f>'[7]Nicht-Bio'!M48</f>
        <v>2.5861876597999998</v>
      </c>
      <c r="AL66" s="362">
        <f>'[7]Nicht-Bio'!N48</f>
        <v>5.0340608707999994</v>
      </c>
      <c r="AM66" s="362">
        <f>'[7]Nicht-Bio'!O48</f>
        <v>4.6919379693999996</v>
      </c>
      <c r="AN66" s="362">
        <f>'[7]Nicht-Bio'!P48</f>
        <v>5.4572818063999993</v>
      </c>
      <c r="AO66" s="362">
        <f>'[7]Nicht-Bio'!R48</f>
        <v>3.9466582795000003</v>
      </c>
      <c r="AP66" s="362">
        <f>'[7]Nicht-Bio'!S48</f>
        <v>11.679258843</v>
      </c>
      <c r="AQ66" s="362">
        <f>'[7]Nicht-Bio'!T48</f>
        <v>3.723443263964616</v>
      </c>
      <c r="AR66" s="362">
        <f>'[7]Nicht-Bio'!U48</f>
        <v>4.0042870823999994</v>
      </c>
      <c r="AS66" s="362">
        <f>'[7]Nicht-Bio'!W48</f>
        <v>5.1467869536500004</v>
      </c>
      <c r="AT66" s="362">
        <f>'[7]Nicht-Bio'!X48</f>
        <v>22.527162955034601</v>
      </c>
      <c r="AU66" s="380">
        <f t="shared" si="2"/>
        <v>28.456868196209125</v>
      </c>
      <c r="AV66" s="362"/>
      <c r="AW66" s="362"/>
      <c r="AX66" s="381"/>
      <c r="AY66" s="401"/>
    </row>
    <row r="67" spans="1:51">
      <c r="A67" s="398">
        <v>37926</v>
      </c>
      <c r="B67" s="376"/>
      <c r="C67" s="362"/>
      <c r="D67" s="362"/>
      <c r="E67" s="362"/>
      <c r="F67" s="362"/>
      <c r="G67" s="362"/>
      <c r="H67" s="362"/>
      <c r="I67" s="362"/>
      <c r="J67" s="380"/>
      <c r="K67" s="362">
        <f>[4]prixC2!C172</f>
        <v>50.49792749319154</v>
      </c>
      <c r="L67" s="362">
        <f>[4]prixC2!D172</f>
        <v>40.458464753967753</v>
      </c>
      <c r="M67" s="362">
        <f>[4]prixC2!Q172</f>
        <v>34.065066849605962</v>
      </c>
      <c r="N67" s="362">
        <f>[4]prixC2!R172</f>
        <v>18.057937673516431</v>
      </c>
      <c r="O67" s="362">
        <f>[4]prixC2!T172</f>
        <v>27.976598387221912</v>
      </c>
      <c r="P67" s="362">
        <f>[4]prixC2!AE172</f>
        <v>3.973995549025608</v>
      </c>
      <c r="Q67" s="362">
        <f>[4]prixC2!AH172</f>
        <v>1.441837098139195</v>
      </c>
      <c r="R67" s="362">
        <f>[4]prixC2!AI172</f>
        <v>1.6995273232884991</v>
      </c>
      <c r="S67" s="362">
        <f>[4]prixC2!AK172</f>
        <v>8.5405721481935171</v>
      </c>
      <c r="T67" s="362"/>
      <c r="U67" s="380"/>
      <c r="V67" s="376">
        <f>'[2]Haltung gewichtet'!H42</f>
        <v>0.61995002029921209</v>
      </c>
      <c r="W67" s="380">
        <f t="shared" si="1"/>
        <v>17.358600568377938</v>
      </c>
      <c r="X67" s="362" t="str">
        <f>IF(ISBLANK([1]KochtypBerechnung_nichtBio!U36),"",[1]KochtypBerechnung_nichtBio!U36)</f>
        <v/>
      </c>
      <c r="Y67" s="362">
        <f>IF(ISBLANK([1]KochtypBerechnung_nichtBio!W36),"",[1]KochtypBerechnung_nichtBio!W36)</f>
        <v>1.706727596077275</v>
      </c>
      <c r="Z67" s="380"/>
      <c r="AA67" s="376">
        <f>'[7]Nicht-Bio'!C49</f>
        <v>4.0581347797904774</v>
      </c>
      <c r="AB67" s="362">
        <f>'[7]Nicht-Bio'!D49</f>
        <v>3.0357938922916672</v>
      </c>
      <c r="AC67" s="362">
        <f>'[7]Nicht-Bio'!E49</f>
        <v>3.0120931515999998</v>
      </c>
      <c r="AD67" s="362">
        <f>'[7]Nicht-Bio'!F49</f>
        <v>0.7762200563166668</v>
      </c>
      <c r="AE67" s="380">
        <f t="shared" si="0"/>
        <v>14.35192448618451</v>
      </c>
      <c r="AF67" s="362">
        <f>'[7]Nicht-Bio'!G49</f>
        <v>2.4186595390380949</v>
      </c>
      <c r="AG67" s="362">
        <f>'[7]Nicht-Bio'!I49</f>
        <v>4.7770756302333321</v>
      </c>
      <c r="AH67" s="362">
        <f>'[7]Nicht-Bio'!J49</f>
        <v>1.7601656938916674</v>
      </c>
      <c r="AI67" s="362">
        <f>'[7]Nicht-Bio'!K49</f>
        <v>4.2633454894083318</v>
      </c>
      <c r="AJ67" s="362">
        <f>'[7]Nicht-Bio'!L49</f>
        <v>6.2624958424041672</v>
      </c>
      <c r="AK67" s="362">
        <f>'[7]Nicht-Bio'!M49</f>
        <v>2.6204533122232152</v>
      </c>
      <c r="AL67" s="362">
        <f>'[7]Nicht-Bio'!N49</f>
        <v>5.220413251160716</v>
      </c>
      <c r="AM67" s="362">
        <f>'[7]Nicht-Bio'!O49</f>
        <v>4.538745411311905</v>
      </c>
      <c r="AN67" s="362">
        <f>'[7]Nicht-Bio'!P49</f>
        <v>5.0887360211011901</v>
      </c>
      <c r="AO67" s="362">
        <f>'[7]Nicht-Bio'!R49</f>
        <v>3.8472215094416677</v>
      </c>
      <c r="AP67" s="362">
        <f>'[7]Nicht-Bio'!S49</f>
        <v>11.703827412000001</v>
      </c>
      <c r="AQ67" s="362">
        <f>'[7]Nicht-Bio'!T49</f>
        <v>3.7180089678749999</v>
      </c>
      <c r="AR67" s="362">
        <f>'[7]Nicht-Bio'!U49</f>
        <v>3.9322912450476202</v>
      </c>
      <c r="AS67" s="362">
        <f>'[7]Nicht-Bio'!W49</f>
        <v>4.7939702668958324</v>
      </c>
      <c r="AT67" s="362">
        <f>'[7]Nicht-Bio'!X49</f>
        <v>23.81040156759525</v>
      </c>
      <c r="AU67" s="380">
        <f t="shared" si="2"/>
        <v>28.971876060486501</v>
      </c>
      <c r="AV67" s="362"/>
      <c r="AW67" s="362"/>
      <c r="AX67" s="381"/>
      <c r="AY67" s="401"/>
    </row>
    <row r="68" spans="1:51">
      <c r="A68" s="398">
        <v>37956</v>
      </c>
      <c r="B68" s="376"/>
      <c r="C68" s="362"/>
      <c r="D68" s="362"/>
      <c r="E68" s="362"/>
      <c r="F68" s="362"/>
      <c r="G68" s="362"/>
      <c r="H68" s="362"/>
      <c r="I68" s="362"/>
      <c r="J68" s="380"/>
      <c r="K68" s="362">
        <f>[4]prixC2!C173</f>
        <v>48.129127900554344</v>
      </c>
      <c r="L68" s="362">
        <f>[4]prixC2!D173</f>
        <v>40.236996888548077</v>
      </c>
      <c r="M68" s="362">
        <f>[4]prixC2!Q173</f>
        <v>33.976421422246467</v>
      </c>
      <c r="N68" s="362">
        <f>[4]prixC2!R173</f>
        <v>19.243436657340496</v>
      </c>
      <c r="O68" s="362">
        <f>[4]prixC2!T173</f>
        <v>28.440317334957168</v>
      </c>
      <c r="P68" s="362">
        <f>[4]prixC2!AE173</f>
        <v>3.5961155758910639</v>
      </c>
      <c r="Q68" s="362">
        <f>[4]prixC2!AH173</f>
        <v>1.3733057730606464</v>
      </c>
      <c r="R68" s="362">
        <f>[4]prixC2!AI173</f>
        <v>1.7853042056243784</v>
      </c>
      <c r="S68" s="362">
        <f>[4]prixC2!AK173</f>
        <v>8.3964672563729543</v>
      </c>
      <c r="T68" s="362"/>
      <c r="U68" s="380"/>
      <c r="V68" s="376">
        <f>'[2]Haltung gewichtet'!H43</f>
        <v>0.59482433246662125</v>
      </c>
      <c r="W68" s="380">
        <f t="shared" si="1"/>
        <v>16.655081309065395</v>
      </c>
      <c r="X68" s="362" t="str">
        <f>IF(ISBLANK([1]KochtypBerechnung_nichtBio!U37),"",[1]KochtypBerechnung_nichtBio!U37)</f>
        <v/>
      </c>
      <c r="Y68" s="362">
        <f>IF(ISBLANK([1]KochtypBerechnung_nichtBio!W37),"",[1]KochtypBerechnung_nichtBio!W37)</f>
        <v>1.9449319858483851</v>
      </c>
      <c r="Z68" s="380"/>
      <c r="AA68" s="376">
        <f>'[7]Nicht-Bio'!C50</f>
        <v>4.2436250023404805</v>
      </c>
      <c r="AB68" s="362">
        <f>'[7]Nicht-Bio'!D50</f>
        <v>2.7558744190416697</v>
      </c>
      <c r="AC68" s="362">
        <f>'[7]Nicht-Bio'!E50</f>
        <v>2.1164730554749975</v>
      </c>
      <c r="AD68" s="362">
        <f>'[7]Nicht-Bio'!F50</f>
        <v>0.69473154546666704</v>
      </c>
      <c r="AE68" s="380">
        <f t="shared" ref="AE68:AE84" si="3">SUMPRODUCT($AA$19:$AD$19,AA68:AD68)</f>
        <v>13.29338535501512</v>
      </c>
      <c r="AF68" s="362">
        <f>'[7]Nicht-Bio'!G50</f>
        <v>2.4756316862880925</v>
      </c>
      <c r="AG68" s="362">
        <f>'[7]Nicht-Bio'!I50</f>
        <v>4.4558984176708343</v>
      </c>
      <c r="AH68" s="362">
        <f>'[7]Nicht-Bio'!J50</f>
        <v>1.99964299440417</v>
      </c>
      <c r="AI68" s="362">
        <f>'[7]Nicht-Bio'!K50</f>
        <v>4.31487304038333</v>
      </c>
      <c r="AJ68" s="362">
        <f>'[7]Nicht-Bio'!L50</f>
        <v>4.6749917082041694</v>
      </c>
      <c r="AK68" s="362">
        <f>'[7]Nicht-Bio'!M50</f>
        <v>2.6174074117232125</v>
      </c>
      <c r="AL68" s="362">
        <f>'[7]Nicht-Bio'!N50</f>
        <v>3.2834408372499975</v>
      </c>
      <c r="AM68" s="362">
        <f>'[7]Nicht-Bio'!O50</f>
        <v>3.7379404617761902</v>
      </c>
      <c r="AN68" s="362">
        <f>'[7]Nicht-Bio'!P50</f>
        <v>3.6387959585386898</v>
      </c>
      <c r="AO68" s="362">
        <f>'[7]Nicht-Bio'!R50</f>
        <v>3.7724714498166674</v>
      </c>
      <c r="AP68" s="362">
        <f>'[7]Nicht-Bio'!S50</f>
        <v>12.021072682250001</v>
      </c>
      <c r="AQ68" s="362">
        <f>'[7]Nicht-Bio'!T50</f>
        <v>3.7866807032499974</v>
      </c>
      <c r="AR68" s="362">
        <f>'[7]Nicht-Bio'!U50</f>
        <v>4.1177906335654777</v>
      </c>
      <c r="AS68" s="362">
        <f>'[7]Nicht-Bio'!W50</f>
        <v>5.172757381958335</v>
      </c>
      <c r="AT68" s="362">
        <f>'[7]Nicht-Bio'!X50</f>
        <v>24.91095810884525</v>
      </c>
      <c r="AU68" s="380">
        <f t="shared" si="2"/>
        <v>26.549830976339745</v>
      </c>
      <c r="AV68" s="362"/>
      <c r="AW68" s="362"/>
      <c r="AX68" s="381"/>
      <c r="AY68" s="401"/>
    </row>
    <row r="69" spans="1:51">
      <c r="A69" s="398">
        <v>37987</v>
      </c>
      <c r="B69" s="376"/>
      <c r="C69" s="362"/>
      <c r="D69" s="362"/>
      <c r="E69" s="362"/>
      <c r="F69" s="362"/>
      <c r="G69" s="362"/>
      <c r="H69" s="362"/>
      <c r="I69" s="362"/>
      <c r="J69" s="380"/>
      <c r="K69" s="362">
        <f>[4]prixC2!C174</f>
        <v>52.336306910888759</v>
      </c>
      <c r="L69" s="362">
        <f>[4]prixC2!D174</f>
        <v>40.311273606820912</v>
      </c>
      <c r="M69" s="362">
        <f>[4]prixC2!Q174</f>
        <v>33.570673683703575</v>
      </c>
      <c r="N69" s="362">
        <f>[4]prixC2!R174</f>
        <v>18.916346802906741</v>
      </c>
      <c r="O69" s="362">
        <f>[4]prixC2!T174</f>
        <v>27.516411678081155</v>
      </c>
      <c r="P69" s="362">
        <f>[4]prixC2!AE174</f>
        <v>4.3943617756200188</v>
      </c>
      <c r="Q69" s="362">
        <f>[4]prixC2!AH174</f>
        <v>1.5278754232363283</v>
      </c>
      <c r="R69" s="362">
        <f>[4]prixC2!AI174</f>
        <v>1.7181472821246526</v>
      </c>
      <c r="S69" s="362">
        <f>[4]prixC2!AK174</f>
        <v>8.8601384450995155</v>
      </c>
      <c r="T69" s="362"/>
      <c r="U69" s="380"/>
      <c r="V69" s="376">
        <f>'[2]Haltung gewichtet'!H44</f>
        <v>0.61767477719550523</v>
      </c>
      <c r="W69" s="380">
        <f t="shared" si="1"/>
        <v>17.294893761474146</v>
      </c>
      <c r="X69" s="362" t="str">
        <f>IF(ISBLANK([1]KochtypBerechnung_nichtBio!U38),"",[1]KochtypBerechnung_nichtBio!U38)</f>
        <v/>
      </c>
      <c r="Y69" s="362">
        <f>IF(ISBLANK([1]KochtypBerechnung_nichtBio!W38),"",[1]KochtypBerechnung_nichtBio!W38)</f>
        <v>1.9099579565635101</v>
      </c>
      <c r="Z69" s="380"/>
      <c r="AA69" s="376">
        <f>'[7]Nicht-Bio'!C51</f>
        <v>4.3303355244400015</v>
      </c>
      <c r="AB69" s="362">
        <f>'[7]Nicht-Bio'!D51</f>
        <v>2.99942268388667</v>
      </c>
      <c r="AC69" s="362">
        <f>'[7]Nicht-Bio'!E51</f>
        <v>2.2440573353466662</v>
      </c>
      <c r="AD69" s="362">
        <f>'[7]Nicht-Bio'!F51</f>
        <v>0.61229796814000026</v>
      </c>
      <c r="AE69" s="380">
        <f t="shared" si="3"/>
        <v>13.623126631407915</v>
      </c>
      <c r="AF69" s="362">
        <f>'[7]Nicht-Bio'!G51</f>
        <v>2.4370815559866661</v>
      </c>
      <c r="AG69" s="362">
        <f>'[7]Nicht-Bio'!I51</f>
        <v>4.7545969256833338</v>
      </c>
      <c r="AH69" s="362">
        <f>'[7]Nicht-Bio'!J51</f>
        <v>1.8885917967033339</v>
      </c>
      <c r="AI69" s="362">
        <f>'[7]Nicht-Bio'!K51</f>
        <v>3.9366550708466663</v>
      </c>
      <c r="AJ69" s="362">
        <f>'[7]Nicht-Bio'!L51</f>
        <v>5.0703296488266663</v>
      </c>
      <c r="AK69" s="362">
        <f>'[7]Nicht-Bio'!M51</f>
        <v>2.8682067611733304</v>
      </c>
      <c r="AL69" s="362">
        <f>'[7]Nicht-Bio'!N51</f>
        <v>3.611246850637142</v>
      </c>
      <c r="AM69" s="362">
        <f>'[7]Nicht-Bio'!O51</f>
        <v>3.4712881953238082</v>
      </c>
      <c r="AN69" s="362">
        <f>'[7]Nicht-Bio'!P51</f>
        <v>3.8491495543500003</v>
      </c>
      <c r="AO69" s="362">
        <f>'[7]Nicht-Bio'!R51</f>
        <v>4.13381773466</v>
      </c>
      <c r="AP69" s="362">
        <f>'[7]Nicht-Bio'!S51</f>
        <v>11.988087107868882</v>
      </c>
      <c r="AQ69" s="362">
        <f>'[7]Nicht-Bio'!T51</f>
        <v>3.8345617349133341</v>
      </c>
      <c r="AR69" s="362">
        <f>'[7]Nicht-Bio'!U51</f>
        <v>4.3050832507047625</v>
      </c>
      <c r="AS69" s="362">
        <f>'[7]Nicht-Bio'!W51</f>
        <v>5.6819699390474536</v>
      </c>
      <c r="AT69" s="362">
        <f>'[7]Nicht-Bio'!X51</f>
        <v>28.405109661000001</v>
      </c>
      <c r="AU69" s="380">
        <f t="shared" si="2"/>
        <v>27.386108329751785</v>
      </c>
      <c r="AV69" s="362"/>
      <c r="AW69" s="362"/>
      <c r="AX69" s="381"/>
      <c r="AY69" s="401"/>
    </row>
    <row r="70" spans="1:51">
      <c r="A70" s="398">
        <v>38018</v>
      </c>
      <c r="B70" s="376"/>
      <c r="C70" s="362"/>
      <c r="D70" s="362"/>
      <c r="E70" s="362"/>
      <c r="F70" s="362"/>
      <c r="G70" s="362"/>
      <c r="H70" s="362"/>
      <c r="I70" s="362"/>
      <c r="J70" s="380"/>
      <c r="K70" s="362">
        <f>[4]prixC2!C175</f>
        <v>52.934699901286606</v>
      </c>
      <c r="L70" s="362">
        <f>[4]prixC2!D175</f>
        <v>40.60482716245194</v>
      </c>
      <c r="M70" s="362">
        <f>[4]prixC2!Q175</f>
        <v>34.506563938013912</v>
      </c>
      <c r="N70" s="362">
        <f>[4]prixC2!R175</f>
        <v>19.443926119385452</v>
      </c>
      <c r="O70" s="362">
        <f>[4]prixC2!T175</f>
        <v>26.728903491953542</v>
      </c>
      <c r="P70" s="362">
        <f>[4]prixC2!AE175</f>
        <v>4.3908609338519469</v>
      </c>
      <c r="Q70" s="362">
        <f>[4]prixC2!AH175</f>
        <v>1.5397874266898497</v>
      </c>
      <c r="R70" s="362">
        <f>[4]prixC2!AI175</f>
        <v>1.6598752526927554</v>
      </c>
      <c r="S70" s="362">
        <f>[4]prixC2!AK175</f>
        <v>8.2952212939462733</v>
      </c>
      <c r="T70" s="362"/>
      <c r="U70" s="380"/>
      <c r="V70" s="376">
        <f>'[2]Haltung gewichtet'!H45</f>
        <v>0.61707070810533171</v>
      </c>
      <c r="W70" s="380">
        <f t="shared" si="1"/>
        <v>17.277979826949288</v>
      </c>
      <c r="X70" s="362">
        <f>IF(ISBLANK([1]KochtypBerechnung_nichtBio!U39),"",[1]KochtypBerechnung_nichtBio!U39)</f>
        <v>1.8903250405347749</v>
      </c>
      <c r="Y70" s="362">
        <f>IF(ISBLANK([1]KochtypBerechnung_nichtBio!W39),"",[1]KochtypBerechnung_nichtBio!W39)</f>
        <v>1.7508334771356751</v>
      </c>
      <c r="Z70" s="380"/>
      <c r="AA70" s="376">
        <f>'[7]Nicht-Bio'!C52</f>
        <v>4.6813353047999993</v>
      </c>
      <c r="AB70" s="362">
        <f>'[7]Nicht-Bio'!D52</f>
        <v>2.9921776088666703</v>
      </c>
      <c r="AC70" s="362">
        <f>'[7]Nicht-Bio'!E52</f>
        <v>2.6193759332916651</v>
      </c>
      <c r="AD70" s="362">
        <f>'[7]Nicht-Bio'!F52</f>
        <v>0.61863938500000004</v>
      </c>
      <c r="AE70" s="380">
        <f t="shared" si="3"/>
        <v>14.490823036490173</v>
      </c>
      <c r="AF70" s="362">
        <f>'[7]Nicht-Bio'!G52</f>
        <v>2.7254437826916647</v>
      </c>
      <c r="AG70" s="362">
        <f>'[7]Nicht-Bio'!I52</f>
        <v>4.0131532752500005</v>
      </c>
      <c r="AH70" s="362">
        <f>'[7]Nicht-Bio'!J52</f>
        <v>2.0329982526761903</v>
      </c>
      <c r="AI70" s="362">
        <f>'[7]Nicht-Bio'!K52</f>
        <v>3.7102598500416697</v>
      </c>
      <c r="AJ70" s="362">
        <f>'[7]Nicht-Bio'!L52</f>
        <v>4.1681897197583346</v>
      </c>
      <c r="AK70" s="362">
        <f>'[7]Nicht-Bio'!M52</f>
        <v>2.9042846277541647</v>
      </c>
      <c r="AL70" s="362">
        <f>'[7]Nicht-Bio'!N52</f>
        <v>3.4854802347250002</v>
      </c>
      <c r="AM70" s="362">
        <f>'[7]Nicht-Bio'!O52</f>
        <v>3.24110857359224</v>
      </c>
      <c r="AN70" s="362">
        <f>'[7]Nicht-Bio'!P52</f>
        <v>3.3676687725625003</v>
      </c>
      <c r="AO70" s="362">
        <f>'[7]Nicht-Bio'!R52</f>
        <v>4.0208754306318601</v>
      </c>
      <c r="AP70" s="362">
        <f>'[7]Nicht-Bio'!S52</f>
        <v>11.6997839625806</v>
      </c>
      <c r="AQ70" s="362">
        <f>'[7]Nicht-Bio'!T52</f>
        <v>3.9132671605000002</v>
      </c>
      <c r="AR70" s="362">
        <f>'[7]Nicht-Bio'!U52</f>
        <v>4.37224134858333</v>
      </c>
      <c r="AS70" s="362">
        <f>'[7]Nicht-Bio'!W52</f>
        <v>4.8727328653750002</v>
      </c>
      <c r="AT70" s="362">
        <f>'[7]Nicht-Bio'!X52</f>
        <v>25.341849580561352</v>
      </c>
      <c r="AU70" s="380">
        <f t="shared" si="2"/>
        <v>25.723412498340593</v>
      </c>
      <c r="AV70" s="362"/>
      <c r="AW70" s="362"/>
      <c r="AX70" s="381"/>
      <c r="AY70" s="401"/>
    </row>
    <row r="71" spans="1:51">
      <c r="A71" s="398">
        <v>38047</v>
      </c>
      <c r="B71" s="376"/>
      <c r="C71" s="362"/>
      <c r="D71" s="362"/>
      <c r="E71" s="362"/>
      <c r="F71" s="362"/>
      <c r="G71" s="362"/>
      <c r="H71" s="362"/>
      <c r="I71" s="362"/>
      <c r="J71" s="380"/>
      <c r="K71" s="362">
        <f>[4]prixC2!C176</f>
        <v>50.958491277847287</v>
      </c>
      <c r="L71" s="362">
        <f>[4]prixC2!D176</f>
        <v>39.494108170205834</v>
      </c>
      <c r="M71" s="362">
        <f>[4]prixC2!Q176</f>
        <v>33.838468134510876</v>
      </c>
      <c r="N71" s="362">
        <f>[4]prixC2!R176</f>
        <v>19.099624539654908</v>
      </c>
      <c r="O71" s="362">
        <f>[4]prixC2!T176</f>
        <v>28.352945083457971</v>
      </c>
      <c r="P71" s="362">
        <f>[4]prixC2!AE176</f>
        <v>4.0562963306234687</v>
      </c>
      <c r="Q71" s="362">
        <f>[4]prixC2!AH176</f>
        <v>1.3968841505032699</v>
      </c>
      <c r="R71" s="362">
        <f>[4]prixC2!AI176</f>
        <v>1.7334877804335924</v>
      </c>
      <c r="S71" s="362">
        <f>[4]prixC2!AK176</f>
        <v>9.1947270240000023</v>
      </c>
      <c r="T71" s="362"/>
      <c r="U71" s="380"/>
      <c r="V71" s="376">
        <f>'[2]Haltung gewichtet'!H46</f>
        <v>0.60920535669530362</v>
      </c>
      <c r="W71" s="380">
        <f t="shared" si="1"/>
        <v>17.057749987468501</v>
      </c>
      <c r="X71" s="362">
        <f>IF(ISBLANK([1]KochtypBerechnung_nichtBio!U40),"",[1]KochtypBerechnung_nichtBio!U40)</f>
        <v>1.7614641321575082</v>
      </c>
      <c r="Y71" s="362">
        <f>IF(ISBLANK([1]KochtypBerechnung_nichtBio!W40),"",[1]KochtypBerechnung_nichtBio!W40)</f>
        <v>1.9471554943928442</v>
      </c>
      <c r="Z71" s="380"/>
      <c r="AA71" s="376">
        <f>'[7]Nicht-Bio'!C53</f>
        <v>4.7992467220666644</v>
      </c>
      <c r="AB71" s="362">
        <f>'[7]Nicht-Bio'!D53</f>
        <v>2.9356401955866702</v>
      </c>
      <c r="AC71" s="362">
        <f>'[7]Nicht-Bio'!E53</f>
        <v>2.7230665742208138</v>
      </c>
      <c r="AD71" s="362">
        <f>'[7]Nicht-Bio'!F53</f>
        <v>0.63940765094666663</v>
      </c>
      <c r="AE71" s="380">
        <f t="shared" si="3"/>
        <v>14.744062818374807</v>
      </c>
      <c r="AF71" s="362">
        <f>'[7]Nicht-Bio'!G53</f>
        <v>2.8940532270228578</v>
      </c>
      <c r="AG71" s="362">
        <f>'[7]Nicht-Bio'!I53</f>
        <v>4.2458422314066677</v>
      </c>
      <c r="AH71" s="362">
        <f>'[7]Nicht-Bio'!J53</f>
        <v>1.7188041489310362</v>
      </c>
      <c r="AI71" s="362">
        <f>'[7]Nicht-Bio'!K53</f>
        <v>3.9401434430609541</v>
      </c>
      <c r="AJ71" s="362">
        <f>'[7]Nicht-Bio'!L53</f>
        <v>4.6285912234494146</v>
      </c>
      <c r="AK71" s="362">
        <f>'[7]Nicht-Bio'!M53</f>
        <v>2.8639302352895242</v>
      </c>
      <c r="AL71" s="362">
        <f>'[7]Nicht-Bio'!N53</f>
        <v>3.3959931083333323</v>
      </c>
      <c r="AM71" s="362">
        <f>'[7]Nicht-Bio'!O53</f>
        <v>4.0466088936304754</v>
      </c>
      <c r="AN71" s="362">
        <f>'[7]Nicht-Bio'!P53</f>
        <v>3.7453794274690457</v>
      </c>
      <c r="AO71" s="362">
        <f>'[7]Nicht-Bio'!R53</f>
        <v>3.7988863392971401</v>
      </c>
      <c r="AP71" s="362">
        <f>'[7]Nicht-Bio'!S53</f>
        <v>11.65210809344058</v>
      </c>
      <c r="AQ71" s="362">
        <f>'[7]Nicht-Bio'!T53</f>
        <v>3.8893100523599999</v>
      </c>
      <c r="AR71" s="362">
        <f>'[7]Nicht-Bio'!U53</f>
        <v>4.373245246872381</v>
      </c>
      <c r="AS71" s="362">
        <f>'[7]Nicht-Bio'!W53</f>
        <v>4.5467154309199982</v>
      </c>
      <c r="AT71" s="362">
        <f>'[7]Nicht-Bio'!X53</f>
        <v>25.229197327828562</v>
      </c>
      <c r="AU71" s="380">
        <f t="shared" si="2"/>
        <v>26.367572164739162</v>
      </c>
      <c r="AV71" s="362"/>
      <c r="AW71" s="362"/>
      <c r="AX71" s="381"/>
      <c r="AY71" s="401"/>
    </row>
    <row r="72" spans="1:51">
      <c r="A72" s="398">
        <v>38078</v>
      </c>
      <c r="B72" s="376"/>
      <c r="C72" s="362"/>
      <c r="D72" s="362"/>
      <c r="E72" s="362"/>
      <c r="F72" s="362"/>
      <c r="G72" s="362"/>
      <c r="H72" s="362"/>
      <c r="I72" s="362"/>
      <c r="J72" s="380"/>
      <c r="K72" s="362">
        <f>[4]prixC2!C177</f>
        <v>50.773671008907925</v>
      </c>
      <c r="L72" s="362">
        <f>[4]prixC2!D177</f>
        <v>41.263640785359598</v>
      </c>
      <c r="M72" s="362">
        <f>[4]prixC2!Q177</f>
        <v>33.769987272451118</v>
      </c>
      <c r="N72" s="362">
        <f>[4]prixC2!R177</f>
        <v>18.865061492478858</v>
      </c>
      <c r="O72" s="362">
        <f>[4]prixC2!T177</f>
        <v>27.693650247909908</v>
      </c>
      <c r="P72" s="362">
        <f>[4]prixC2!AE177</f>
        <v>3.9740844452457464</v>
      </c>
      <c r="Q72" s="362">
        <f>[4]prixC2!AH177</f>
        <v>1.5857042274130815</v>
      </c>
      <c r="R72" s="362">
        <f>[4]prixC2!AI177</f>
        <v>1.7706253903540012</v>
      </c>
      <c r="S72" s="362">
        <f>[4]prixC2!AK177</f>
        <v>8.6020085019203325</v>
      </c>
      <c r="T72" s="362"/>
      <c r="U72" s="380"/>
      <c r="V72" s="376">
        <f>'[2]Haltung gewichtet'!H47</f>
        <v>0.60172031673643689</v>
      </c>
      <c r="W72" s="380">
        <f t="shared" si="1"/>
        <v>16.848168868620235</v>
      </c>
      <c r="X72" s="362">
        <f>IF(ISBLANK([1]KochtypBerechnung_nichtBio!U41),"",[1]KochtypBerechnung_nichtBio!U41)</f>
        <v>1.8618611731483574</v>
      </c>
      <c r="Y72" s="362">
        <f>IF(ISBLANK([1]KochtypBerechnung_nichtBio!W41),"",[1]KochtypBerechnung_nichtBio!W41)</f>
        <v>1.942180440537425</v>
      </c>
      <c r="Z72" s="380"/>
      <c r="AA72" s="376">
        <f>'[7]Nicht-Bio'!C54</f>
        <v>4.7955622404000025</v>
      </c>
      <c r="AB72" s="362">
        <f>'[7]Nicht-Bio'!D54</f>
        <v>3.0006731595500025</v>
      </c>
      <c r="AC72" s="362">
        <f>'[7]Nicht-Bio'!E54</f>
        <v>2.7446388281666674</v>
      </c>
      <c r="AD72" s="362">
        <f>'[7]Nicht-Bio'!F54</f>
        <v>0.65072079245833325</v>
      </c>
      <c r="AE72" s="380">
        <f t="shared" si="3"/>
        <v>14.864064467210913</v>
      </c>
      <c r="AF72" s="362">
        <f>'[7]Nicht-Bio'!G54</f>
        <v>2.6524175954630951</v>
      </c>
      <c r="AG72" s="362">
        <f>'[7]Nicht-Bio'!I54</f>
        <v>4.0321126028166674</v>
      </c>
      <c r="AH72" s="362">
        <f>'[7]Nicht-Bio'!J54</f>
        <v>1.4528639810749975</v>
      </c>
      <c r="AI72" s="362">
        <f>'[7]Nicht-Bio'!K54</f>
        <v>3.811432732634525</v>
      </c>
      <c r="AJ72" s="362">
        <f>'[7]Nicht-Bio'!L54</f>
        <v>4.7719839135499971</v>
      </c>
      <c r="AK72" s="362">
        <f>'[7]Nicht-Bio'!M54</f>
        <v>2.4669742093869051</v>
      </c>
      <c r="AL72" s="362">
        <f>'[7]Nicht-Bio'!N54</f>
        <v>3.6799712585857152</v>
      </c>
      <c r="AM72" s="362">
        <f>'[7]Nicht-Bio'!O54</f>
        <v>4.0854454072285726</v>
      </c>
      <c r="AN72" s="362">
        <f>'[7]Nicht-Bio'!P54</f>
        <v>3.6631861379029731</v>
      </c>
      <c r="AO72" s="362">
        <f>'[7]Nicht-Bio'!R54</f>
        <v>3.9001927466250002</v>
      </c>
      <c r="AP72" s="362">
        <f>'[7]Nicht-Bio'!S54</f>
        <v>11.934403879876626</v>
      </c>
      <c r="AQ72" s="362">
        <f>'[7]Nicht-Bio'!T54</f>
        <v>4.0469016247157334</v>
      </c>
      <c r="AR72" s="362">
        <f>'[7]Nicht-Bio'!U54</f>
        <v>4.5759205282428574</v>
      </c>
      <c r="AS72" s="362">
        <f>'[7]Nicht-Bio'!W54</f>
        <v>4.2434256331333344</v>
      </c>
      <c r="AT72" s="362">
        <f>'[7]Nicht-Bio'!X54</f>
        <v>25.505809695184524</v>
      </c>
      <c r="AU72" s="380">
        <f t="shared" si="2"/>
        <v>25.674580451806641</v>
      </c>
      <c r="AV72" s="362"/>
      <c r="AW72" s="362"/>
      <c r="AX72" s="381"/>
      <c r="AY72" s="401"/>
    </row>
    <row r="73" spans="1:51">
      <c r="A73" s="398">
        <v>38108</v>
      </c>
      <c r="B73" s="376"/>
      <c r="C73" s="362"/>
      <c r="D73" s="362"/>
      <c r="E73" s="362"/>
      <c r="F73" s="362"/>
      <c r="G73" s="362"/>
      <c r="H73" s="362"/>
      <c r="I73" s="362"/>
      <c r="J73" s="380"/>
      <c r="K73" s="362">
        <f>[4]prixC2!C178</f>
        <v>52.668099430228366</v>
      </c>
      <c r="L73" s="362">
        <f>[4]prixC2!D178</f>
        <v>41.358169712826275</v>
      </c>
      <c r="M73" s="362">
        <f>[4]prixC2!Q178</f>
        <v>34.540133387528826</v>
      </c>
      <c r="N73" s="362">
        <f>[4]prixC2!R178</f>
        <v>19.559563227017563</v>
      </c>
      <c r="O73" s="362">
        <f>[4]prixC2!T178</f>
        <v>27.25827026823265</v>
      </c>
      <c r="P73" s="362">
        <f>[4]prixC2!AE178</f>
        <v>4.2288132182856772</v>
      </c>
      <c r="Q73" s="362">
        <f>[4]prixC2!AH178</f>
        <v>1.645907193351873</v>
      </c>
      <c r="R73" s="362">
        <f>[4]prixC2!AI178</f>
        <v>1.7270662417841649</v>
      </c>
      <c r="S73" s="362">
        <f>[4]prixC2!AK178</f>
        <v>8.6022495025579708</v>
      </c>
      <c r="T73" s="362"/>
      <c r="U73" s="380"/>
      <c r="V73" s="376">
        <f>'[2]Haltung gewichtet'!H48</f>
        <v>0.60951619999683659</v>
      </c>
      <c r="W73" s="380">
        <f t="shared" si="1"/>
        <v>17.066453599911426</v>
      </c>
      <c r="X73" s="362">
        <f>IF(ISBLANK([1]KochtypBerechnung_nichtBio!U42),"",[1]KochtypBerechnung_nichtBio!U42)</f>
        <v>1.7754782266786651</v>
      </c>
      <c r="Y73" s="362">
        <f>IF(ISBLANK([1]KochtypBerechnung_nichtBio!W42),"",[1]KochtypBerechnung_nichtBio!W42)</f>
        <v>1.9211988466084913</v>
      </c>
      <c r="Z73" s="380"/>
      <c r="AA73" s="376">
        <f>'[7]Nicht-Bio'!C55</f>
        <v>4.6658810921083349</v>
      </c>
      <c r="AB73" s="362">
        <f>'[7]Nicht-Bio'!D55</f>
        <v>2.8532744411916671</v>
      </c>
      <c r="AC73" s="362">
        <f>'[7]Nicht-Bio'!E55</f>
        <v>2.8658326178666673</v>
      </c>
      <c r="AD73" s="362">
        <f>'[7]Nicht-Bio'!F55</f>
        <v>0.6682635673749997</v>
      </c>
      <c r="AE73" s="380">
        <f t="shared" si="3"/>
        <v>14.644394012147439</v>
      </c>
      <c r="AF73" s="362">
        <f>'[7]Nicht-Bio'!G55</f>
        <v>1.729998384377085</v>
      </c>
      <c r="AG73" s="362">
        <f>'[7]Nicht-Bio'!I55</f>
        <v>3.9304978685279748</v>
      </c>
      <c r="AH73" s="362">
        <f>'[7]Nicht-Bio'!J55</f>
        <v>1.7895222495042251</v>
      </c>
      <c r="AI73" s="362">
        <f>'[7]Nicht-Bio'!K55</f>
        <v>3.86489752473125</v>
      </c>
      <c r="AJ73" s="362">
        <f>'[7]Nicht-Bio'!L55</f>
        <v>5.4552473527898799</v>
      </c>
      <c r="AK73" s="362">
        <f>'[7]Nicht-Bio'!M55</f>
        <v>2.4711503079625023</v>
      </c>
      <c r="AL73" s="362">
        <f>'[7]Nicht-Bio'!N55</f>
        <v>4.7876283136645847</v>
      </c>
      <c r="AM73" s="362">
        <f>'[7]Nicht-Bio'!O55</f>
        <v>4.223905260791665</v>
      </c>
      <c r="AN73" s="362">
        <f>'[7]Nicht-Bio'!P55</f>
        <v>4.6676743832999996</v>
      </c>
      <c r="AO73" s="362">
        <f>'[7]Nicht-Bio'!R55</f>
        <v>3.5754114887375001</v>
      </c>
      <c r="AP73" s="362">
        <f>'[7]Nicht-Bio'!S55</f>
        <v>11.995884764129151</v>
      </c>
      <c r="AQ73" s="362">
        <f>'[7]Nicht-Bio'!T55</f>
        <v>4.0908658381041674</v>
      </c>
      <c r="AR73" s="362">
        <f>'[7]Nicht-Bio'!U55</f>
        <v>4.6663246436375001</v>
      </c>
      <c r="AS73" s="362">
        <f>'[7]Nicht-Bio'!W55</f>
        <v>4.6605949613625004</v>
      </c>
      <c r="AT73" s="362">
        <f>'[7]Nicht-Bio'!X55</f>
        <v>23.048943544808353</v>
      </c>
      <c r="AU73" s="380">
        <f t="shared" si="2"/>
        <v>26.23661345230299</v>
      </c>
      <c r="AV73" s="362"/>
      <c r="AW73" s="362"/>
      <c r="AX73" s="381"/>
      <c r="AY73" s="401"/>
    </row>
    <row r="74" spans="1:51">
      <c r="A74" s="398">
        <v>38139</v>
      </c>
      <c r="B74" s="376"/>
      <c r="C74" s="362"/>
      <c r="D74" s="362"/>
      <c r="E74" s="362"/>
      <c r="F74" s="362"/>
      <c r="G74" s="362"/>
      <c r="H74" s="362"/>
      <c r="I74" s="362"/>
      <c r="J74" s="380"/>
      <c r="K74" s="362">
        <f>[4]prixC2!C179</f>
        <v>55.851660325374169</v>
      </c>
      <c r="L74" s="362">
        <f>[4]prixC2!D179</f>
        <v>42.117189088259444</v>
      </c>
      <c r="M74" s="362">
        <f>[4]prixC2!Q179</f>
        <v>36.56057396978985</v>
      </c>
      <c r="N74" s="362">
        <f>[4]prixC2!R179</f>
        <v>22.221466247929872</v>
      </c>
      <c r="O74" s="362">
        <f>[4]prixC2!T179</f>
        <v>26.959906748422714</v>
      </c>
      <c r="P74" s="362">
        <f>[4]prixC2!AE179</f>
        <v>4.1483269322666088</v>
      </c>
      <c r="Q74" s="362">
        <f>[4]prixC2!AH179</f>
        <v>1.575287233081281</v>
      </c>
      <c r="R74" s="362">
        <f>[4]prixC2!AI179</f>
        <v>1.7533328176462959</v>
      </c>
      <c r="S74" s="362">
        <f>[4]prixC2!AK179</f>
        <v>8.8284883115166295</v>
      </c>
      <c r="T74" s="362"/>
      <c r="U74" s="380"/>
      <c r="V74" s="376">
        <f>'[2]Haltung gewichtet'!H49</f>
        <v>0.61791254412253205</v>
      </c>
      <c r="W74" s="380">
        <f t="shared" si="1"/>
        <v>17.301551235430896</v>
      </c>
      <c r="X74" s="362">
        <f>IF(ISBLANK([1]KochtypBerechnung_nichtBio!U43),"",[1]KochtypBerechnung_nichtBio!U43)</f>
        <v>1.84823537649434</v>
      </c>
      <c r="Y74" s="362">
        <f>IF(ISBLANK([1]KochtypBerechnung_nichtBio!W43),"",[1]KochtypBerechnung_nichtBio!W43)</f>
        <v>1.9368449271795869</v>
      </c>
      <c r="Z74" s="380"/>
      <c r="AA74" s="376">
        <f>'[7]Nicht-Bio'!C56</f>
        <v>3.8557582994466664</v>
      </c>
      <c r="AB74" s="362">
        <f>'[7]Nicht-Bio'!D56</f>
        <v>2.9554573166</v>
      </c>
      <c r="AC74" s="362">
        <f>'[7]Nicht-Bio'!E56</f>
        <v>2.9966807985266679</v>
      </c>
      <c r="AD74" s="362">
        <f>'[7]Nicht-Bio'!F56</f>
        <v>0.66425989745333347</v>
      </c>
      <c r="AE74" s="380">
        <f t="shared" si="3"/>
        <v>13.658272624528218</v>
      </c>
      <c r="AF74" s="362">
        <f>'[7]Nicht-Bio'!G56</f>
        <v>2.4317597719776201</v>
      </c>
      <c r="AG74" s="362">
        <f>'[7]Nicht-Bio'!I56</f>
        <v>4.8697808728000025</v>
      </c>
      <c r="AH74" s="362">
        <f>'[7]Nicht-Bio'!J56</f>
        <v>1.5111960747266659</v>
      </c>
      <c r="AI74" s="362">
        <f>'[7]Nicht-Bio'!K56</f>
        <v>4.5276281401433343</v>
      </c>
      <c r="AJ74" s="362">
        <f>'[7]Nicht-Bio'!L56</f>
        <v>3.9256949240671259</v>
      </c>
      <c r="AK74" s="362">
        <f>'[7]Nicht-Bio'!M56</f>
        <v>2.7974899286123813</v>
      </c>
      <c r="AL74" s="362">
        <f>'[7]Nicht-Bio'!N56</f>
        <v>3.3760127390504757</v>
      </c>
      <c r="AM74" s="362">
        <f>'[7]Nicht-Bio'!O56</f>
        <v>4.3543234688095236</v>
      </c>
      <c r="AN74" s="362">
        <f>'[7]Nicht-Bio'!P56</f>
        <v>5.074070979669588</v>
      </c>
      <c r="AO74" s="362">
        <f>'[7]Nicht-Bio'!R56</f>
        <v>5.039739091833332</v>
      </c>
      <c r="AP74" s="362">
        <f>'[7]Nicht-Bio'!S56</f>
        <v>12.110873012312599</v>
      </c>
      <c r="AQ74" s="362">
        <f>'[7]Nicht-Bio'!T56</f>
        <v>4.1034639108000022</v>
      </c>
      <c r="AR74" s="362">
        <f>'[7]Nicht-Bio'!U56</f>
        <v>4.7330168595123814</v>
      </c>
      <c r="AS74" s="362">
        <f>'[7]Nicht-Bio'!W56</f>
        <v>4.7529086036947614</v>
      </c>
      <c r="AT74" s="362">
        <f>'[7]Nicht-Bio'!X56</f>
        <v>25.964755527309922</v>
      </c>
      <c r="AU74" s="380">
        <f t="shared" si="2"/>
        <v>26.428826156056537</v>
      </c>
      <c r="AV74" s="362"/>
      <c r="AW74" s="362"/>
      <c r="AX74" s="381"/>
      <c r="AY74" s="401"/>
    </row>
    <row r="75" spans="1:51">
      <c r="A75" s="398">
        <v>38169</v>
      </c>
      <c r="B75" s="376"/>
      <c r="C75" s="362"/>
      <c r="D75" s="362"/>
      <c r="E75" s="362"/>
      <c r="F75" s="362"/>
      <c r="G75" s="362"/>
      <c r="H75" s="362"/>
      <c r="I75" s="362"/>
      <c r="J75" s="380"/>
      <c r="K75" s="362">
        <f>[4]prixC2!C180</f>
        <v>52.378940372855666</v>
      </c>
      <c r="L75" s="362">
        <f>[4]prixC2!D180</f>
        <v>40.784568039132296</v>
      </c>
      <c r="M75" s="362">
        <f>[4]prixC2!Q180</f>
        <v>34.528584768417744</v>
      </c>
      <c r="N75" s="362">
        <f>[4]prixC2!R180</f>
        <v>19.718971299666361</v>
      </c>
      <c r="O75" s="362">
        <f>[4]prixC2!T180</f>
        <v>27.381403042458352</v>
      </c>
      <c r="P75" s="362">
        <f>[4]prixC2!AE180</f>
        <v>4.4175398393851557</v>
      </c>
      <c r="Q75" s="362">
        <f>[4]prixC2!AH180</f>
        <v>1.6549299186336237</v>
      </c>
      <c r="R75" s="362">
        <f>[4]prixC2!AI180</f>
        <v>1.6959461128952857</v>
      </c>
      <c r="S75" s="362">
        <f>[4]prixC2!AK180</f>
        <v>8.51740254138765</v>
      </c>
      <c r="T75" s="362"/>
      <c r="U75" s="380"/>
      <c r="V75" s="376">
        <f>'[2]Haltung gewichtet'!H50</f>
        <v>0.60204996086733131</v>
      </c>
      <c r="W75" s="380">
        <f t="shared" si="1"/>
        <v>16.857398904285276</v>
      </c>
      <c r="X75" s="362" t="str">
        <f>IF(ISBLANK([1]KochtypBerechnung_nichtBio!U44),"",[1]KochtypBerechnung_nichtBio!U44)</f>
        <v/>
      </c>
      <c r="Y75" s="362">
        <f>IF(ISBLANK([1]KochtypBerechnung_nichtBio!W44),"",[1]KochtypBerechnung_nichtBio!W44)</f>
        <v>1.8084712359049067</v>
      </c>
      <c r="Z75" s="380"/>
      <c r="AA75" s="376">
        <f>'[7]Nicht-Bio'!C57</f>
        <v>3.8032283411250001</v>
      </c>
      <c r="AB75" s="362">
        <f>'[7]Nicht-Bio'!D57</f>
        <v>2.9859954713333323</v>
      </c>
      <c r="AC75" s="362">
        <f>'[7]Nicht-Bio'!E57</f>
        <v>3.2240675850250002</v>
      </c>
      <c r="AD75" s="362">
        <f>'[7]Nicht-Bio'!F57</f>
        <v>0.74884297227499996</v>
      </c>
      <c r="AE75" s="380">
        <f t="shared" si="3"/>
        <v>14.030005154513292</v>
      </c>
      <c r="AF75" s="362">
        <f>'[7]Nicht-Bio'!G57</f>
        <v>2.1296205435166651</v>
      </c>
      <c r="AG75" s="362">
        <f>'[7]Nicht-Bio'!I57</f>
        <v>4.1038566348625007</v>
      </c>
      <c r="AH75" s="362">
        <f>'[7]Nicht-Bio'!J57</f>
        <v>1.2903122892367975</v>
      </c>
      <c r="AI75" s="362">
        <f>'[7]Nicht-Bio'!K57</f>
        <v>3.32150921860238</v>
      </c>
      <c r="AJ75" s="362">
        <f>'[7]Nicht-Bio'!L57</f>
        <v>3.8758399261208321</v>
      </c>
      <c r="AK75" s="362">
        <f>'[7]Nicht-Bio'!M57</f>
        <v>2.3789260795857148</v>
      </c>
      <c r="AL75" s="362">
        <f>'[7]Nicht-Bio'!N57</f>
        <v>2.6503133136654773</v>
      </c>
      <c r="AM75" s="362">
        <f>'[7]Nicht-Bio'!O57</f>
        <v>3.3112730374672625</v>
      </c>
      <c r="AN75" s="362">
        <f>'[7]Nicht-Bio'!P57</f>
        <v>4.3314226343962998</v>
      </c>
      <c r="AO75" s="362">
        <f>'[7]Nicht-Bio'!R57</f>
        <v>3.959393252217263</v>
      </c>
      <c r="AP75" s="362">
        <f>'[7]Nicht-Bio'!S57</f>
        <v>12.238686019355599</v>
      </c>
      <c r="AQ75" s="362">
        <f>'[7]Nicht-Bio'!T57</f>
        <v>4.116930711920773</v>
      </c>
      <c r="AR75" s="362">
        <f>'[7]Nicht-Bio'!U57</f>
        <v>5.5207356917797625</v>
      </c>
      <c r="AS75" s="362">
        <f>'[7]Nicht-Bio'!W57</f>
        <v>5.0516747348869053</v>
      </c>
      <c r="AT75" s="362">
        <f>'[7]Nicht-Bio'!X57</f>
        <v>27.561597864673399</v>
      </c>
      <c r="AU75" s="380">
        <f t="shared" si="2"/>
        <v>23.867147684815599</v>
      </c>
      <c r="AV75" s="362"/>
      <c r="AW75" s="362"/>
      <c r="AX75" s="381"/>
      <c r="AY75" s="401"/>
    </row>
    <row r="76" spans="1:51">
      <c r="A76" s="398">
        <v>38200</v>
      </c>
      <c r="B76" s="376"/>
      <c r="C76" s="362"/>
      <c r="D76" s="362"/>
      <c r="E76" s="362"/>
      <c r="F76" s="362"/>
      <c r="G76" s="362"/>
      <c r="H76" s="362"/>
      <c r="I76" s="362"/>
      <c r="J76" s="380"/>
      <c r="K76" s="362">
        <f>[4]prixC2!C181</f>
        <v>55.982544120972221</v>
      </c>
      <c r="L76" s="362">
        <f>[4]prixC2!D181</f>
        <v>41.029066189444876</v>
      </c>
      <c r="M76" s="362">
        <f>[4]prixC2!Q181</f>
        <v>32.338766416739567</v>
      </c>
      <c r="N76" s="362">
        <f>[4]prixC2!R181</f>
        <v>18.281391320150348</v>
      </c>
      <c r="O76" s="362">
        <f>[4]prixC2!T181</f>
        <v>26.163869550136038</v>
      </c>
      <c r="P76" s="362">
        <f>[4]prixC2!AE181</f>
        <v>4.4389931535871519</v>
      </c>
      <c r="Q76" s="362">
        <f>[4]prixC2!AH181</f>
        <v>1.6093762923331594</v>
      </c>
      <c r="R76" s="362">
        <f>[4]prixC2!AI181</f>
        <v>1.7615928124315279</v>
      </c>
      <c r="S76" s="362">
        <f>[4]prixC2!AK181</f>
        <v>8.8255233564317059</v>
      </c>
      <c r="T76" s="362"/>
      <c r="U76" s="380"/>
      <c r="V76" s="376">
        <f>'[2]Haltung gewichtet'!H51</f>
        <v>0.60235939176076059</v>
      </c>
      <c r="W76" s="380">
        <f t="shared" si="1"/>
        <v>16.866062969301296</v>
      </c>
      <c r="X76" s="362" t="str">
        <f>IF(ISBLANK([1]KochtypBerechnung_nichtBio!U45),"",[1]KochtypBerechnung_nichtBio!U45)</f>
        <v/>
      </c>
      <c r="Y76" s="362">
        <f>IF(ISBLANK([1]KochtypBerechnung_nichtBio!W45),"",[1]KochtypBerechnung_nichtBio!W45)</f>
        <v>1.6077478432545644</v>
      </c>
      <c r="Z76" s="380"/>
      <c r="AA76" s="376">
        <f>'[7]Nicht-Bio'!C58</f>
        <v>4.1985550184540052</v>
      </c>
      <c r="AB76" s="362">
        <f>'[7]Nicht-Bio'!D58</f>
        <v>2.8756722606249974</v>
      </c>
      <c r="AC76" s="362">
        <f>'[7]Nicht-Bio'!E58</f>
        <v>3.2526540846916649</v>
      </c>
      <c r="AD76" s="362">
        <f>'[7]Nicht-Bio'!F58</f>
        <v>0.67292913887500005</v>
      </c>
      <c r="AE76" s="380">
        <f t="shared" si="3"/>
        <v>14.326220063664012</v>
      </c>
      <c r="AF76" s="362">
        <f>'[7]Nicht-Bio'!G58</f>
        <v>1.8977330910202377</v>
      </c>
      <c r="AG76" s="362">
        <f>'[7]Nicht-Bio'!I58</f>
        <v>3.4170815948916649</v>
      </c>
      <c r="AH76" s="362">
        <f>'[7]Nicht-Bio'!J58</f>
        <v>1.4024902772946448</v>
      </c>
      <c r="AI76" s="362">
        <f>'[7]Nicht-Bio'!K58</f>
        <v>3.2620790381214273</v>
      </c>
      <c r="AJ76" s="362">
        <f>'[7]Nicht-Bio'!L58</f>
        <v>3.9682321627642474</v>
      </c>
      <c r="AK76" s="362">
        <f>'[7]Nicht-Bio'!M58</f>
        <v>2.0503510173958324</v>
      </c>
      <c r="AL76" s="362">
        <f>'[7]Nicht-Bio'!N58</f>
        <v>2.5263235155961326</v>
      </c>
      <c r="AM76" s="362">
        <f>'[7]Nicht-Bio'!O58</f>
        <v>3.1471283197380977</v>
      </c>
      <c r="AN76" s="362">
        <f>'[7]Nicht-Bio'!P58</f>
        <v>4.8003143134802002</v>
      </c>
      <c r="AO76" s="362">
        <f>'[7]Nicht-Bio'!R58</f>
        <v>3.4698566686523797</v>
      </c>
      <c r="AP76" s="362">
        <f>'[7]Nicht-Bio'!S58</f>
        <v>11.943610000413424</v>
      </c>
      <c r="AQ76" s="362">
        <f>'[7]Nicht-Bio'!T58</f>
        <v>4.1207331900000002</v>
      </c>
      <c r="AR76" s="362">
        <f>'[7]Nicht-Bio'!U58</f>
        <v>4.3821000157851175</v>
      </c>
      <c r="AS76" s="362">
        <f>'[7]Nicht-Bio'!W58</f>
        <v>4.4382597949315477</v>
      </c>
      <c r="AT76" s="362">
        <f>'[7]Nicht-Bio'!X58</f>
        <v>28.120039972900774</v>
      </c>
      <c r="AU76" s="380">
        <f t="shared" si="2"/>
        <v>22.795691392105333</v>
      </c>
      <c r="AV76" s="362"/>
      <c r="AW76" s="362"/>
      <c r="AX76" s="381"/>
      <c r="AY76" s="401"/>
    </row>
    <row r="77" spans="1:51">
      <c r="A77" s="398">
        <v>38231</v>
      </c>
      <c r="B77" s="376"/>
      <c r="C77" s="362"/>
      <c r="D77" s="362"/>
      <c r="E77" s="362"/>
      <c r="F77" s="362"/>
      <c r="G77" s="362"/>
      <c r="H77" s="362"/>
      <c r="I77" s="362"/>
      <c r="J77" s="380"/>
      <c r="K77" s="362">
        <f>[4]prixC2!C182</f>
        <v>55.18226712988497</v>
      </c>
      <c r="L77" s="362">
        <f>[4]prixC2!D182</f>
        <v>43.027042653495499</v>
      </c>
      <c r="M77" s="362">
        <f>[4]prixC2!Q182</f>
        <v>33.128957265721056</v>
      </c>
      <c r="N77" s="362">
        <f>[4]prixC2!R182</f>
        <v>18.165231107664493</v>
      </c>
      <c r="O77" s="362">
        <f>[4]prixC2!T182</f>
        <v>25.500537604276527</v>
      </c>
      <c r="P77" s="362">
        <f>[4]prixC2!AE182</f>
        <v>4.4203100458235376</v>
      </c>
      <c r="Q77" s="362">
        <f>[4]prixC2!AH182</f>
        <v>1.6087593738339367</v>
      </c>
      <c r="R77" s="362">
        <f>[4]prixC2!AI182</f>
        <v>1.7702285781416041</v>
      </c>
      <c r="S77" s="362">
        <f>[4]prixC2!AK182</f>
        <v>8.9608626259841895</v>
      </c>
      <c r="T77" s="362"/>
      <c r="U77" s="380"/>
      <c r="V77" s="376">
        <f>'[2]Haltung gewichtet'!H52</f>
        <v>0.61889839675214675</v>
      </c>
      <c r="W77" s="380">
        <f t="shared" si="1"/>
        <v>17.32915510906011</v>
      </c>
      <c r="X77" s="362" t="str">
        <f>IF(ISBLANK([1]KochtypBerechnung_nichtBio!U46),"",[1]KochtypBerechnung_nichtBio!U46)</f>
        <v/>
      </c>
      <c r="Y77" s="362">
        <f>IF(ISBLANK([1]KochtypBerechnung_nichtBio!W46),"",[1]KochtypBerechnung_nichtBio!W46)</f>
        <v>1.5208378162778939</v>
      </c>
      <c r="Z77" s="380"/>
      <c r="AA77" s="376">
        <f>'[7]Nicht-Bio'!C59</f>
        <v>4.1513913287066657</v>
      </c>
      <c r="AB77" s="362">
        <f>'[7]Nicht-Bio'!D59</f>
        <v>2.9174945967000001</v>
      </c>
      <c r="AC77" s="362">
        <f>'[7]Nicht-Bio'!E59</f>
        <v>3.2239707438600007</v>
      </c>
      <c r="AD77" s="362">
        <f>'[7]Nicht-Bio'!F59</f>
        <v>0.7232778747266666</v>
      </c>
      <c r="AE77" s="380">
        <f t="shared" si="3"/>
        <v>14.406034615525433</v>
      </c>
      <c r="AF77" s="362">
        <f>'[7]Nicht-Bio'!G59</f>
        <v>1.7022205056309541</v>
      </c>
      <c r="AG77" s="362">
        <f>'[7]Nicht-Bio'!I59</f>
        <v>4.0946435399233341</v>
      </c>
      <c r="AH77" s="362">
        <f>'[7]Nicht-Bio'!J59</f>
        <v>1.7002037218499999</v>
      </c>
      <c r="AI77" s="362">
        <f>'[7]Nicht-Bio'!K59</f>
        <v>4.6644958298680939</v>
      </c>
      <c r="AJ77" s="362">
        <f>'[7]Nicht-Bio'!L59</f>
        <v>4.7536882786766679</v>
      </c>
      <c r="AK77" s="362">
        <f>'[7]Nicht-Bio'!M59</f>
        <v>1.9471754416457121</v>
      </c>
      <c r="AL77" s="362">
        <f>'[7]Nicht-Bio'!N59</f>
        <v>3.7800692724304783</v>
      </c>
      <c r="AM77" s="362">
        <f>'[7]Nicht-Bio'!O59</f>
        <v>4.2462085300990484</v>
      </c>
      <c r="AN77" s="362">
        <f>'[7]Nicht-Bio'!P59</f>
        <v>5.6983180815819061</v>
      </c>
      <c r="AO77" s="362">
        <f>'[7]Nicht-Bio'!R59</f>
        <v>3.3961800005442861</v>
      </c>
      <c r="AP77" s="362">
        <f>'[7]Nicht-Bio'!S59</f>
        <v>11.67788430949506</v>
      </c>
      <c r="AQ77" s="362">
        <f>'[7]Nicht-Bio'!T59</f>
        <v>4.0642897554947641</v>
      </c>
      <c r="AR77" s="362">
        <f>'[7]Nicht-Bio'!U59</f>
        <v>3.663009160034286</v>
      </c>
      <c r="AS77" s="362">
        <f>'[7]Nicht-Bio'!W59</f>
        <v>5.4972522952161924</v>
      </c>
      <c r="AT77" s="362">
        <f>'[7]Nicht-Bio'!X59</f>
        <v>27.331342147550441</v>
      </c>
      <c r="AU77" s="380">
        <f t="shared" si="2"/>
        <v>25.747943569259473</v>
      </c>
      <c r="AV77" s="362"/>
      <c r="AW77" s="362"/>
      <c r="AX77" s="381"/>
      <c r="AY77" s="401"/>
    </row>
    <row r="78" spans="1:51">
      <c r="A78" s="398">
        <v>38261</v>
      </c>
      <c r="B78" s="376"/>
      <c r="C78" s="362"/>
      <c r="D78" s="362"/>
      <c r="E78" s="362"/>
      <c r="F78" s="362"/>
      <c r="G78" s="362"/>
      <c r="H78" s="362"/>
      <c r="I78" s="362"/>
      <c r="J78" s="380"/>
      <c r="K78" s="362">
        <f>[4]prixC2!C183</f>
        <v>52.363432992816982</v>
      </c>
      <c r="L78" s="362">
        <f>[4]prixC2!D183</f>
        <v>42.820416244090502</v>
      </c>
      <c r="M78" s="362">
        <f>[4]prixC2!Q183</f>
        <v>31.578130889251572</v>
      </c>
      <c r="N78" s="362">
        <f>[4]prixC2!R183</f>
        <v>17.821673368238191</v>
      </c>
      <c r="O78" s="362">
        <f>[4]prixC2!T183</f>
        <v>24.903053074166134</v>
      </c>
      <c r="P78" s="362">
        <f>[4]prixC2!AE183</f>
        <v>4.2203320958948654</v>
      </c>
      <c r="Q78" s="362">
        <f>[4]prixC2!AH183</f>
        <v>1.6113350154696169</v>
      </c>
      <c r="R78" s="362">
        <f>[4]prixC2!AI183</f>
        <v>1.7306553690598359</v>
      </c>
      <c r="S78" s="362">
        <f>[4]prixC2!AK183</f>
        <v>8.874967680971352</v>
      </c>
      <c r="T78" s="362"/>
      <c r="U78" s="380"/>
      <c r="V78" s="376">
        <f>'[2]Haltung gewichtet'!H53</f>
        <v>0.61601127586082471</v>
      </c>
      <c r="W78" s="380">
        <f t="shared" si="1"/>
        <v>17.248315724103094</v>
      </c>
      <c r="X78" s="362" t="str">
        <f>IF(ISBLANK([1]KochtypBerechnung_nichtBio!U47),"",[1]KochtypBerechnung_nichtBio!U47)</f>
        <v/>
      </c>
      <c r="Y78" s="362">
        <f>IF(ISBLANK([1]KochtypBerechnung_nichtBio!W47),"",[1]KochtypBerechnung_nichtBio!W47)</f>
        <v>1.499517555715165</v>
      </c>
      <c r="Z78" s="380"/>
      <c r="AA78" s="376">
        <f>'[7]Nicht-Bio'!C60</f>
        <v>3.9169840528511903</v>
      </c>
      <c r="AB78" s="362">
        <f>'[7]Nicht-Bio'!D60</f>
        <v>2.8595588777333325</v>
      </c>
      <c r="AC78" s="362">
        <f>'[7]Nicht-Bio'!E60</f>
        <v>3.0981445611999971</v>
      </c>
      <c r="AD78" s="362">
        <f>'[7]Nicht-Bio'!F60</f>
        <v>0.68257404892500007</v>
      </c>
      <c r="AE78" s="380">
        <f t="shared" si="3"/>
        <v>13.771132028483708</v>
      </c>
      <c r="AF78" s="362">
        <f>'[7]Nicht-Bio'!G60</f>
        <v>1.6819123248059524</v>
      </c>
      <c r="AG78" s="362">
        <f>'[7]Nicht-Bio'!I60</f>
        <v>3.9132557011166673</v>
      </c>
      <c r="AH78" s="362">
        <f>'[7]Nicht-Bio'!J60</f>
        <v>1.50721265445</v>
      </c>
      <c r="AI78" s="362">
        <f>'[7]Nicht-Bio'!K60</f>
        <v>3.0926601082309526</v>
      </c>
      <c r="AJ78" s="362">
        <f>'[7]Nicht-Bio'!L60</f>
        <v>4.5836779033892849</v>
      </c>
      <c r="AK78" s="362">
        <f>'[7]Nicht-Bio'!M60</f>
        <v>1.6250199599202348</v>
      </c>
      <c r="AL78" s="362">
        <f>'[7]Nicht-Bio'!N60</f>
        <v>3.6750464396583351</v>
      </c>
      <c r="AM78" s="362">
        <f>'[7]Nicht-Bio'!O60</f>
        <v>3.7988752235726202</v>
      </c>
      <c r="AN78" s="362">
        <f>'[7]Nicht-Bio'!P60</f>
        <v>4.9658094763920229</v>
      </c>
      <c r="AO78" s="362">
        <f>'[7]Nicht-Bio'!R60</f>
        <v>3.2182543310547627</v>
      </c>
      <c r="AP78" s="362">
        <f>'[7]Nicht-Bio'!S60</f>
        <v>11.69059360710285</v>
      </c>
      <c r="AQ78" s="362">
        <f>'[7]Nicht-Bio'!T60</f>
        <v>4.0524458154458323</v>
      </c>
      <c r="AR78" s="362">
        <f>'[7]Nicht-Bio'!U60</f>
        <v>3.4128258535166678</v>
      </c>
      <c r="AS78" s="362">
        <f>'[7]Nicht-Bio'!W60</f>
        <v>4.8224664253500027</v>
      </c>
      <c r="AT78" s="362">
        <f>'[7]Nicht-Bio'!X60</f>
        <v>19.782174465333348</v>
      </c>
      <c r="AU78" s="380">
        <f t="shared" si="2"/>
        <v>23.487570037748984</v>
      </c>
      <c r="AV78" s="362"/>
      <c r="AW78" s="362"/>
      <c r="AX78" s="381"/>
      <c r="AY78" s="401"/>
    </row>
    <row r="79" spans="1:51">
      <c r="A79" s="398">
        <v>38292</v>
      </c>
      <c r="B79" s="376"/>
      <c r="C79" s="362"/>
      <c r="D79" s="362"/>
      <c r="E79" s="362"/>
      <c r="F79" s="362"/>
      <c r="G79" s="362"/>
      <c r="H79" s="362"/>
      <c r="I79" s="362"/>
      <c r="J79" s="380"/>
      <c r="K79" s="362">
        <f>[4]prixC2!C184</f>
        <v>53.15046558733593</v>
      </c>
      <c r="L79" s="362">
        <f>[4]prixC2!D184</f>
        <v>41.576447280125379</v>
      </c>
      <c r="M79" s="362">
        <f>[4]prixC2!Q184</f>
        <v>30.509662014609528</v>
      </c>
      <c r="N79" s="362">
        <f>[4]prixC2!R184</f>
        <v>16.733152427882903</v>
      </c>
      <c r="O79" s="362">
        <f>[4]prixC2!T184</f>
        <v>26.450227337372212</v>
      </c>
      <c r="P79" s="362">
        <f>[4]prixC2!AE184</f>
        <v>4.2868777268231089</v>
      </c>
      <c r="Q79" s="362">
        <f>[4]prixC2!AH184</f>
        <v>1.5210548571334814</v>
      </c>
      <c r="R79" s="362">
        <f>[4]prixC2!AI184</f>
        <v>1.581847546512217</v>
      </c>
      <c r="S79" s="362">
        <f>[4]prixC2!AK184</f>
        <v>8.5309486126643623</v>
      </c>
      <c r="T79" s="362"/>
      <c r="U79" s="380"/>
      <c r="V79" s="376">
        <f>'[2]Haltung gewichtet'!H54</f>
        <v>0.61219974325928805</v>
      </c>
      <c r="W79" s="380">
        <f t="shared" si="1"/>
        <v>17.141592811260065</v>
      </c>
      <c r="X79" s="362" t="str">
        <f>IF(ISBLANK([1]KochtypBerechnung_nichtBio!U48),"",[1]KochtypBerechnung_nichtBio!U48)</f>
        <v/>
      </c>
      <c r="Y79" s="362">
        <f>IF(ISBLANK([1]KochtypBerechnung_nichtBio!W48),"",[1]KochtypBerechnung_nichtBio!W48)</f>
        <v>1.6787737861581951</v>
      </c>
      <c r="Z79" s="380"/>
      <c r="AA79" s="376">
        <f>'[7]Nicht-Bio'!C61</f>
        <v>3.8131081725416678</v>
      </c>
      <c r="AB79" s="362">
        <f>'[7]Nicht-Bio'!D61</f>
        <v>2.8612842889499976</v>
      </c>
      <c r="AC79" s="362">
        <f>'[7]Nicht-Bio'!E61</f>
        <v>2.9567609685916678</v>
      </c>
      <c r="AD79" s="362">
        <f>'[7]Nicht-Bio'!F61</f>
        <v>0.71122295822218451</v>
      </c>
      <c r="AE79" s="380">
        <f t="shared" si="3"/>
        <v>13.563196429600557</v>
      </c>
      <c r="AF79" s="362">
        <f>'[7]Nicht-Bio'!G61</f>
        <v>1.5915315843726225</v>
      </c>
      <c r="AG79" s="362">
        <f>'[7]Nicht-Bio'!I61</f>
        <v>4.078275448095833</v>
      </c>
      <c r="AH79" s="362">
        <f>'[7]Nicht-Bio'!J61</f>
        <v>1.3378986021773827</v>
      </c>
      <c r="AI79" s="362">
        <f>'[7]Nicht-Bio'!K61</f>
        <v>3.5118513137035698</v>
      </c>
      <c r="AJ79" s="362">
        <f>'[7]Nicht-Bio'!L61</f>
        <v>4.5838946709226196</v>
      </c>
      <c r="AK79" s="362">
        <f>'[7]Nicht-Bio'!M61</f>
        <v>1.4700962567380951</v>
      </c>
      <c r="AL79" s="362">
        <f>'[7]Nicht-Bio'!N61</f>
        <v>3.8456290152595227</v>
      </c>
      <c r="AM79" s="362">
        <f>'[7]Nicht-Bio'!O61</f>
        <v>3.9629003484788052</v>
      </c>
      <c r="AN79" s="362">
        <f>'[7]Nicht-Bio'!P61</f>
        <v>4.4798022178059549</v>
      </c>
      <c r="AO79" s="362">
        <f>'[7]Nicht-Bio'!R61</f>
        <v>3.2209195592559525</v>
      </c>
      <c r="AP79" s="362">
        <f>'[7]Nicht-Bio'!S61</f>
        <v>11.010487453613724</v>
      </c>
      <c r="AQ79" s="362">
        <f>'[7]Nicht-Bio'!T61</f>
        <v>4.035283815927988</v>
      </c>
      <c r="AR79" s="362">
        <f>'[7]Nicht-Bio'!U61</f>
        <v>3.3566200620476203</v>
      </c>
      <c r="AS79" s="362">
        <f>'[7]Nicht-Bio'!W61</f>
        <v>3.67997918596667</v>
      </c>
      <c r="AT79" s="362">
        <f>'[7]Nicht-Bio'!X61</f>
        <v>21.375669120838925</v>
      </c>
      <c r="AU79" s="380">
        <f t="shared" si="2"/>
        <v>23.13898896456778</v>
      </c>
      <c r="AV79" s="362"/>
      <c r="AW79" s="362"/>
      <c r="AX79" s="381"/>
      <c r="AY79" s="401"/>
    </row>
    <row r="80" spans="1:51">
      <c r="A80" s="398">
        <v>38322</v>
      </c>
      <c r="B80" s="376"/>
      <c r="C80" s="362"/>
      <c r="D80" s="362"/>
      <c r="E80" s="362"/>
      <c r="F80" s="362"/>
      <c r="G80" s="362"/>
      <c r="H80" s="362"/>
      <c r="I80" s="362"/>
      <c r="J80" s="380"/>
      <c r="K80" s="362">
        <f>[4]prixC2!C185</f>
        <v>49.540303383343748</v>
      </c>
      <c r="L80" s="362">
        <f>[4]prixC2!D185</f>
        <v>42.713660862296457</v>
      </c>
      <c r="M80" s="362">
        <f>[4]prixC2!Q185</f>
        <v>30.652990064272174</v>
      </c>
      <c r="N80" s="362">
        <f>[4]prixC2!R185</f>
        <v>17.259506058470816</v>
      </c>
      <c r="O80" s="362">
        <f>[4]prixC2!T185</f>
        <v>25.978562425608128</v>
      </c>
      <c r="P80" s="362">
        <f>[4]prixC2!AE185</f>
        <v>3.8197931900671676</v>
      </c>
      <c r="Q80" s="362">
        <f>[4]prixC2!AH185</f>
        <v>1.5856481326308067</v>
      </c>
      <c r="R80" s="362">
        <f>[4]prixC2!AI185</f>
        <v>1.6921583395794217</v>
      </c>
      <c r="S80" s="362">
        <f>[4]prixC2!AK185</f>
        <v>9.08519819784755</v>
      </c>
      <c r="T80" s="362"/>
      <c r="U80" s="380"/>
      <c r="V80" s="376">
        <f>'[2]Haltung gewichtet'!H55</f>
        <v>0.6050605265822212</v>
      </c>
      <c r="W80" s="380">
        <f t="shared" si="1"/>
        <v>16.941694744302193</v>
      </c>
      <c r="X80" s="362" t="str">
        <f>IF(ISBLANK([1]KochtypBerechnung_nichtBio!U49),"",[1]KochtypBerechnung_nichtBio!U49)</f>
        <v/>
      </c>
      <c r="Y80" s="362">
        <f>IF(ISBLANK([1]KochtypBerechnung_nichtBio!W49),"",[1]KochtypBerechnung_nichtBio!W49)</f>
        <v>1.8939481177066639</v>
      </c>
      <c r="Z80" s="380"/>
      <c r="AA80" s="376">
        <f>'[7]Nicht-Bio'!C62</f>
        <v>3.8616877246533363</v>
      </c>
      <c r="AB80" s="362">
        <f>'[7]Nicht-Bio'!D62</f>
        <v>2.8096188213666644</v>
      </c>
      <c r="AC80" s="362">
        <f>'[7]Nicht-Bio'!E62</f>
        <v>2.0423227656666638</v>
      </c>
      <c r="AD80" s="362">
        <f>'[7]Nicht-Bio'!F62</f>
        <v>0.67177788218441437</v>
      </c>
      <c r="AE80" s="380">
        <f t="shared" si="3"/>
        <v>12.661581302984477</v>
      </c>
      <c r="AF80" s="362">
        <f>'[7]Nicht-Bio'!G62</f>
        <v>1.8819895036285721</v>
      </c>
      <c r="AG80" s="362">
        <f>'[7]Nicht-Bio'!I62</f>
        <v>5.0962845577228375</v>
      </c>
      <c r="AH80" s="362">
        <f>'[7]Nicht-Bio'!J62</f>
        <v>1.0876432021600002</v>
      </c>
      <c r="AI80" s="362">
        <f>'[7]Nicht-Bio'!K62</f>
        <v>4.24619752207429</v>
      </c>
      <c r="AJ80" s="362">
        <f>'[7]Nicht-Bio'!L62</f>
        <v>4.3200723661333367</v>
      </c>
      <c r="AK80" s="362">
        <f>'[7]Nicht-Bio'!M62</f>
        <v>1.3868896764819019</v>
      </c>
      <c r="AL80" s="362">
        <f>'[7]Nicht-Bio'!N62</f>
        <v>4.559711269619048</v>
      </c>
      <c r="AM80" s="362">
        <f>'[7]Nicht-Bio'!O62</f>
        <v>3.1567282964001859</v>
      </c>
      <c r="AN80" s="362">
        <f>'[7]Nicht-Bio'!P62</f>
        <v>4.8834528715523842</v>
      </c>
      <c r="AO80" s="362">
        <f>'[7]Nicht-Bio'!R62</f>
        <v>3.1778260027761878</v>
      </c>
      <c r="AP80" s="362">
        <f>'[7]Nicht-Bio'!S62</f>
        <v>11.34541148815874</v>
      </c>
      <c r="AQ80" s="362">
        <f>'[7]Nicht-Bio'!T62</f>
        <v>4.0269489607714295</v>
      </c>
      <c r="AR80" s="362">
        <f>'[7]Nicht-Bio'!U62</f>
        <v>3.358788145866666</v>
      </c>
      <c r="AS80" s="362">
        <f>'[7]Nicht-Bio'!W62</f>
        <v>4.424097538679999</v>
      </c>
      <c r="AT80" s="362">
        <f>'[7]Nicht-Bio'!X62</f>
        <v>26.38350914384764</v>
      </c>
      <c r="AU80" s="380">
        <f t="shared" si="2"/>
        <v>24.61675283967752</v>
      </c>
      <c r="AV80" s="362"/>
      <c r="AW80" s="362"/>
      <c r="AX80" s="381"/>
      <c r="AY80" s="401"/>
    </row>
    <row r="81" spans="1:51">
      <c r="A81" s="398">
        <v>38353</v>
      </c>
      <c r="B81" s="376"/>
      <c r="C81" s="362"/>
      <c r="D81" s="362"/>
      <c r="E81" s="362"/>
      <c r="F81" s="362"/>
      <c r="G81" s="362"/>
      <c r="H81" s="362"/>
      <c r="I81" s="362"/>
      <c r="J81" s="380"/>
      <c r="K81" s="362">
        <f>[4]prixC2!C186</f>
        <v>54.313188495445381</v>
      </c>
      <c r="L81" s="362">
        <f>[4]prixC2!D186</f>
        <v>41.599433314388186</v>
      </c>
      <c r="M81" s="362">
        <f>[4]prixC2!Q186</f>
        <v>33.376222692757231</v>
      </c>
      <c r="N81" s="362">
        <f>[4]prixC2!R186</f>
        <v>18.608592695266584</v>
      </c>
      <c r="O81" s="362">
        <f>[4]prixC2!T186</f>
        <v>24.954188543433599</v>
      </c>
      <c r="P81" s="362">
        <f>[4]prixC2!AE186</f>
        <v>4.4506066859569238</v>
      </c>
      <c r="Q81" s="362">
        <f>[4]prixC2!AH186</f>
        <v>1.5984985529887201</v>
      </c>
      <c r="R81" s="362">
        <f>[4]prixC2!AI186</f>
        <v>1.7491989877347944</v>
      </c>
      <c r="S81" s="362">
        <f>[4]prixC2!AK186</f>
        <v>8.7490367669213605</v>
      </c>
      <c r="T81" s="362"/>
      <c r="U81" s="380"/>
      <c r="V81" s="376">
        <f>'[2]Haltung gewichtet'!H56</f>
        <v>0.61029823155452068</v>
      </c>
      <c r="W81" s="380">
        <f t="shared" si="1"/>
        <v>17.088350483526579</v>
      </c>
      <c r="X81" s="362" t="str">
        <f>IF(ISBLANK([1]KochtypBerechnung_nichtBio!U50),"",[1]KochtypBerechnung_nichtBio!U50)</f>
        <v/>
      </c>
      <c r="Y81" s="362">
        <f>IF(ISBLANK([1]KochtypBerechnung_nichtBio!W50),"",[1]KochtypBerechnung_nichtBio!W50)</f>
        <v>1.8727913068380477</v>
      </c>
      <c r="Z81" s="380"/>
      <c r="AA81" s="376">
        <f>'[7]Nicht-Bio'!C63</f>
        <v>4.0110928887166697</v>
      </c>
      <c r="AB81" s="362">
        <f>'[7]Nicht-Bio'!D63</f>
        <v>2.9675823925833327</v>
      </c>
      <c r="AC81" s="362">
        <f>'[7]Nicht-Bio'!E63</f>
        <v>2.0312045874958353</v>
      </c>
      <c r="AD81" s="362">
        <f>'[7]Nicht-Bio'!F63</f>
        <v>0.46358479196125574</v>
      </c>
      <c r="AE81" s="380">
        <f t="shared" si="3"/>
        <v>12.544744963885885</v>
      </c>
      <c r="AF81" s="362">
        <f>'[7]Nicht-Bio'!G63</f>
        <v>2.0298658759613102</v>
      </c>
      <c r="AG81" s="362">
        <f>'[7]Nicht-Bio'!I63</f>
        <v>4.8558085979342227</v>
      </c>
      <c r="AH81" s="362">
        <f>'[7]Nicht-Bio'!J63</f>
        <v>1.5112799179702374</v>
      </c>
      <c r="AI81" s="362">
        <f>'[7]Nicht-Bio'!K63</f>
        <v>5.4309274413880955</v>
      </c>
      <c r="AJ81" s="362">
        <f>'[7]Nicht-Bio'!L63</f>
        <v>5.0578166983583328</v>
      </c>
      <c r="AK81" s="362">
        <f>'[7]Nicht-Bio'!M63</f>
        <v>1.3660294862357125</v>
      </c>
      <c r="AL81" s="362">
        <f>'[7]Nicht-Bio'!N63</f>
        <v>4.7540946564065472</v>
      </c>
      <c r="AM81" s="362">
        <f>'[7]Nicht-Bio'!O63</f>
        <v>3.6834284453119022</v>
      </c>
      <c r="AN81" s="362">
        <f>'[7]Nicht-Bio'!P63</f>
        <v>4.8581496104702406</v>
      </c>
      <c r="AO81" s="362">
        <f>'[7]Nicht-Bio'!R63</f>
        <v>3.3962755928166648</v>
      </c>
      <c r="AP81" s="362">
        <f>'[7]Nicht-Bio'!S63</f>
        <v>11.643372481363574</v>
      </c>
      <c r="AQ81" s="362">
        <f>'[7]Nicht-Bio'!T63</f>
        <v>4.0581833417773829</v>
      </c>
      <c r="AR81" s="362">
        <f>'[7]Nicht-Bio'!U63</f>
        <v>3.4539278907250002</v>
      </c>
      <c r="AS81" s="362">
        <f>'[7]Nicht-Bio'!W63</f>
        <v>6.1480727039583307</v>
      </c>
      <c r="AT81" s="362">
        <f>'[7]Nicht-Bio'!X63</f>
        <v>30.409937645922625</v>
      </c>
      <c r="AU81" s="380">
        <f t="shared" si="2"/>
        <v>27.198092894772412</v>
      </c>
      <c r="AV81" s="362"/>
      <c r="AW81" s="362"/>
      <c r="AX81" s="381"/>
      <c r="AY81" s="401"/>
    </row>
    <row r="82" spans="1:51">
      <c r="A82" s="398">
        <v>38384</v>
      </c>
      <c r="B82" s="376"/>
      <c r="C82" s="362"/>
      <c r="D82" s="362"/>
      <c r="E82" s="362"/>
      <c r="F82" s="362"/>
      <c r="G82" s="362"/>
      <c r="H82" s="362"/>
      <c r="I82" s="362"/>
      <c r="J82" s="380"/>
      <c r="K82" s="362">
        <f>[4]prixC2!C187</f>
        <v>51.510426318104408</v>
      </c>
      <c r="L82" s="362">
        <f>[4]prixC2!D187</f>
        <v>40.530192904873317</v>
      </c>
      <c r="M82" s="362">
        <f>[4]prixC2!Q187</f>
        <v>32.302260227543002</v>
      </c>
      <c r="N82" s="362">
        <f>[4]prixC2!R187</f>
        <v>17.323073731873929</v>
      </c>
      <c r="O82" s="362">
        <f>[4]prixC2!T187</f>
        <v>23.849859559607204</v>
      </c>
      <c r="P82" s="362">
        <f>[4]prixC2!AE187</f>
        <v>4.4650501095750856</v>
      </c>
      <c r="Q82" s="362">
        <f>[4]prixC2!AH187</f>
        <v>1.6327158747410655</v>
      </c>
      <c r="R82" s="362">
        <f>[4]prixC2!AI187</f>
        <v>1.6544568771543771</v>
      </c>
      <c r="S82" s="362">
        <f>[4]prixC2!AK187</f>
        <v>8.7841077679967654</v>
      </c>
      <c r="T82" s="362"/>
      <c r="U82" s="380"/>
      <c r="V82" s="376">
        <f>'[2]Haltung gewichtet'!H57</f>
        <v>0.59394768295844091</v>
      </c>
      <c r="W82" s="380">
        <f t="shared" si="1"/>
        <v>16.630535122836346</v>
      </c>
      <c r="X82" s="362" t="str">
        <f>IF(ISBLANK([1]KochtypBerechnung_nichtBio!U51),"",[1]KochtypBerechnung_nichtBio!U51)</f>
        <v/>
      </c>
      <c r="Y82" s="362">
        <f>IF(ISBLANK([1]KochtypBerechnung_nichtBio!W51),"",[1]KochtypBerechnung_nichtBio!W51)</f>
        <v>1.8179690655367851</v>
      </c>
      <c r="Z82" s="380"/>
      <c r="AA82" s="376">
        <f>'[7]Nicht-Bio'!C64</f>
        <v>4.018068582969275</v>
      </c>
      <c r="AB82" s="362">
        <f>'[7]Nicht-Bio'!D64</f>
        <v>2.7434047405999999</v>
      </c>
      <c r="AC82" s="362">
        <f>'[7]Nicht-Bio'!E64</f>
        <v>2.2820093980654774</v>
      </c>
      <c r="AD82" s="362">
        <f>'[7]Nicht-Bio'!F64</f>
        <v>0.40038520712500003</v>
      </c>
      <c r="AE82" s="380">
        <f t="shared" si="3"/>
        <v>12.351375465974762</v>
      </c>
      <c r="AF82" s="362">
        <f>'[7]Nicht-Bio'!G64</f>
        <v>1.9260457851333328</v>
      </c>
      <c r="AG82" s="362">
        <f>'[7]Nicht-Bio'!I64</f>
        <v>5.9645414371708334</v>
      </c>
      <c r="AH82" s="362">
        <f>'[7]Nicht-Bio'!J64</f>
        <v>2.4148781488243571</v>
      </c>
      <c r="AI82" s="362">
        <f>'[7]Nicht-Bio'!K64</f>
        <v>7.8635691080792505</v>
      </c>
      <c r="AJ82" s="362">
        <f>'[7]Nicht-Bio'!L64</f>
        <v>6.8460682533999968</v>
      </c>
      <c r="AK82" s="362">
        <f>'[7]Nicht-Bio'!M64</f>
        <v>1.3654386524488125</v>
      </c>
      <c r="AL82" s="362">
        <f>'[7]Nicht-Bio'!N64</f>
        <v>5.4684144328726196</v>
      </c>
      <c r="AM82" s="362">
        <f>'[7]Nicht-Bio'!O64</f>
        <v>4.9168321817083296</v>
      </c>
      <c r="AN82" s="362">
        <f>'[7]Nicht-Bio'!P64</f>
        <v>5.5189612634749974</v>
      </c>
      <c r="AO82" s="362">
        <f>'[7]Nicht-Bio'!R64</f>
        <v>3.2503136210571451</v>
      </c>
      <c r="AP82" s="362">
        <f>'[7]Nicht-Bio'!S64</f>
        <v>11.511980646894527</v>
      </c>
      <c r="AQ82" s="362">
        <f>'[7]Nicht-Bio'!T64</f>
        <v>4.0176059561991746</v>
      </c>
      <c r="AR82" s="362">
        <f>'[7]Nicht-Bio'!U64</f>
        <v>3.3627119318357153</v>
      </c>
      <c r="AS82" s="362">
        <f>'[7]Nicht-Bio'!W64</f>
        <v>8.5585851005833344</v>
      </c>
      <c r="AT82" s="362">
        <f>'[7]Nicht-Bio'!X64</f>
        <v>31.606410409650049</v>
      </c>
      <c r="AU82" s="380">
        <f t="shared" si="2"/>
        <v>33.201010965392314</v>
      </c>
      <c r="AV82" s="362"/>
      <c r="AW82" s="362"/>
      <c r="AX82" s="381"/>
      <c r="AY82" s="401"/>
    </row>
    <row r="83" spans="1:51">
      <c r="A83" s="398">
        <v>38412</v>
      </c>
      <c r="B83" s="376"/>
      <c r="C83" s="362"/>
      <c r="D83" s="362"/>
      <c r="E83" s="362"/>
      <c r="F83" s="362"/>
      <c r="G83" s="362"/>
      <c r="H83" s="362"/>
      <c r="I83" s="362"/>
      <c r="J83" s="380"/>
      <c r="K83" s="362">
        <f>[4]prixC2!C188</f>
        <v>51.204779112873766</v>
      </c>
      <c r="L83" s="362">
        <f>[4]prixC2!D188</f>
        <v>40.100777358637473</v>
      </c>
      <c r="M83" s="362">
        <f>[4]prixC2!Q188</f>
        <v>31.43027665658618</v>
      </c>
      <c r="N83" s="362">
        <f>[4]prixC2!R188</f>
        <v>17.297232118678671</v>
      </c>
      <c r="O83" s="362">
        <f>[4]prixC2!T188</f>
        <v>24.918959752894324</v>
      </c>
      <c r="P83" s="362">
        <f>[4]prixC2!AE188</f>
        <v>4.3631675490115658</v>
      </c>
      <c r="Q83" s="362">
        <f>[4]prixC2!AH188</f>
        <v>1.6399614542863448</v>
      </c>
      <c r="R83" s="362">
        <f>[4]prixC2!AI188</f>
        <v>1.7178501505339907</v>
      </c>
      <c r="S83" s="362">
        <f>[4]prixC2!AK188</f>
        <v>9.0294350712182929</v>
      </c>
      <c r="T83" s="362"/>
      <c r="U83" s="380"/>
      <c r="V83" s="376">
        <f>'[2]Haltung gewichtet'!H58</f>
        <v>0.61002047036155083</v>
      </c>
      <c r="W83" s="380">
        <f t="shared" si="1"/>
        <v>17.080573170123422</v>
      </c>
      <c r="X83" s="362" t="str">
        <f>IF(ISBLANK([1]KochtypBerechnung_nichtBio!U52),"",[1]KochtypBerechnung_nichtBio!U52)</f>
        <v/>
      </c>
      <c r="Y83" s="362">
        <f>IF(ISBLANK([1]KochtypBerechnung_nichtBio!W52),"",[1]KochtypBerechnung_nichtBio!W52)</f>
        <v>1.7775425520678922</v>
      </c>
      <c r="Z83" s="380"/>
      <c r="AA83" s="376">
        <f>'[7]Nicht-Bio'!C65</f>
        <v>4.3050284361782776</v>
      </c>
      <c r="AB83" s="362">
        <f>'[7]Nicht-Bio'!D65</f>
        <v>2.8114051760333321</v>
      </c>
      <c r="AC83" s="362">
        <f>'[7]Nicht-Bio'!E65</f>
        <v>2.9201143416466682</v>
      </c>
      <c r="AD83" s="362">
        <f>'[7]Nicht-Bio'!F65</f>
        <v>0.4559655485566666</v>
      </c>
      <c r="AE83" s="380">
        <f t="shared" si="3"/>
        <v>13.570312715993177</v>
      </c>
      <c r="AF83" s="362">
        <f>'[7]Nicht-Bio'!G65</f>
        <v>2.2422412359780939</v>
      </c>
      <c r="AG83" s="362">
        <f>'[7]Nicht-Bio'!I65</f>
        <v>5.2777246330566685</v>
      </c>
      <c r="AH83" s="362">
        <f>'[7]Nicht-Bio'!J65</f>
        <v>2.3965890127733323</v>
      </c>
      <c r="AI83" s="362">
        <f>'[7]Nicht-Bio'!K65</f>
        <v>6.1955860520633337</v>
      </c>
      <c r="AJ83" s="362">
        <f>'[7]Nicht-Bio'!L65</f>
        <v>8.5763307917608458</v>
      </c>
      <c r="AK83" s="362">
        <f>'[7]Nicht-Bio'!M65</f>
        <v>1.3501197884199998</v>
      </c>
      <c r="AL83" s="362">
        <f>'[7]Nicht-Bio'!N65</f>
        <v>4.9048062346371415</v>
      </c>
      <c r="AM83" s="362">
        <f>'[7]Nicht-Bio'!O65</f>
        <v>5.9940080422200026</v>
      </c>
      <c r="AN83" s="362">
        <f>'[7]Nicht-Bio'!P65</f>
        <v>5.9315243286200019</v>
      </c>
      <c r="AO83" s="362">
        <f>'[7]Nicht-Bio'!R65</f>
        <v>3.9419593853790493</v>
      </c>
      <c r="AP83" s="362">
        <f>'[7]Nicht-Bio'!S65</f>
        <v>11.32520444849232</v>
      </c>
      <c r="AQ83" s="362">
        <f>'[7]Nicht-Bio'!T65</f>
        <v>3.9712243454750897</v>
      </c>
      <c r="AR83" s="362">
        <f>'[7]Nicht-Bio'!U65</f>
        <v>3.6425573295561882</v>
      </c>
      <c r="AS83" s="362">
        <f>'[7]Nicht-Bio'!W65</f>
        <v>6.5484234725866655</v>
      </c>
      <c r="AT83" s="362">
        <f>'[7]Nicht-Bio'!X65</f>
        <v>34.429843502632416</v>
      </c>
      <c r="AU83" s="380">
        <f t="shared" si="2"/>
        <v>34.214413961443753</v>
      </c>
      <c r="AV83" s="362"/>
      <c r="AW83" s="362"/>
      <c r="AX83" s="381"/>
      <c r="AY83" s="401"/>
    </row>
    <row r="84" spans="1:51">
      <c r="A84" s="398">
        <v>38443</v>
      </c>
      <c r="B84" s="376"/>
      <c r="C84" s="362"/>
      <c r="D84" s="362"/>
      <c r="E84" s="362"/>
      <c r="F84" s="362"/>
      <c r="G84" s="362"/>
      <c r="H84" s="362"/>
      <c r="I84" s="362"/>
      <c r="J84" s="380"/>
      <c r="K84" s="362">
        <f>[4]prixC2!C189</f>
        <v>52.98767331918436</v>
      </c>
      <c r="L84" s="362">
        <f>[4]prixC2!D189</f>
        <v>40.076057585632512</v>
      </c>
      <c r="M84" s="362">
        <f>[4]prixC2!Q189</f>
        <v>31.42593161932421</v>
      </c>
      <c r="N84" s="362">
        <f>[4]prixC2!R189</f>
        <v>18.463417759779183</v>
      </c>
      <c r="O84" s="362">
        <f>[4]prixC2!T189</f>
        <v>23.571399081888405</v>
      </c>
      <c r="P84" s="362">
        <f>[4]prixC2!AE189</f>
        <v>4.305514614825765</v>
      </c>
      <c r="Q84" s="362">
        <f>[4]prixC2!AH189</f>
        <v>1.5646576129118652</v>
      </c>
      <c r="R84" s="362">
        <f>[4]prixC2!AI189</f>
        <v>1.7279427035672865</v>
      </c>
      <c r="S84" s="362">
        <f>[4]prixC2!AK189</f>
        <v>8.7118136426449055</v>
      </c>
      <c r="T84" s="362"/>
      <c r="U84" s="380"/>
      <c r="V84" s="376">
        <f>'[2]Haltung gewichtet'!H59</f>
        <v>0.60825077413515283</v>
      </c>
      <c r="W84" s="380">
        <f t="shared" si="1"/>
        <v>17.031021675784281</v>
      </c>
      <c r="X84" s="362">
        <f>IF(ISBLANK([1]KochtypBerechnung_nichtBio!U53),"",[1]KochtypBerechnung_nichtBio!U53)</f>
        <v>1.76407575358198</v>
      </c>
      <c r="Y84" s="362">
        <f>IF(ISBLANK([1]KochtypBerechnung_nichtBio!W53),"",[1]KochtypBerechnung_nichtBio!W53)</f>
        <v>1.9568512376707998</v>
      </c>
      <c r="Z84" s="380"/>
      <c r="AA84" s="376">
        <f>'[7]Nicht-Bio'!C66</f>
        <v>4.346142542565822</v>
      </c>
      <c r="AB84" s="362">
        <f>'[7]Nicht-Bio'!D66</f>
        <v>2.9140919238115104</v>
      </c>
      <c r="AC84" s="362">
        <f>'[7]Nicht-Bio'!E66</f>
        <v>3.1780250558428351</v>
      </c>
      <c r="AD84" s="362">
        <f>'[7]Nicht-Bio'!F66</f>
        <v>0.50276193780066403</v>
      </c>
      <c r="AE84" s="380">
        <f t="shared" si="3"/>
        <v>14.101767008940683</v>
      </c>
      <c r="AF84" s="362">
        <f>'[7]Nicht-Bio'!G66</f>
        <v>2.4935010113100775</v>
      </c>
      <c r="AG84" s="362">
        <f>'[7]Nicht-Bio'!I66</f>
        <v>4.6021850945311407</v>
      </c>
      <c r="AH84" s="362">
        <f>'[7]Nicht-Bio'!J66</f>
        <v>1.5459518407825499</v>
      </c>
      <c r="AI84" s="362">
        <f>'[7]Nicht-Bio'!K66</f>
        <v>3.3990094147205827</v>
      </c>
      <c r="AJ84" s="362">
        <f>'[7]Nicht-Bio'!L66</f>
        <v>5.3164612158456626</v>
      </c>
      <c r="AK84" s="362">
        <f>'[7]Nicht-Bio'!M66</f>
        <v>1.5020845215853924</v>
      </c>
      <c r="AL84" s="362">
        <f>'[7]Nicht-Bio'!N66</f>
        <v>4.0255436364907897</v>
      </c>
      <c r="AM84" s="362">
        <f>'[7]Nicht-Bio'!O66</f>
        <v>5.0619201824019502</v>
      </c>
      <c r="AN84" s="362">
        <f>'[7]Nicht-Bio'!P66</f>
        <v>4.6957871531068998</v>
      </c>
      <c r="AO84" s="362">
        <f>'[7]Nicht-Bio'!R66</f>
        <v>3.5310669319467953</v>
      </c>
      <c r="AP84" s="362">
        <f>'[7]Nicht-Bio'!S66</f>
        <v>11.372843086310125</v>
      </c>
      <c r="AQ84" s="362">
        <f>'[7]Nicht-Bio'!T66</f>
        <v>4.0612303937907743</v>
      </c>
      <c r="AR84" s="362">
        <f>'[7]Nicht-Bio'!U66</f>
        <v>3.7795800198834928</v>
      </c>
      <c r="AS84" s="362">
        <f>'[7]Nicht-Bio'!W66</f>
        <v>4.4406804993612052</v>
      </c>
      <c r="AT84" s="362">
        <f>'[7]Nicht-Bio'!X66</f>
        <v>24.297393559928498</v>
      </c>
      <c r="AU84" s="380">
        <f t="shared" si="2"/>
        <v>26.586491072443888</v>
      </c>
      <c r="AV84" s="362"/>
      <c r="AW84" s="362"/>
      <c r="AX84" s="381"/>
      <c r="AY84" s="401"/>
    </row>
    <row r="85" spans="1:51">
      <c r="A85" s="398">
        <v>38473</v>
      </c>
      <c r="B85" s="376"/>
      <c r="C85" s="362"/>
      <c r="D85" s="362"/>
      <c r="E85" s="362"/>
      <c r="F85" s="362"/>
      <c r="G85" s="362"/>
      <c r="H85" s="362"/>
      <c r="I85" s="362"/>
      <c r="J85" s="380"/>
      <c r="K85" s="362">
        <f>[4]prixC2!C190</f>
        <v>51.86695945268373</v>
      </c>
      <c r="L85" s="362">
        <f>[4]prixC2!D190</f>
        <v>40.646346634770033</v>
      </c>
      <c r="M85" s="362">
        <f>[4]prixC2!Q190</f>
        <v>32.694698080749923</v>
      </c>
      <c r="N85" s="362">
        <f>[4]prixC2!R190</f>
        <v>18.502805818558492</v>
      </c>
      <c r="O85" s="362">
        <f>[4]prixC2!T190</f>
        <v>24.15989945528732</v>
      </c>
      <c r="P85" s="362">
        <f>[4]prixC2!AE190</f>
        <v>4.4503214067643047</v>
      </c>
      <c r="Q85" s="362">
        <f>[4]prixC2!AH190</f>
        <v>1.6049229050366638</v>
      </c>
      <c r="R85" s="362">
        <f>[4]prixC2!AI190</f>
        <v>1.6377187941557256</v>
      </c>
      <c r="S85" s="362">
        <f>[4]prixC2!AK190</f>
        <v>8.9573767478838615</v>
      </c>
      <c r="T85" s="362"/>
      <c r="U85" s="380"/>
      <c r="V85" s="376">
        <f>'[2]Haltung gewichtet'!H60</f>
        <v>0.55822909981066948</v>
      </c>
      <c r="W85" s="380">
        <f t="shared" si="1"/>
        <v>15.630414794698746</v>
      </c>
      <c r="X85" s="362" t="str">
        <f>IF(ISBLANK([1]KochtypBerechnung_nichtBio!U54),"",[1]KochtypBerechnung_nichtBio!U54)</f>
        <v/>
      </c>
      <c r="Y85" s="362">
        <f>IF(ISBLANK([1]KochtypBerechnung_nichtBio!W54),"",[1]KochtypBerechnung_nichtBio!W54)</f>
        <v>1.9593912541469276</v>
      </c>
      <c r="Z85" s="380"/>
      <c r="AA85" s="376">
        <f>'[7]Nicht-Bio'!C67</f>
        <v>4.5286830761424657</v>
      </c>
      <c r="AB85" s="362">
        <f>'[7]Nicht-Bio'!D67</f>
        <v>2.8836117528833323</v>
      </c>
      <c r="AC85" s="362">
        <f>'[7]Nicht-Bio'!E67</f>
        <v>3.1417124681499975</v>
      </c>
      <c r="AD85" s="362">
        <f>'[7]Nicht-Bio'!F67</f>
        <v>0.53991727119854871</v>
      </c>
      <c r="AE85" s="380">
        <f t="shared" ref="AE85:AE148" si="4">SUMPRODUCT($AA$19:$AD$19,AA85:AD85)</f>
        <v>14.399593590718389</v>
      </c>
      <c r="AF85" s="362">
        <f>'[7]Nicht-Bio'!G67</f>
        <v>1.8252985281357148</v>
      </c>
      <c r="AG85" s="362">
        <f>'[7]Nicht-Bio'!I67</f>
        <v>5.2868416805125005</v>
      </c>
      <c r="AH85" s="362">
        <f>'[7]Nicht-Bio'!J67</f>
        <v>1.8716221707313876</v>
      </c>
      <c r="AI85" s="362">
        <f>'[7]Nicht-Bio'!K67</f>
        <v>3.4417022093541649</v>
      </c>
      <c r="AJ85" s="362">
        <f>'[7]Nicht-Bio'!L67</f>
        <v>4.9677674050940901</v>
      </c>
      <c r="AK85" s="362">
        <f>'[7]Nicht-Bio'!M67</f>
        <v>1.5860458494642875</v>
      </c>
      <c r="AL85" s="362">
        <f>'[7]Nicht-Bio'!N67</f>
        <v>4.8253211438583321</v>
      </c>
      <c r="AM85" s="362">
        <f>'[7]Nicht-Bio'!O67</f>
        <v>4.9505310124796225</v>
      </c>
      <c r="AN85" s="362">
        <f>'[7]Nicht-Bio'!P67</f>
        <v>4.8882432512127876</v>
      </c>
      <c r="AO85" s="362">
        <f>'[7]Nicht-Bio'!R67</f>
        <v>3.0815659013523802</v>
      </c>
      <c r="AP85" s="362">
        <f>'[7]Nicht-Bio'!S67</f>
        <v>11.814617398547075</v>
      </c>
      <c r="AQ85" s="362">
        <f>'[7]Nicht-Bio'!T67</f>
        <v>4.0715586525916674</v>
      </c>
      <c r="AR85" s="362">
        <f>'[7]Nicht-Bio'!U67</f>
        <v>3.8919789921074148</v>
      </c>
      <c r="AS85" s="362">
        <f>'[7]Nicht-Bio'!W67</f>
        <v>4.2798219102020747</v>
      </c>
      <c r="AT85" s="362">
        <f>'[7]Nicht-Bio'!X67</f>
        <v>26.989064774475025</v>
      </c>
      <c r="AU85" s="380">
        <f t="shared" si="2"/>
        <v>27.037705600030698</v>
      </c>
      <c r="AV85" s="362"/>
      <c r="AW85" s="362"/>
      <c r="AX85" s="381"/>
      <c r="AY85" s="401"/>
    </row>
    <row r="86" spans="1:51">
      <c r="A86" s="398">
        <v>38504</v>
      </c>
      <c r="B86" s="376"/>
      <c r="C86" s="362"/>
      <c r="D86" s="362"/>
      <c r="E86" s="362"/>
      <c r="F86" s="362"/>
      <c r="G86" s="362"/>
      <c r="H86" s="362"/>
      <c r="I86" s="362"/>
      <c r="J86" s="380"/>
      <c r="K86" s="362">
        <f>[4]prixC2!C191</f>
        <v>56.043477617329174</v>
      </c>
      <c r="L86" s="362">
        <f>[4]prixC2!D191</f>
        <v>39.802455686760752</v>
      </c>
      <c r="M86" s="362">
        <f>[4]prixC2!Q191</f>
        <v>35.318989779420967</v>
      </c>
      <c r="N86" s="362">
        <f>[4]prixC2!R191</f>
        <v>20.343075661206914</v>
      </c>
      <c r="O86" s="362">
        <f>[4]prixC2!T191</f>
        <v>24.163104067378391</v>
      </c>
      <c r="P86" s="362">
        <f>[4]prixC2!AE191</f>
        <v>4.3558132873872299</v>
      </c>
      <c r="Q86" s="362">
        <f>[4]prixC2!AH191</f>
        <v>1.6350473526585299</v>
      </c>
      <c r="R86" s="362">
        <f>[4]prixC2!AI191</f>
        <v>1.8296995847170792</v>
      </c>
      <c r="S86" s="362">
        <f>[4]prixC2!AK191</f>
        <v>8.9255675160865753</v>
      </c>
      <c r="T86" s="362"/>
      <c r="U86" s="380"/>
      <c r="V86" s="376">
        <f>'[2]Haltung gewichtet'!H61</f>
        <v>0.59741969418947971</v>
      </c>
      <c r="W86" s="380">
        <f t="shared" si="1"/>
        <v>16.727751437305432</v>
      </c>
      <c r="X86" s="362" t="str">
        <f>IF(ISBLANK([1]KochtypBerechnung_nichtBio!U55),"",[1]KochtypBerechnung_nichtBio!U55)</f>
        <v/>
      </c>
      <c r="Y86" s="362">
        <f>IF(ISBLANK([1]KochtypBerechnung_nichtBio!W55),"",[1]KochtypBerechnung_nichtBio!W55)</f>
        <v>1.8787822619795187</v>
      </c>
      <c r="Z86" s="380"/>
      <c r="AA86" s="376">
        <f>'[7]Nicht-Bio'!C68</f>
        <v>4.2370883928266654</v>
      </c>
      <c r="AB86" s="362">
        <f>'[7]Nicht-Bio'!D68</f>
        <v>2.75915031198</v>
      </c>
      <c r="AC86" s="362">
        <f>'[7]Nicht-Bio'!E68</f>
        <v>3.0853441481333324</v>
      </c>
      <c r="AD86" s="362">
        <f>'[7]Nicht-Bio'!F68</f>
        <v>0.67864527714666667</v>
      </c>
      <c r="AE86" s="380">
        <f t="shared" si="4"/>
        <v>14.109581651425533</v>
      </c>
      <c r="AF86" s="362">
        <f>'[7]Nicht-Bio'!G68</f>
        <v>2.3767026603442858</v>
      </c>
      <c r="AG86" s="362">
        <f>'[7]Nicht-Bio'!I68</f>
        <v>4.6915696731069048</v>
      </c>
      <c r="AH86" s="362">
        <f>'[7]Nicht-Bio'!J68</f>
        <v>1.6060279891090459</v>
      </c>
      <c r="AI86" s="362">
        <f>'[7]Nicht-Bio'!K68</f>
        <v>4.5401330218228555</v>
      </c>
      <c r="AJ86" s="362">
        <f>'[7]Nicht-Bio'!L68</f>
        <v>4.2529346216852177</v>
      </c>
      <c r="AK86" s="362">
        <f>'[7]Nicht-Bio'!M68</f>
        <v>2.5019083544968139</v>
      </c>
      <c r="AL86" s="362">
        <f>'[7]Nicht-Bio'!N68</f>
        <v>3.7148801184280984</v>
      </c>
      <c r="AM86" s="362">
        <f>'[7]Nicht-Bio'!O68</f>
        <v>4.4381825710435718</v>
      </c>
      <c r="AN86" s="362">
        <f>'[7]Nicht-Bio'!P68</f>
        <v>4.9719011215748798</v>
      </c>
      <c r="AO86" s="362">
        <f>'[7]Nicht-Bio'!R68</f>
        <v>4.8512006813119042</v>
      </c>
      <c r="AP86" s="362">
        <f>'[7]Nicht-Bio'!S68</f>
        <v>11.84189116232716</v>
      </c>
      <c r="AQ86" s="362">
        <f>'[7]Nicht-Bio'!T68</f>
        <v>4.0825765918917138</v>
      </c>
      <c r="AR86" s="362">
        <f>'[7]Nicht-Bio'!U68</f>
        <v>4.111140803048956</v>
      </c>
      <c r="AS86" s="362">
        <f>'[7]Nicht-Bio'!W68</f>
        <v>4.6682868698880968</v>
      </c>
      <c r="AT86" s="362">
        <f>'[7]Nicht-Bio'!X68</f>
        <v>25.207839945503519</v>
      </c>
      <c r="AU86" s="380">
        <f t="shared" si="2"/>
        <v>26.47214392859841</v>
      </c>
      <c r="AV86" s="362"/>
      <c r="AW86" s="362"/>
      <c r="AX86" s="381"/>
      <c r="AY86" s="401"/>
    </row>
    <row r="87" spans="1:51">
      <c r="A87" s="398">
        <v>38534</v>
      </c>
      <c r="B87" s="376"/>
      <c r="C87" s="362"/>
      <c r="D87" s="362"/>
      <c r="E87" s="362"/>
      <c r="F87" s="362"/>
      <c r="G87" s="362"/>
      <c r="H87" s="362"/>
      <c r="I87" s="362"/>
      <c r="J87" s="380"/>
      <c r="K87" s="362">
        <f>[4]prixC2!C192</f>
        <v>52.734828588216551</v>
      </c>
      <c r="L87" s="362">
        <f>[4]prixC2!D192</f>
        <v>39.343820594970012</v>
      </c>
      <c r="M87" s="362">
        <f>[4]prixC2!Q192</f>
        <v>34.191544054370297</v>
      </c>
      <c r="N87" s="362">
        <f>[4]prixC2!R192</f>
        <v>20.289576590071842</v>
      </c>
      <c r="O87" s="362">
        <f>[4]prixC2!T192</f>
        <v>25.052446702720676</v>
      </c>
      <c r="P87" s="362">
        <f>[4]prixC2!AE192</f>
        <v>4.3178265294804747</v>
      </c>
      <c r="Q87" s="362">
        <f>[4]prixC2!AH192</f>
        <v>1.6050882929519934</v>
      </c>
      <c r="R87" s="362">
        <f>[4]prixC2!AI192</f>
        <v>1.6088442520376032</v>
      </c>
      <c r="S87" s="362">
        <f>[4]prixC2!AK192</f>
        <v>8.8011078593098482</v>
      </c>
      <c r="T87" s="362"/>
      <c r="U87" s="380"/>
      <c r="V87" s="376">
        <f>'[2]Haltung gewichtet'!H62</f>
        <v>0.60688822052863645</v>
      </c>
      <c r="W87" s="380">
        <f t="shared" si="1"/>
        <v>16.992870174801819</v>
      </c>
      <c r="X87" s="362" t="str">
        <f>IF(ISBLANK([1]KochtypBerechnung_nichtBio!U56),"",[1]KochtypBerechnung_nichtBio!U56)</f>
        <v/>
      </c>
      <c r="Y87" s="362">
        <f>IF(ISBLANK([1]KochtypBerechnung_nichtBio!W56),"",[1]KochtypBerechnung_nichtBio!W56)</f>
        <v>1.9005025631228278</v>
      </c>
      <c r="Z87" s="380"/>
      <c r="AA87" s="376">
        <f>'[7]Nicht-Bio'!C69</f>
        <v>3.782528181178523</v>
      </c>
      <c r="AB87" s="362">
        <f>'[7]Nicht-Bio'!D69</f>
        <v>3.0003397458000003</v>
      </c>
      <c r="AC87" s="362">
        <f>'[7]Nicht-Bio'!E69</f>
        <v>3.0472908624083326</v>
      </c>
      <c r="AD87" s="362">
        <f>'[7]Nicht-Bio'!F69</f>
        <v>0.75589440574583311</v>
      </c>
      <c r="AE87" s="380">
        <f t="shared" si="4"/>
        <v>13.876469492403869</v>
      </c>
      <c r="AF87" s="362">
        <f>'[7]Nicht-Bio'!G69</f>
        <v>2.1637644497202375</v>
      </c>
      <c r="AG87" s="362">
        <f>'[7]Nicht-Bio'!I69</f>
        <v>3.9999954008851173</v>
      </c>
      <c r="AH87" s="362">
        <f>'[7]Nicht-Bio'!J69</f>
        <v>1.3721788892926852</v>
      </c>
      <c r="AI87" s="362">
        <f>'[7]Nicht-Bio'!K69</f>
        <v>2.76928352575854</v>
      </c>
      <c r="AJ87" s="362">
        <f>'[7]Nicht-Bio'!L69</f>
        <v>3.7435823047128123</v>
      </c>
      <c r="AK87" s="362">
        <f>'[7]Nicht-Bio'!M69</f>
        <v>2.4329121858434051</v>
      </c>
      <c r="AL87" s="362">
        <f>'[7]Nicht-Bio'!N69</f>
        <v>3.2060429945836351</v>
      </c>
      <c r="AM87" s="362">
        <f>'[7]Nicht-Bio'!O69</f>
        <v>4.2309925001761908</v>
      </c>
      <c r="AN87" s="362">
        <f>'[7]Nicht-Bio'!P69</f>
        <v>4.5942459037224479</v>
      </c>
      <c r="AO87" s="362">
        <f>'[7]Nicht-Bio'!R69</f>
        <v>3.6520836563202375</v>
      </c>
      <c r="AP87" s="362">
        <f>'[7]Nicht-Bio'!S69</f>
        <v>11.933699907337399</v>
      </c>
      <c r="AQ87" s="362">
        <f>'[7]Nicht-Bio'!T69</f>
        <v>4.123831387536395</v>
      </c>
      <c r="AR87" s="362">
        <f>'[7]Nicht-Bio'!U69</f>
        <v>5.4958433797059527</v>
      </c>
      <c r="AS87" s="362">
        <f>'[7]Nicht-Bio'!W69</f>
        <v>4.9085961996000025</v>
      </c>
      <c r="AT87" s="362">
        <f>'[7]Nicht-Bio'!X69</f>
        <v>26.893718899198198</v>
      </c>
      <c r="AU87" s="380">
        <f t="shared" si="2"/>
        <v>23.925074398222229</v>
      </c>
      <c r="AV87" s="362"/>
      <c r="AW87" s="362"/>
      <c r="AX87" s="381"/>
      <c r="AY87" s="401"/>
    </row>
    <row r="88" spans="1:51">
      <c r="A88" s="398">
        <v>38565</v>
      </c>
      <c r="B88" s="376"/>
      <c r="C88" s="362"/>
      <c r="D88" s="362"/>
      <c r="E88" s="362"/>
      <c r="F88" s="362"/>
      <c r="G88" s="362"/>
      <c r="H88" s="362"/>
      <c r="I88" s="362"/>
      <c r="J88" s="380"/>
      <c r="K88" s="362">
        <f>[4]prixC2!C193</f>
        <v>56.315655614565706</v>
      </c>
      <c r="L88" s="362">
        <f>[4]prixC2!D193</f>
        <v>42.374526223385466</v>
      </c>
      <c r="M88" s="362">
        <f>[4]prixC2!Q193</f>
        <v>34.210362527102333</v>
      </c>
      <c r="N88" s="362">
        <f>[4]prixC2!R193</f>
        <v>18.850819311858842</v>
      </c>
      <c r="O88" s="362">
        <f>[4]prixC2!T193</f>
        <v>24.399408458999474</v>
      </c>
      <c r="P88" s="362">
        <f>[4]prixC2!AE193</f>
        <v>4.4061030173605644</v>
      </c>
      <c r="Q88" s="362">
        <f>[4]prixC2!AH193</f>
        <v>1.6209582766065709</v>
      </c>
      <c r="R88" s="362">
        <f>[4]prixC2!AI193</f>
        <v>1.7142613800007631</v>
      </c>
      <c r="S88" s="362">
        <f>[4]prixC2!AK193</f>
        <v>8.5186057566247584</v>
      </c>
      <c r="T88" s="362"/>
      <c r="U88" s="380"/>
      <c r="V88" s="376">
        <f>'[2]Haltung gewichtet'!H63</f>
        <v>0.60840886946847428</v>
      </c>
      <c r="W88" s="380">
        <f t="shared" si="1"/>
        <v>17.035448345117281</v>
      </c>
      <c r="X88" s="362" t="str">
        <f>IF(ISBLANK([1]KochtypBerechnung_nichtBio!U57),"",[1]KochtypBerechnung_nichtBio!U57)</f>
        <v/>
      </c>
      <c r="Y88" s="362">
        <f>IF(ISBLANK([1]KochtypBerechnung_nichtBio!W57),"",[1]KochtypBerechnung_nichtBio!W57)</f>
        <v>1.66544065338848</v>
      </c>
      <c r="Z88" s="380"/>
      <c r="AA88" s="376">
        <f>'[7]Nicht-Bio'!C70</f>
        <v>0</v>
      </c>
      <c r="AB88" s="362">
        <f>'[7]Nicht-Bio'!D70</f>
        <v>2.8854575913199998</v>
      </c>
      <c r="AC88" s="362">
        <f>'[7]Nicht-Bio'!E70</f>
        <v>3.0149072976399998</v>
      </c>
      <c r="AD88" s="362">
        <f>'[7]Nicht-Bio'!F70</f>
        <v>0.70581522386999995</v>
      </c>
      <c r="AE88" s="380">
        <f t="shared" si="4"/>
        <v>7.9107698495844048</v>
      </c>
      <c r="AF88" s="362">
        <f>'[7]Nicht-Bio'!G70</f>
        <v>1.9171975036409541</v>
      </c>
      <c r="AG88" s="362">
        <f>'[7]Nicht-Bio'!I70</f>
        <v>3.8595467893823803</v>
      </c>
      <c r="AH88" s="362">
        <f>'[7]Nicht-Bio'!J70</f>
        <v>1.583308471718988</v>
      </c>
      <c r="AI88" s="362">
        <f>'[7]Nicht-Bio'!K70</f>
        <v>3.6996300178669457</v>
      </c>
      <c r="AJ88" s="362">
        <f>'[7]Nicht-Bio'!L70</f>
        <v>4.6901010674894819</v>
      </c>
      <c r="AK88" s="362">
        <f>'[7]Nicht-Bio'!M70</f>
        <v>2.3741873005237522</v>
      </c>
      <c r="AL88" s="362">
        <f>'[7]Nicht-Bio'!N70</f>
        <v>3.44778132909929</v>
      </c>
      <c r="AM88" s="362">
        <f>'[7]Nicht-Bio'!O70</f>
        <v>4.3778786617199996</v>
      </c>
      <c r="AN88" s="362">
        <f>'[7]Nicht-Bio'!P70</f>
        <v>4.7147134968597042</v>
      </c>
      <c r="AO88" s="362">
        <f>'[7]Nicht-Bio'!R70</f>
        <v>3.5460878572200003</v>
      </c>
      <c r="AP88" s="362">
        <f>'[7]Nicht-Bio'!S70</f>
        <v>11.919913466405461</v>
      </c>
      <c r="AQ88" s="362">
        <f>'[7]Nicht-Bio'!T70</f>
        <v>4.0723108637325343</v>
      </c>
      <c r="AR88" s="362">
        <f>'[7]Nicht-Bio'!U70</f>
        <v>4.5045942892199999</v>
      </c>
      <c r="AS88" s="362">
        <f>'[7]Nicht-Bio'!W70</f>
        <v>5.0988733466654583</v>
      </c>
      <c r="AT88" s="362">
        <f>'[7]Nicht-Bio'!X70</f>
        <v>28.733691033421461</v>
      </c>
      <c r="AU88" s="380">
        <f t="shared" si="2"/>
        <v>25.206046756348652</v>
      </c>
      <c r="AV88" s="362"/>
      <c r="AW88" s="362"/>
      <c r="AX88" s="381"/>
      <c r="AY88" s="401"/>
    </row>
    <row r="89" spans="1:51">
      <c r="A89" s="398">
        <v>38596</v>
      </c>
      <c r="B89" s="376"/>
      <c r="C89" s="362"/>
      <c r="D89" s="362"/>
      <c r="E89" s="362"/>
      <c r="F89" s="362"/>
      <c r="G89" s="362"/>
      <c r="H89" s="362"/>
      <c r="I89" s="362"/>
      <c r="J89" s="380"/>
      <c r="K89" s="362">
        <f>[4]prixC2!C194</f>
        <v>52.026707486042639</v>
      </c>
      <c r="L89" s="362">
        <f>[4]prixC2!D194</f>
        <v>41.695310001306439</v>
      </c>
      <c r="M89" s="362">
        <f>[4]prixC2!Q194</f>
        <v>32.648417473783617</v>
      </c>
      <c r="N89" s="362">
        <f>[4]prixC2!R194</f>
        <v>19.57826070496013</v>
      </c>
      <c r="O89" s="362">
        <f>[4]prixC2!T194</f>
        <v>24.359421394265862</v>
      </c>
      <c r="P89" s="362">
        <f>[4]prixC2!AE194</f>
        <v>4.411541681871685</v>
      </c>
      <c r="Q89" s="362">
        <f>[4]prixC2!AH194</f>
        <v>1.5247656562446028</v>
      </c>
      <c r="R89" s="362">
        <f>[4]prixC2!AI194</f>
        <v>1.7527357961985095</v>
      </c>
      <c r="S89" s="362">
        <f>[4]prixC2!AK194</f>
        <v>8.9865079610056942</v>
      </c>
      <c r="T89" s="362"/>
      <c r="U89" s="380"/>
      <c r="V89" s="376">
        <f>'[2]Haltung gewichtet'!H64</f>
        <v>0.61226279978807563</v>
      </c>
      <c r="W89" s="380">
        <f t="shared" si="1"/>
        <v>17.143358394066119</v>
      </c>
      <c r="X89" s="362" t="str">
        <f>IF(ISBLANK([1]KochtypBerechnung_nichtBio!U58),"",[1]KochtypBerechnung_nichtBio!U58)</f>
        <v/>
      </c>
      <c r="Y89" s="362">
        <f>IF(ISBLANK([1]KochtypBerechnung_nichtBio!W58),"",[1]KochtypBerechnung_nichtBio!W58)</f>
        <v>1.57582384672036</v>
      </c>
      <c r="Z89" s="380"/>
      <c r="AA89" s="376">
        <f>'[7]Nicht-Bio'!C71</f>
        <v>3.8938336852126101</v>
      </c>
      <c r="AB89" s="362">
        <f>'[7]Nicht-Bio'!D71</f>
        <v>2.8925794326083327</v>
      </c>
      <c r="AC89" s="362">
        <f>'[7]Nicht-Bio'!E71</f>
        <v>2.9595713000397126</v>
      </c>
      <c r="AD89" s="362">
        <f>'[7]Nicht-Bio'!F71</f>
        <v>0.73244517037500001</v>
      </c>
      <c r="AE89" s="380">
        <f t="shared" si="4"/>
        <v>13.777408080021978</v>
      </c>
      <c r="AF89" s="362">
        <f>'[7]Nicht-Bio'!G71</f>
        <v>1.7757698824047625</v>
      </c>
      <c r="AG89" s="362">
        <f>'[7]Nicht-Bio'!I71</f>
        <v>4.3186359470636901</v>
      </c>
      <c r="AH89" s="362">
        <f>'[7]Nicht-Bio'!J71</f>
        <v>1.7449218397412849</v>
      </c>
      <c r="AI89" s="362">
        <f>'[7]Nicht-Bio'!K71</f>
        <v>4.0961144354708328</v>
      </c>
      <c r="AJ89" s="362">
        <f>'[7]Nicht-Bio'!L71</f>
        <v>4.9945469615451596</v>
      </c>
      <c r="AK89" s="362">
        <f>'[7]Nicht-Bio'!M71</f>
        <v>2.2689560200964274</v>
      </c>
      <c r="AL89" s="362">
        <f>'[7]Nicht-Bio'!N71</f>
        <v>3.8866136482238076</v>
      </c>
      <c r="AM89" s="362">
        <f>'[7]Nicht-Bio'!O71</f>
        <v>4.0523312299107124</v>
      </c>
      <c r="AN89" s="362">
        <f>'[7]Nicht-Bio'!P71</f>
        <v>5.1864519422040773</v>
      </c>
      <c r="AO89" s="362">
        <f>'[7]Nicht-Bio'!R71</f>
        <v>3.4812914624107125</v>
      </c>
      <c r="AP89" s="362">
        <f>'[7]Nicht-Bio'!S71</f>
        <v>11.4095224726001</v>
      </c>
      <c r="AQ89" s="362">
        <f>'[7]Nicht-Bio'!T71</f>
        <v>4.0441049183125006</v>
      </c>
      <c r="AR89" s="362">
        <f>'[7]Nicht-Bio'!U71</f>
        <v>3.7974346991190453</v>
      </c>
      <c r="AS89" s="362">
        <f>'[7]Nicht-Bio'!W71</f>
        <v>5.5514654305297624</v>
      </c>
      <c r="AT89" s="362">
        <f>'[7]Nicht-Bio'!X71</f>
        <v>25.580047084968676</v>
      </c>
      <c r="AU89" s="380">
        <f t="shared" si="2"/>
        <v>25.94643881679503</v>
      </c>
      <c r="AV89" s="362"/>
      <c r="AW89" s="362"/>
      <c r="AX89" s="381"/>
      <c r="AY89" s="401"/>
    </row>
    <row r="90" spans="1:51">
      <c r="A90" s="398">
        <v>38626</v>
      </c>
      <c r="B90" s="376"/>
      <c r="C90" s="362"/>
      <c r="D90" s="362"/>
      <c r="E90" s="362"/>
      <c r="F90" s="362"/>
      <c r="G90" s="362"/>
      <c r="H90" s="362"/>
      <c r="I90" s="362"/>
      <c r="J90" s="380"/>
      <c r="K90" s="362">
        <f>[4]prixC2!C195</f>
        <v>53.858483025762958</v>
      </c>
      <c r="L90" s="362">
        <f>[4]prixC2!D195</f>
        <v>40.821199664691157</v>
      </c>
      <c r="M90" s="362">
        <f>[4]prixC2!Q195</f>
        <v>32.693343344113835</v>
      </c>
      <c r="N90" s="362">
        <f>[4]prixC2!R195</f>
        <v>18.373668384189152</v>
      </c>
      <c r="O90" s="362">
        <f>[4]prixC2!T195</f>
        <v>23.58525760865782</v>
      </c>
      <c r="P90" s="362">
        <f>[4]prixC2!AE195</f>
        <v>4.2942153775459095</v>
      </c>
      <c r="Q90" s="362">
        <f>[4]prixC2!AH195</f>
        <v>1.58740945348086</v>
      </c>
      <c r="R90" s="362">
        <f>[4]prixC2!AI195</f>
        <v>1.7065798587576466</v>
      </c>
      <c r="S90" s="362">
        <f>[4]prixC2!AK195</f>
        <v>9.1200574260111118</v>
      </c>
      <c r="T90" s="362"/>
      <c r="U90" s="380"/>
      <c r="V90" s="376">
        <f>'[2]Haltung gewichtet'!H65</f>
        <v>0.61090295454583199</v>
      </c>
      <c r="W90" s="380">
        <f t="shared" si="1"/>
        <v>17.105282727283296</v>
      </c>
      <c r="X90" s="362" t="str">
        <f>IF(ISBLANK([1]KochtypBerechnung_nichtBio!U59),"",[1]KochtypBerechnung_nichtBio!U59)</f>
        <v/>
      </c>
      <c r="Y90" s="362">
        <f>IF(ISBLANK([1]KochtypBerechnung_nichtBio!W59),"",[1]KochtypBerechnung_nichtBio!W59)</f>
        <v>1.5748189638079475</v>
      </c>
      <c r="Z90" s="380"/>
      <c r="AA90" s="376">
        <f>'[7]Nicht-Bio'!C72</f>
        <v>3.6755074755609378</v>
      </c>
      <c r="AB90" s="362">
        <f>'[7]Nicht-Bio'!D72</f>
        <v>2.7551820155334452</v>
      </c>
      <c r="AC90" s="362">
        <f>'[7]Nicht-Bio'!E72</f>
        <v>2.9757077119525652</v>
      </c>
      <c r="AD90" s="362">
        <f>'[7]Nicht-Bio'!F72</f>
        <v>0.74254075275548181</v>
      </c>
      <c r="AE90" s="380">
        <f t="shared" si="4"/>
        <v>13.324648166186117</v>
      </c>
      <c r="AF90" s="362">
        <f>'[7]Nicht-Bio'!G72</f>
        <v>1.7702002577513474</v>
      </c>
      <c r="AG90" s="362">
        <f>'[7]Nicht-Bio'!I72</f>
        <v>3.9098401480668525</v>
      </c>
      <c r="AH90" s="362">
        <f>'[7]Nicht-Bio'!J72</f>
        <v>1.244104779524855</v>
      </c>
      <c r="AI90" s="362">
        <f>'[7]Nicht-Bio'!K72</f>
        <v>3.9944228227936378</v>
      </c>
      <c r="AJ90" s="362">
        <f>'[7]Nicht-Bio'!L72</f>
        <v>4.7501385115458579</v>
      </c>
      <c r="AK90" s="362">
        <f>'[7]Nicht-Bio'!M72</f>
        <v>2.23009772189834</v>
      </c>
      <c r="AL90" s="362">
        <f>'[7]Nicht-Bio'!N72</f>
        <v>3.2966338376520747</v>
      </c>
      <c r="AM90" s="362">
        <f>'[7]Nicht-Bio'!O72</f>
        <v>3.4625836396388276</v>
      </c>
      <c r="AN90" s="362">
        <f>'[7]Nicht-Bio'!P72</f>
        <v>4.8680731580866343</v>
      </c>
      <c r="AO90" s="362">
        <f>'[7]Nicht-Bio'!R72</f>
        <v>3.3337195757666125</v>
      </c>
      <c r="AP90" s="362">
        <f>'[7]Nicht-Bio'!S72</f>
        <v>11.6034169212016</v>
      </c>
      <c r="AQ90" s="362">
        <f>'[7]Nicht-Bio'!T72</f>
        <v>4.0687770868676498</v>
      </c>
      <c r="AR90" s="362">
        <f>'[7]Nicht-Bio'!U72</f>
        <v>3.5848809814056675</v>
      </c>
      <c r="AS90" s="362">
        <f>'[7]Nicht-Bio'!W72</f>
        <v>4.205733436525307</v>
      </c>
      <c r="AT90" s="362">
        <f>'[7]Nicht-Bio'!X72</f>
        <v>23.238491991119353</v>
      </c>
      <c r="AU90" s="380">
        <f t="shared" si="2"/>
        <v>23.747272482636838</v>
      </c>
      <c r="AV90" s="362"/>
      <c r="AW90" s="362"/>
      <c r="AX90" s="381"/>
      <c r="AY90" s="401"/>
    </row>
    <row r="91" spans="1:51">
      <c r="A91" s="398">
        <v>38657</v>
      </c>
      <c r="B91" s="376"/>
      <c r="C91" s="362"/>
      <c r="D91" s="362"/>
      <c r="E91" s="362"/>
      <c r="F91" s="362"/>
      <c r="G91" s="362"/>
      <c r="H91" s="362"/>
      <c r="I91" s="362"/>
      <c r="J91" s="380"/>
      <c r="K91" s="362">
        <f>[4]prixC2!C196</f>
        <v>52.548606802049981</v>
      </c>
      <c r="L91" s="362">
        <f>[4]prixC2!D196</f>
        <v>39.689065437316771</v>
      </c>
      <c r="M91" s="362">
        <f>[4]prixC2!Q196</f>
        <v>31.928859134015212</v>
      </c>
      <c r="N91" s="362">
        <f>[4]prixC2!R196</f>
        <v>16.648507218819152</v>
      </c>
      <c r="O91" s="362">
        <f>[4]prixC2!T196</f>
        <v>24.792765716387098</v>
      </c>
      <c r="P91" s="362">
        <f>[4]prixC2!AE196</f>
        <v>4.3081470912301834</v>
      </c>
      <c r="Q91" s="362">
        <f>[4]prixC2!AH196</f>
        <v>1.5937023876187313</v>
      </c>
      <c r="R91" s="362">
        <f>[4]prixC2!AI196</f>
        <v>1.7636109073000039</v>
      </c>
      <c r="S91" s="362">
        <f>[4]prixC2!AK196</f>
        <v>8.8583769720001033</v>
      </c>
      <c r="T91" s="362"/>
      <c r="U91" s="380"/>
      <c r="V91" s="376">
        <f>'[2]Haltung gewichtet'!H66</f>
        <v>0.61698527697787053</v>
      </c>
      <c r="W91" s="380">
        <f t="shared" si="1"/>
        <v>17.275587755380375</v>
      </c>
      <c r="X91" s="362" t="str">
        <f>IF(ISBLANK([1]KochtypBerechnung_nichtBio!U60),"",[1]KochtypBerechnung_nichtBio!U60)</f>
        <v/>
      </c>
      <c r="Y91" s="362">
        <f>IF(ISBLANK([1]KochtypBerechnung_nichtBio!W60),"",[1]KochtypBerechnung_nichtBio!W60)</f>
        <v>1.77177321729256</v>
      </c>
      <c r="Z91" s="380"/>
      <c r="AA91" s="376">
        <f>'[7]Nicht-Bio'!C73</f>
        <v>3.9764162820561877</v>
      </c>
      <c r="AB91" s="362">
        <f>'[7]Nicht-Bio'!D73</f>
        <v>2.7424035426800004</v>
      </c>
      <c r="AC91" s="362">
        <f>'[7]Nicht-Bio'!E73</f>
        <v>2.9499605460399976</v>
      </c>
      <c r="AD91" s="362">
        <f>'[7]Nicht-Bio'!F73</f>
        <v>0.74412191831333341</v>
      </c>
      <c r="AE91" s="380">
        <f t="shared" si="4"/>
        <v>13.741716074834692</v>
      </c>
      <c r="AF91" s="362">
        <f>'[7]Nicht-Bio'!G73</f>
        <v>1.7064626292971461</v>
      </c>
      <c r="AG91" s="362">
        <f>'[7]Nicht-Bio'!I73</f>
        <v>3.6978463540333322</v>
      </c>
      <c r="AH91" s="362">
        <f>'[7]Nicht-Bio'!J73</f>
        <v>1.097928611481908</v>
      </c>
      <c r="AI91" s="362">
        <f>'[7]Nicht-Bio'!K73</f>
        <v>3.5331406952400015</v>
      </c>
      <c r="AJ91" s="362">
        <f>'[7]Nicht-Bio'!L73</f>
        <v>4.5876939734399977</v>
      </c>
      <c r="AK91" s="362">
        <f>'[7]Nicht-Bio'!M73</f>
        <v>2.1567909295695218</v>
      </c>
      <c r="AL91" s="362">
        <f>'[7]Nicht-Bio'!N73</f>
        <v>4.4923903094876181</v>
      </c>
      <c r="AM91" s="362">
        <f>'[7]Nicht-Bio'!O73</f>
        <v>3.5869121943619033</v>
      </c>
      <c r="AN91" s="362">
        <f>'[7]Nicht-Bio'!P73</f>
        <v>4.6147755564295236</v>
      </c>
      <c r="AO91" s="362">
        <f>'[7]Nicht-Bio'!R73</f>
        <v>3.2089573944647602</v>
      </c>
      <c r="AP91" s="362">
        <f>'[7]Nicht-Bio'!S73</f>
        <v>11.678243481038361</v>
      </c>
      <c r="AQ91" s="362">
        <f>'[7]Nicht-Bio'!T73</f>
        <v>4.0140662961504763</v>
      </c>
      <c r="AR91" s="362">
        <f>'[7]Nicht-Bio'!U73</f>
        <v>3.4764448064133298</v>
      </c>
      <c r="AS91" s="362">
        <f>'[7]Nicht-Bio'!W73</f>
        <v>3.4473615047799995</v>
      </c>
      <c r="AT91" s="362">
        <f>'[7]Nicht-Bio'!X73</f>
        <v>20.547823758952383</v>
      </c>
      <c r="AU91" s="380">
        <f t="shared" si="2"/>
        <v>22.967571888251225</v>
      </c>
      <c r="AV91" s="362"/>
      <c r="AW91" s="362"/>
      <c r="AX91" s="381"/>
      <c r="AY91" s="401"/>
    </row>
    <row r="92" spans="1:51">
      <c r="A92" s="398">
        <v>38687</v>
      </c>
      <c r="B92" s="376"/>
      <c r="C92" s="362"/>
      <c r="D92" s="362"/>
      <c r="E92" s="362"/>
      <c r="F92" s="362"/>
      <c r="G92" s="362"/>
      <c r="H92" s="362"/>
      <c r="I92" s="362"/>
      <c r="J92" s="380"/>
      <c r="K92" s="362">
        <f>[4]prixC2!C197</f>
        <v>48.563226146083956</v>
      </c>
      <c r="L92" s="362">
        <f>[4]prixC2!D197</f>
        <v>39.763997062612006</v>
      </c>
      <c r="M92" s="362">
        <f>[4]prixC2!Q197</f>
        <v>30.14682878903842</v>
      </c>
      <c r="N92" s="362">
        <f>[4]prixC2!R197</f>
        <v>16.676512781668325</v>
      </c>
      <c r="O92" s="362">
        <f>[4]prixC2!T197</f>
        <v>25.234249840046136</v>
      </c>
      <c r="P92" s="362">
        <f>[4]prixC2!AE197</f>
        <v>4.1212688928179366</v>
      </c>
      <c r="Q92" s="362">
        <f>[4]prixC2!AH197</f>
        <v>1.6077992198876683</v>
      </c>
      <c r="R92" s="362">
        <f>[4]prixC2!AI197</f>
        <v>1.725568579980103</v>
      </c>
      <c r="S92" s="362">
        <f>[4]prixC2!AK197</f>
        <v>9.1466490947210985</v>
      </c>
      <c r="T92" s="362"/>
      <c r="U92" s="380"/>
      <c r="V92" s="376">
        <f>'[2]Haltung gewichtet'!H67</f>
        <v>0.61836302405874022</v>
      </c>
      <c r="W92" s="380">
        <f t="shared" si="1"/>
        <v>17.314164673644726</v>
      </c>
      <c r="X92" s="362" t="str">
        <f>IF(ISBLANK([1]KochtypBerechnung_nichtBio!U61),"",[1]KochtypBerechnung_nichtBio!U61)</f>
        <v/>
      </c>
      <c r="Y92" s="362">
        <f>IF(ISBLANK([1]KochtypBerechnung_nichtBio!W61),"",[1]KochtypBerechnung_nichtBio!W61)</f>
        <v>1.903119011858005</v>
      </c>
      <c r="Z92" s="380"/>
      <c r="AA92" s="376">
        <f>'[7]Nicht-Bio'!C74</f>
        <v>4.0591235985869023</v>
      </c>
      <c r="AB92" s="362">
        <f>'[7]Nicht-Bio'!D74</f>
        <v>2.8390813864999997</v>
      </c>
      <c r="AC92" s="362">
        <f>'[7]Nicht-Bio'!E74</f>
        <v>2.7903439137583295</v>
      </c>
      <c r="AD92" s="362">
        <f>'[7]Nicht-Bio'!F74</f>
        <v>0.57258166553333356</v>
      </c>
      <c r="AE92" s="380">
        <f t="shared" si="4"/>
        <v>13.410780121503032</v>
      </c>
      <c r="AF92" s="362">
        <f>'[7]Nicht-Bio'!G74</f>
        <v>2.0870734045065475</v>
      </c>
      <c r="AG92" s="362">
        <f>'[7]Nicht-Bio'!I74</f>
        <v>3.5617308425249972</v>
      </c>
      <c r="AH92" s="362">
        <f>'[7]Nicht-Bio'!J74</f>
        <v>1.3249674094249975</v>
      </c>
      <c r="AI92" s="362">
        <f>'[7]Nicht-Bio'!K74</f>
        <v>4.59778968329167</v>
      </c>
      <c r="AJ92" s="362">
        <f>'[7]Nicht-Bio'!L74</f>
        <v>4.0671517300833324</v>
      </c>
      <c r="AK92" s="362">
        <f>'[7]Nicht-Bio'!M74</f>
        <v>2.3092510013714249</v>
      </c>
      <c r="AL92" s="362">
        <f>'[7]Nicht-Bio'!N74</f>
        <v>4.3740057472611111</v>
      </c>
      <c r="AM92" s="362">
        <f>'[7]Nicht-Bio'!O74</f>
        <v>3.4444437412000024</v>
      </c>
      <c r="AN92" s="362">
        <f>'[7]Nicht-Bio'!P74</f>
        <v>4.1235380953499998</v>
      </c>
      <c r="AO92" s="362">
        <f>'[7]Nicht-Bio'!R74</f>
        <v>3.5859830185279775</v>
      </c>
      <c r="AP92" s="362">
        <f>'[7]Nicht-Bio'!S74</f>
        <v>11.706861045802475</v>
      </c>
      <c r="AQ92" s="362">
        <f>'[7]Nicht-Bio'!T74</f>
        <v>4.1586577930999997</v>
      </c>
      <c r="AR92" s="362">
        <f>'[7]Nicht-Bio'!U74</f>
        <v>3.4837168392690452</v>
      </c>
      <c r="AS92" s="362">
        <f>'[7]Nicht-Bio'!W74</f>
        <v>4.8662673185002498</v>
      </c>
      <c r="AT92" s="362">
        <f>'[7]Nicht-Bio'!X74</f>
        <v>27.133656935328101</v>
      </c>
      <c r="AU92" s="380">
        <f t="shared" si="2"/>
        <v>24.055603007351404</v>
      </c>
      <c r="AV92" s="362"/>
      <c r="AW92" s="362"/>
      <c r="AX92" s="381"/>
      <c r="AY92" s="401"/>
    </row>
    <row r="93" spans="1:51">
      <c r="A93" s="398">
        <v>38718</v>
      </c>
      <c r="B93" s="376"/>
      <c r="C93" s="362"/>
      <c r="D93" s="362"/>
      <c r="E93" s="362"/>
      <c r="F93" s="362"/>
      <c r="G93" s="362"/>
      <c r="H93" s="362"/>
      <c r="I93" s="362"/>
      <c r="J93" s="380"/>
      <c r="K93" s="362">
        <f>[4]prixC2!C198</f>
        <v>54.988057949630061</v>
      </c>
      <c r="L93" s="362">
        <f>[4]prixC2!D198</f>
        <v>40.373592246339861</v>
      </c>
      <c r="M93" s="362">
        <f>[4]prixC2!Q198</f>
        <v>32.962235710835202</v>
      </c>
      <c r="N93" s="362">
        <f>[4]prixC2!R198</f>
        <v>17.335204684020159</v>
      </c>
      <c r="O93" s="362">
        <f>[4]prixC2!T198</f>
        <v>24.172449921726297</v>
      </c>
      <c r="P93" s="362">
        <f>[4]prixC2!AE198</f>
        <v>4.4561643515182983</v>
      </c>
      <c r="Q93" s="362">
        <f>[4]prixC2!AH198</f>
        <v>1.6308078587917192</v>
      </c>
      <c r="R93" s="362">
        <f>[4]prixC2!AI198</f>
        <v>1.6924976351327581</v>
      </c>
      <c r="S93" s="362">
        <f>[4]prixC2!AK198</f>
        <v>8.8521688101281519</v>
      </c>
      <c r="T93" s="362"/>
      <c r="U93" s="380"/>
      <c r="V93" s="376">
        <f>'[2]Haltung gewichtet'!H68</f>
        <v>0.58035777596260718</v>
      </c>
      <c r="W93" s="380">
        <f t="shared" si="1"/>
        <v>16.250017726953001</v>
      </c>
      <c r="X93" s="362" t="str">
        <f>IF(ISBLANK([1]KochtypBerechnung_nichtBio!U62),"",[1]KochtypBerechnung_nichtBio!U62)</f>
        <v/>
      </c>
      <c r="Y93" s="362">
        <f>IF(ISBLANK([1]KochtypBerechnung_nichtBio!W62),"",[1]KochtypBerechnung_nichtBio!W62)</f>
        <v>1.9306542848840003</v>
      </c>
      <c r="Z93" s="380"/>
      <c r="AA93" s="376">
        <f>'[7]Nicht-Bio'!C75</f>
        <v>3.8834623714830103</v>
      </c>
      <c r="AB93" s="362">
        <f>'[7]Nicht-Bio'!D75</f>
        <v>2.8455533042667476</v>
      </c>
      <c r="AC93" s="362">
        <f>'[7]Nicht-Bio'!E75</f>
        <v>2.5332128970164201</v>
      </c>
      <c r="AD93" s="362">
        <f>'[7]Nicht-Bio'!F75</f>
        <v>0.55062358429967784</v>
      </c>
      <c r="AE93" s="380">
        <f t="shared" si="4"/>
        <v>12.87129985766448</v>
      </c>
      <c r="AF93" s="362">
        <f>'[7]Nicht-Bio'!G75</f>
        <v>2.161465887545833</v>
      </c>
      <c r="AG93" s="362">
        <f>'[7]Nicht-Bio'!I75</f>
        <v>3.7232248721154702</v>
      </c>
      <c r="AH93" s="362">
        <f>'[7]Nicht-Bio'!J75</f>
        <v>2.0583334246384251</v>
      </c>
      <c r="AI93" s="362">
        <f>'[7]Nicht-Bio'!K75</f>
        <v>5.027544811266667</v>
      </c>
      <c r="AJ93" s="362">
        <f>'[7]Nicht-Bio'!L75</f>
        <v>4.4082326526435054</v>
      </c>
      <c r="AK93" s="362">
        <f>'[7]Nicht-Bio'!M75</f>
        <v>2.3898075832333325</v>
      </c>
      <c r="AL93" s="362">
        <f>'[7]Nicht-Bio'!N75</f>
        <v>4.9803422343222232</v>
      </c>
      <c r="AM93" s="362">
        <f>'[7]Nicht-Bio'!O75</f>
        <v>4.0570096976750003</v>
      </c>
      <c r="AN93" s="362">
        <f>'[7]Nicht-Bio'!P75</f>
        <v>4.9155708952541675</v>
      </c>
      <c r="AO93" s="362">
        <f>'[7]Nicht-Bio'!R75</f>
        <v>4.0667287088208344</v>
      </c>
      <c r="AP93" s="362">
        <f>'[7]Nicht-Bio'!S75</f>
        <v>11.7886522288817</v>
      </c>
      <c r="AQ93" s="362">
        <f>'[7]Nicht-Bio'!T75</f>
        <v>4.1777162424526679</v>
      </c>
      <c r="AR93" s="362">
        <f>'[7]Nicht-Bio'!U75</f>
        <v>3.5237085149083347</v>
      </c>
      <c r="AS93" s="362">
        <f>'[7]Nicht-Bio'!W75</f>
        <v>5.1527542821545129</v>
      </c>
      <c r="AT93" s="362">
        <f>'[7]Nicht-Bio'!X75</f>
        <v>32.993835649053821</v>
      </c>
      <c r="AU93" s="380">
        <f t="shared" si="2"/>
        <v>26.967610977276198</v>
      </c>
      <c r="AV93" s="362"/>
      <c r="AW93" s="362"/>
      <c r="AX93" s="381"/>
      <c r="AY93" s="401"/>
    </row>
    <row r="94" spans="1:51">
      <c r="A94" s="398">
        <v>38749</v>
      </c>
      <c r="B94" s="376"/>
      <c r="C94" s="362"/>
      <c r="D94" s="362"/>
      <c r="E94" s="362"/>
      <c r="F94" s="362"/>
      <c r="G94" s="362"/>
      <c r="H94" s="362"/>
      <c r="I94" s="362"/>
      <c r="J94" s="380"/>
      <c r="K94" s="362">
        <f>[4]prixC2!C199</f>
        <v>51.4599853664267</v>
      </c>
      <c r="L94" s="362">
        <f>[4]prixC2!D199</f>
        <v>40.564331691644846</v>
      </c>
      <c r="M94" s="362">
        <f>[4]prixC2!Q199</f>
        <v>32.39744799088291</v>
      </c>
      <c r="N94" s="362">
        <f>[4]prixC2!R199</f>
        <v>16.483136677991418</v>
      </c>
      <c r="O94" s="362">
        <f>[4]prixC2!T199</f>
        <v>24.273525955326754</v>
      </c>
      <c r="P94" s="362">
        <f>[4]prixC2!AE199</f>
        <v>4.3879673189673669</v>
      </c>
      <c r="Q94" s="362">
        <f>[4]prixC2!AH199</f>
        <v>1.4496334476632886</v>
      </c>
      <c r="R94" s="362">
        <f>[4]prixC2!AI199</f>
        <v>1.6982085931388431</v>
      </c>
      <c r="S94" s="362">
        <f>[4]prixC2!AK199</f>
        <v>9.2053462193718936</v>
      </c>
      <c r="T94" s="362"/>
      <c r="U94" s="380"/>
      <c r="V94" s="376">
        <f>'[2]Haltung gewichtet'!H69</f>
        <v>0.6091860003682722</v>
      </c>
      <c r="W94" s="380">
        <f t="shared" si="1"/>
        <v>17.057208010311623</v>
      </c>
      <c r="X94" s="362" t="str">
        <f>IF(ISBLANK([1]KochtypBerechnung_nichtBio!U63),"",[1]KochtypBerechnung_nichtBio!U63)</f>
        <v/>
      </c>
      <c r="Y94" s="362">
        <f>IF(ISBLANK([1]KochtypBerechnung_nichtBio!W63),"",[1]KochtypBerechnung_nichtBio!W63)</f>
        <v>1.8074974349965534</v>
      </c>
      <c r="Z94" s="380"/>
      <c r="AA94" s="376">
        <f>'[7]Nicht-Bio'!C76</f>
        <v>4.3419114509608256</v>
      </c>
      <c r="AB94" s="362">
        <f>'[7]Nicht-Bio'!D76</f>
        <v>2.6819055088417474</v>
      </c>
      <c r="AC94" s="362">
        <f>'[7]Nicht-Bio'!E76</f>
        <v>2.5370650643791723</v>
      </c>
      <c r="AD94" s="362">
        <f>'[7]Nicht-Bio'!F76</f>
        <v>0.50924080775704195</v>
      </c>
      <c r="AE94" s="380">
        <f t="shared" si="4"/>
        <v>13.262543267157731</v>
      </c>
      <c r="AF94" s="362">
        <f>'[7]Nicht-Bio'!G76</f>
        <v>2.0735221464957978</v>
      </c>
      <c r="AG94" s="362">
        <f>'[7]Nicht-Bio'!I76</f>
        <v>4.1991157349743125</v>
      </c>
      <c r="AH94" s="362">
        <f>'[7]Nicht-Bio'!J76</f>
        <v>2.7528040345050901</v>
      </c>
      <c r="AI94" s="362">
        <f>'[7]Nicht-Bio'!K76</f>
        <v>6.0913651008416672</v>
      </c>
      <c r="AJ94" s="362">
        <f>'[7]Nicht-Bio'!L76</f>
        <v>4.8811032206074394</v>
      </c>
      <c r="AK94" s="362">
        <f>'[7]Nicht-Bio'!M76</f>
        <v>2.6020595084416676</v>
      </c>
      <c r="AL94" s="362">
        <f>'[7]Nicht-Bio'!N76</f>
        <v>4.9794213359484507</v>
      </c>
      <c r="AM94" s="362">
        <f>'[7]Nicht-Bio'!O76</f>
        <v>5.3301172299916679</v>
      </c>
      <c r="AN94" s="362">
        <f>'[7]Nicht-Bio'!P76</f>
        <v>4.4733418257041642</v>
      </c>
      <c r="AO94" s="362">
        <f>'[7]Nicht-Bio'!R76</f>
        <v>4.314548668533333</v>
      </c>
      <c r="AP94" s="362">
        <f>'[7]Nicht-Bio'!S76</f>
        <v>11.3840165418053</v>
      </c>
      <c r="AQ94" s="362">
        <f>'[7]Nicht-Bio'!T76</f>
        <v>4.253922809033063</v>
      </c>
      <c r="AR94" s="362">
        <f>'[7]Nicht-Bio'!U76</f>
        <v>3.7707481297249998</v>
      </c>
      <c r="AS94" s="362">
        <f>'[7]Nicht-Bio'!W76</f>
        <v>6.2234145129492173</v>
      </c>
      <c r="AT94" s="362">
        <f>'[7]Nicht-Bio'!X76</f>
        <v>36.052613294216648</v>
      </c>
      <c r="AU94" s="380">
        <f t="shared" si="2"/>
        <v>29.821548929934078</v>
      </c>
      <c r="AV94" s="362"/>
      <c r="AW94" s="362"/>
      <c r="AX94" s="381"/>
      <c r="AY94" s="401"/>
    </row>
    <row r="95" spans="1:51">
      <c r="A95" s="398">
        <v>38777</v>
      </c>
      <c r="B95" s="376"/>
      <c r="C95" s="362"/>
      <c r="D95" s="362"/>
      <c r="E95" s="362"/>
      <c r="F95" s="362"/>
      <c r="G95" s="362"/>
      <c r="H95" s="362"/>
      <c r="I95" s="362"/>
      <c r="J95" s="380"/>
      <c r="K95" s="362">
        <f>[4]prixC2!C200</f>
        <v>52.831541082419086</v>
      </c>
      <c r="L95" s="362">
        <f>[4]prixC2!D200</f>
        <v>39.956151752879578</v>
      </c>
      <c r="M95" s="362">
        <f>[4]prixC2!Q200</f>
        <v>31.142832508087647</v>
      </c>
      <c r="N95" s="362">
        <f>[4]prixC2!R200</f>
        <v>17.729198646615338</v>
      </c>
      <c r="O95" s="362">
        <f>[4]prixC2!T200</f>
        <v>25.11267449967638</v>
      </c>
      <c r="P95" s="362">
        <f>[4]prixC2!AE200</f>
        <v>4.3559880340369679</v>
      </c>
      <c r="Q95" s="362">
        <f>[4]prixC2!AH200</f>
        <v>1.5499710656670294</v>
      </c>
      <c r="R95" s="362">
        <f>[4]prixC2!AI200</f>
        <v>1.6875536849162076</v>
      </c>
      <c r="S95" s="362">
        <f>[4]prixC2!AK200</f>
        <v>8.8920510428143675</v>
      </c>
      <c r="T95" s="362"/>
      <c r="U95" s="380"/>
      <c r="V95" s="376">
        <f>'[2]Haltung gewichtet'!H70</f>
        <v>0.6205021446268052</v>
      </c>
      <c r="W95" s="380">
        <f t="shared" si="1"/>
        <v>17.374060049550547</v>
      </c>
      <c r="X95" s="362" t="str">
        <f>IF(ISBLANK([1]KochtypBerechnung_nichtBio!U64),"",[1]KochtypBerechnung_nichtBio!U64)</f>
        <v/>
      </c>
      <c r="Y95" s="362">
        <f>IF(ISBLANK([1]KochtypBerechnung_nichtBio!W64),"",[1]KochtypBerechnung_nichtBio!W64)</f>
        <v>1.9142600670069641</v>
      </c>
      <c r="Z95" s="380"/>
      <c r="AA95" s="376">
        <f>'[7]Nicht-Bio'!C77</f>
        <v>4.2287741995072698</v>
      </c>
      <c r="AB95" s="362">
        <f>'[7]Nicht-Bio'!D77</f>
        <v>2.9150072898709602</v>
      </c>
      <c r="AC95" s="362">
        <f>'[7]Nicht-Bio'!E77</f>
        <v>2.7996234053301721</v>
      </c>
      <c r="AD95" s="362">
        <f>'[7]Nicht-Bio'!F77</f>
        <v>0.53802739620260598</v>
      </c>
      <c r="AE95" s="380">
        <f t="shared" si="4"/>
        <v>13.678219855060071</v>
      </c>
      <c r="AF95" s="362">
        <f>'[7]Nicht-Bio'!G77</f>
        <v>2.2552348249838756</v>
      </c>
      <c r="AG95" s="362">
        <f>'[7]Nicht-Bio'!I77</f>
        <v>4.020829048573332</v>
      </c>
      <c r="AH95" s="362">
        <f>'[7]Nicht-Bio'!J77</f>
        <v>1.9801228447083461</v>
      </c>
      <c r="AI95" s="362">
        <f>'[7]Nicht-Bio'!K77</f>
        <v>4.0811859173819061</v>
      </c>
      <c r="AJ95" s="362">
        <f>'[7]Nicht-Bio'!L77</f>
        <v>4.8286074182339442</v>
      </c>
      <c r="AK95" s="362">
        <f>'[7]Nicht-Bio'!M77</f>
        <v>2.6907622741000021</v>
      </c>
      <c r="AL95" s="362">
        <f>'[7]Nicht-Bio'!N77</f>
        <v>4.0691522326798459</v>
      </c>
      <c r="AM95" s="362">
        <f>'[7]Nicht-Bio'!O77</f>
        <v>5.0441042635419873</v>
      </c>
      <c r="AN95" s="362">
        <f>'[7]Nicht-Bio'!P77</f>
        <v>4.1437891955497461</v>
      </c>
      <c r="AO95" s="362">
        <f>'[7]Nicht-Bio'!R77</f>
        <v>5.2776340120633041</v>
      </c>
      <c r="AP95" s="362">
        <f>'[7]Nicht-Bio'!S77</f>
        <v>11.67537672944006</v>
      </c>
      <c r="AQ95" s="362">
        <f>'[7]Nicht-Bio'!T77</f>
        <v>4.2406682373905076</v>
      </c>
      <c r="AR95" s="362">
        <f>'[7]Nicht-Bio'!U77</f>
        <v>3.9817690482422265</v>
      </c>
      <c r="AS95" s="362">
        <f>'[7]Nicht-Bio'!W77</f>
        <v>4.9022545416856822</v>
      </c>
      <c r="AT95" s="362">
        <f>'[7]Nicht-Bio'!X77</f>
        <v>31.810397753095835</v>
      </c>
      <c r="AU95" s="380">
        <f t="shared" si="2"/>
        <v>27.277274649401249</v>
      </c>
      <c r="AV95" s="362"/>
      <c r="AW95" s="362"/>
      <c r="AX95" s="381"/>
      <c r="AY95" s="401"/>
    </row>
    <row r="96" spans="1:51">
      <c r="A96" s="398">
        <v>38808</v>
      </c>
      <c r="B96" s="376"/>
      <c r="C96" s="362"/>
      <c r="D96" s="362"/>
      <c r="E96" s="362"/>
      <c r="F96" s="362"/>
      <c r="G96" s="362"/>
      <c r="H96" s="362"/>
      <c r="I96" s="362"/>
      <c r="J96" s="380"/>
      <c r="K96" s="362">
        <f>[4]prixC2!C201</f>
        <v>54.107375609768724</v>
      </c>
      <c r="L96" s="362">
        <f>[4]prixC2!D201</f>
        <v>41.611895321204301</v>
      </c>
      <c r="M96" s="362">
        <f>[4]prixC2!Q201</f>
        <v>32.081762471540898</v>
      </c>
      <c r="N96" s="362">
        <f>[4]prixC2!R201</f>
        <v>17.663813051697829</v>
      </c>
      <c r="O96" s="362">
        <f>[4]prixC2!T201</f>
        <v>24.619495897066482</v>
      </c>
      <c r="P96" s="362">
        <f>[4]prixC2!AE201</f>
        <v>4.558382877526749</v>
      </c>
      <c r="Q96" s="362">
        <f>[4]prixC2!AH201</f>
        <v>1.5436601633676237</v>
      </c>
      <c r="R96" s="362">
        <f>[4]prixC2!AI201</f>
        <v>1.722123153317076</v>
      </c>
      <c r="S96" s="362">
        <f>[4]prixC2!AK201</f>
        <v>8.8282959008015833</v>
      </c>
      <c r="T96" s="362"/>
      <c r="U96" s="380"/>
      <c r="V96" s="376">
        <f>'[2]Haltung gewichtet'!H71</f>
        <v>0.61579343581366575</v>
      </c>
      <c r="W96" s="380">
        <f t="shared" si="1"/>
        <v>17.24221620278264</v>
      </c>
      <c r="X96" s="362" t="str">
        <f>IF(ISBLANK([1]KochtypBerechnung_nichtBio!U65),"",[1]KochtypBerechnung_nichtBio!U65)</f>
        <v/>
      </c>
      <c r="Y96" s="362">
        <f>IF(ISBLANK([1]KochtypBerechnung_nichtBio!W65),"",[1]KochtypBerechnung_nichtBio!W65)</f>
        <v>1.9464722310354496</v>
      </c>
      <c r="Z96" s="380"/>
      <c r="AA96" s="376">
        <f>'[7]Nicht-Bio'!C78</f>
        <v>4.2463590553416681</v>
      </c>
      <c r="AB96" s="362">
        <f>'[7]Nicht-Bio'!D78</f>
        <v>2.7882910430999996</v>
      </c>
      <c r="AC96" s="362">
        <f>'[7]Nicht-Bio'!E78</f>
        <v>2.9873551679166672</v>
      </c>
      <c r="AD96" s="362">
        <f>'[7]Nicht-Bio'!F78</f>
        <v>0.53996348063338617</v>
      </c>
      <c r="AE96" s="380">
        <f t="shared" si="4"/>
        <v>13.724460261338645</v>
      </c>
      <c r="AF96" s="362">
        <f>'[7]Nicht-Bio'!G78</f>
        <v>2.4506359797119019</v>
      </c>
      <c r="AG96" s="362">
        <f>'[7]Nicht-Bio'!I78</f>
        <v>4.5253330508208318</v>
      </c>
      <c r="AH96" s="362">
        <f>'[7]Nicht-Bio'!J78</f>
        <v>1.2488643901458325</v>
      </c>
      <c r="AI96" s="362">
        <f>'[7]Nicht-Bio'!K78</f>
        <v>3.3426648372690475</v>
      </c>
      <c r="AJ96" s="362">
        <f>'[7]Nicht-Bio'!L78</f>
        <v>4.6924841645078521</v>
      </c>
      <c r="AK96" s="362">
        <f>'[7]Nicht-Bio'!M78</f>
        <v>2.6680063666571425</v>
      </c>
      <c r="AL96" s="362">
        <f>'[7]Nicht-Bio'!N78</f>
        <v>4.2824022399416677</v>
      </c>
      <c r="AM96" s="362">
        <f>'[7]Nicht-Bio'!O78</f>
        <v>4.4294239219785725</v>
      </c>
      <c r="AN96" s="362">
        <f>'[7]Nicht-Bio'!P78</f>
        <v>4.208416739361815</v>
      </c>
      <c r="AO96" s="362">
        <f>'[7]Nicht-Bio'!R78</f>
        <v>5.3772922203220226</v>
      </c>
      <c r="AP96" s="362">
        <f>'[7]Nicht-Bio'!S78</f>
        <v>11.659257753017474</v>
      </c>
      <c r="AQ96" s="362">
        <f>'[7]Nicht-Bio'!T78</f>
        <v>3.8180125108102949</v>
      </c>
      <c r="AR96" s="362">
        <f>'[7]Nicht-Bio'!U78</f>
        <v>4.1022980129333293</v>
      </c>
      <c r="AS96" s="362">
        <f>'[7]Nicht-Bio'!W78</f>
        <v>3.9963909833788023</v>
      </c>
      <c r="AT96" s="362">
        <f>'[7]Nicht-Bio'!X78</f>
        <v>29.366043386502025</v>
      </c>
      <c r="AU96" s="380">
        <f t="shared" si="2"/>
        <v>26.050380301910998</v>
      </c>
      <c r="AV96" s="362"/>
      <c r="AW96" s="362"/>
      <c r="AX96" s="381"/>
      <c r="AY96" s="401"/>
    </row>
    <row r="97" spans="1:51">
      <c r="A97" s="398">
        <v>38838</v>
      </c>
      <c r="B97" s="376"/>
      <c r="C97" s="362"/>
      <c r="D97" s="362"/>
      <c r="E97" s="362"/>
      <c r="F97" s="362"/>
      <c r="G97" s="362"/>
      <c r="H97" s="362"/>
      <c r="I97" s="362"/>
      <c r="J97" s="380"/>
      <c r="K97" s="362">
        <f>[4]prixC2!C202</f>
        <v>56.50925437165489</v>
      </c>
      <c r="L97" s="362">
        <f>[4]prixC2!D202</f>
        <v>41.992089033159665</v>
      </c>
      <c r="M97" s="362">
        <f>[4]prixC2!Q202</f>
        <v>33.922631702352184</v>
      </c>
      <c r="N97" s="362">
        <f>[4]prixC2!R202</f>
        <v>18.53590009022572</v>
      </c>
      <c r="O97" s="362">
        <f>[4]prixC2!T202</f>
        <v>24.554848603238238</v>
      </c>
      <c r="P97" s="362">
        <f>[4]prixC2!AE202</f>
        <v>4.5044926237239729</v>
      </c>
      <c r="Q97" s="362">
        <f>[4]prixC2!AH202</f>
        <v>1.6693001284185462</v>
      </c>
      <c r="R97" s="362">
        <f>[4]prixC2!AI202</f>
        <v>1.7983608730735139</v>
      </c>
      <c r="S97" s="362">
        <f>[4]prixC2!AK202</f>
        <v>8.8130851503046621</v>
      </c>
      <c r="T97" s="362"/>
      <c r="U97" s="380"/>
      <c r="V97" s="376">
        <f>'[2]Haltung gewichtet'!H72</f>
        <v>0.59234948634876805</v>
      </c>
      <c r="W97" s="380">
        <f t="shared" si="1"/>
        <v>16.585785617765506</v>
      </c>
      <c r="X97" s="362">
        <f>IF(ISBLANK([1]KochtypBerechnung_nichtBio!U66),"",[1]KochtypBerechnung_nichtBio!U66)</f>
        <v>1.85479145782551</v>
      </c>
      <c r="Y97" s="362">
        <f>IF(ISBLANK([1]KochtypBerechnung_nichtBio!W66),"",[1]KochtypBerechnung_nichtBio!W66)</f>
        <v>1.9996130570477528</v>
      </c>
      <c r="Z97" s="380"/>
      <c r="AA97" s="376">
        <f>'[7]Nicht-Bio'!C79</f>
        <v>4.3445573222600018</v>
      </c>
      <c r="AB97" s="362">
        <f>'[7]Nicht-Bio'!D79</f>
        <v>2.7467943255466678</v>
      </c>
      <c r="AC97" s="362">
        <f>'[7]Nicht-Bio'!E79</f>
        <v>2.9552582492126795</v>
      </c>
      <c r="AD97" s="362">
        <f>'[7]Nicht-Bio'!F79</f>
        <v>0.64338597002061815</v>
      </c>
      <c r="AE97" s="380">
        <f t="shared" si="4"/>
        <v>14.052012403232141</v>
      </c>
      <c r="AF97" s="362">
        <f>'[7]Nicht-Bio'!G79</f>
        <v>2.2266801423230982</v>
      </c>
      <c r="AG97" s="362">
        <f>'[7]Nicht-Bio'!I79</f>
        <v>4.8930398176166685</v>
      </c>
      <c r="AH97" s="362">
        <f>'[7]Nicht-Bio'!J79</f>
        <v>1.6622080084884723</v>
      </c>
      <c r="AI97" s="362">
        <f>'[7]Nicht-Bio'!K79</f>
        <v>3.8208079975923823</v>
      </c>
      <c r="AJ97" s="362">
        <f>'[7]Nicht-Bio'!L79</f>
        <v>5.5351791926966651</v>
      </c>
      <c r="AK97" s="362">
        <f>'[7]Nicht-Bio'!M79</f>
        <v>2.6305983356695242</v>
      </c>
      <c r="AL97" s="362">
        <f>'[7]Nicht-Bio'!N79</f>
        <v>5.1538415407355957</v>
      </c>
      <c r="AM97" s="362">
        <f>'[7]Nicht-Bio'!O79</f>
        <v>4.7539946800640349</v>
      </c>
      <c r="AN97" s="362">
        <f>'[7]Nicht-Bio'!P79</f>
        <v>5.43053151525422</v>
      </c>
      <c r="AO97" s="362">
        <f>'[7]Nicht-Bio'!R79</f>
        <v>4.3065826147342881</v>
      </c>
      <c r="AP97" s="362">
        <f>'[7]Nicht-Bio'!S79</f>
        <v>11.627141041831379</v>
      </c>
      <c r="AQ97" s="362">
        <f>'[7]Nicht-Bio'!T79</f>
        <v>3.8384340342866663</v>
      </c>
      <c r="AR97" s="362">
        <f>'[7]Nicht-Bio'!U79</f>
        <v>4.0991292738065983</v>
      </c>
      <c r="AS97" s="362">
        <f>'[7]Nicht-Bio'!W79</f>
        <v>4.2032016401902039</v>
      </c>
      <c r="AT97" s="362">
        <f>'[7]Nicht-Bio'!X79</f>
        <v>27.202164572668341</v>
      </c>
      <c r="AU97" s="380">
        <f t="shared" si="2"/>
        <v>28.148416143949834</v>
      </c>
      <c r="AV97" s="362"/>
      <c r="AW97" s="362"/>
      <c r="AX97" s="381"/>
      <c r="AY97" s="401"/>
    </row>
    <row r="98" spans="1:51">
      <c r="A98" s="398">
        <v>38869</v>
      </c>
      <c r="B98" s="376"/>
      <c r="C98" s="362"/>
      <c r="D98" s="362"/>
      <c r="E98" s="362"/>
      <c r="F98" s="362"/>
      <c r="G98" s="362"/>
      <c r="H98" s="362"/>
      <c r="I98" s="362"/>
      <c r="J98" s="380"/>
      <c r="K98" s="362">
        <f>[4]prixC2!C203</f>
        <v>54.873922328583383</v>
      </c>
      <c r="L98" s="362">
        <f>[4]prixC2!D203</f>
        <v>43.69645999716105</v>
      </c>
      <c r="M98" s="362">
        <f>[4]prixC2!Q203</f>
        <v>35.38920857198611</v>
      </c>
      <c r="N98" s="362">
        <f>[4]prixC2!R203</f>
        <v>21.123331721922618</v>
      </c>
      <c r="O98" s="362">
        <f>[4]prixC2!T203</f>
        <v>25.287639037650404</v>
      </c>
      <c r="P98" s="362">
        <f>[4]prixC2!AE203</f>
        <v>4.5440109873265362</v>
      </c>
      <c r="Q98" s="362">
        <f>[4]prixC2!AH203</f>
        <v>1.5866257921674416</v>
      </c>
      <c r="R98" s="362">
        <f>[4]prixC2!AI203</f>
        <v>1.7033511632009919</v>
      </c>
      <c r="S98" s="362">
        <f>[4]prixC2!AK203</f>
        <v>9.3286176632787168</v>
      </c>
      <c r="T98" s="362"/>
      <c r="U98" s="380"/>
      <c r="V98" s="376">
        <f>'[2]Haltung gewichtet'!H73</f>
        <v>0.5767780623926011</v>
      </c>
      <c r="W98" s="380">
        <f t="shared" si="1"/>
        <v>16.14978574699283</v>
      </c>
      <c r="X98" s="362" t="str">
        <f>IF(ISBLANK([1]KochtypBerechnung_nichtBio!U67),"",[1]KochtypBerechnung_nichtBio!U67)</f>
        <v/>
      </c>
      <c r="Y98" s="362">
        <f>IF(ISBLANK([1]KochtypBerechnung_nichtBio!W67),"",[1]KochtypBerechnung_nichtBio!W67)</f>
        <v>2.408087825432875</v>
      </c>
      <c r="Z98" s="380"/>
      <c r="AA98" s="376">
        <f>'[7]Nicht-Bio'!C80</f>
        <v>4.4209040481264577</v>
      </c>
      <c r="AB98" s="362">
        <f>'[7]Nicht-Bio'!D80</f>
        <v>2.8980720386145573</v>
      </c>
      <c r="AC98" s="362">
        <f>'[7]Nicht-Bio'!E80</f>
        <v>2.94683185006381</v>
      </c>
      <c r="AD98" s="362">
        <f>'[7]Nicht-Bio'!F80</f>
        <v>0.71290150381209894</v>
      </c>
      <c r="AE98" s="380">
        <f t="shared" si="4"/>
        <v>14.514395978439964</v>
      </c>
      <c r="AF98" s="362">
        <f>'[7]Nicht-Bio'!G80</f>
        <v>2.6307466820750021</v>
      </c>
      <c r="AG98" s="362">
        <f>'[7]Nicht-Bio'!I80</f>
        <v>5.1533739593666672</v>
      </c>
      <c r="AH98" s="362">
        <f>'[7]Nicht-Bio'!J80</f>
        <v>1.8440438811395801</v>
      </c>
      <c r="AI98" s="362">
        <f>'[7]Nicht-Bio'!K80</f>
        <v>4.6874481597345223</v>
      </c>
      <c r="AJ98" s="362">
        <f>'[7]Nicht-Bio'!L80</f>
        <v>4.4964375216527879</v>
      </c>
      <c r="AK98" s="362">
        <f>'[7]Nicht-Bio'!M80</f>
        <v>2.8413667545500028</v>
      </c>
      <c r="AL98" s="362">
        <f>'[7]Nicht-Bio'!N80</f>
        <v>5.5505822145095216</v>
      </c>
      <c r="AM98" s="362">
        <f>'[7]Nicht-Bio'!O80</f>
        <v>5.3669836494125001</v>
      </c>
      <c r="AN98" s="362">
        <f>'[7]Nicht-Bio'!P80</f>
        <v>6.0779514230659197</v>
      </c>
      <c r="AO98" s="362">
        <f>'[7]Nicht-Bio'!R80</f>
        <v>6.7282771241354187</v>
      </c>
      <c r="AP98" s="362">
        <f>'[7]Nicht-Bio'!S80</f>
        <v>11.456908234991875</v>
      </c>
      <c r="AQ98" s="362">
        <f>'[7]Nicht-Bio'!T80</f>
        <v>3.7058026858850548</v>
      </c>
      <c r="AR98" s="362">
        <f>'[7]Nicht-Bio'!U80</f>
        <v>4.2728813621000024</v>
      </c>
      <c r="AS98" s="362">
        <f>'[7]Nicht-Bio'!W80</f>
        <v>5.4924134084101208</v>
      </c>
      <c r="AT98" s="362">
        <f>'[7]Nicht-Bio'!X80</f>
        <v>27.944111949784073</v>
      </c>
      <c r="AU98" s="380">
        <f t="shared" si="2"/>
        <v>29.517422799047775</v>
      </c>
      <c r="AV98" s="362"/>
      <c r="AW98" s="362"/>
      <c r="AX98" s="381"/>
      <c r="AY98" s="401"/>
    </row>
    <row r="99" spans="1:51">
      <c r="A99" s="398">
        <v>38899</v>
      </c>
      <c r="B99" s="376"/>
      <c r="C99" s="362"/>
      <c r="D99" s="362"/>
      <c r="E99" s="362"/>
      <c r="F99" s="362"/>
      <c r="G99" s="362"/>
      <c r="H99" s="362"/>
      <c r="I99" s="362"/>
      <c r="J99" s="380"/>
      <c r="K99" s="362">
        <f>[4]prixC2!C204</f>
        <v>53.598524490117036</v>
      </c>
      <c r="L99" s="362">
        <f>[4]prixC2!D204</f>
        <v>41.481319887965427</v>
      </c>
      <c r="M99" s="362">
        <f>[4]prixC2!Q204</f>
        <v>35.72775722207632</v>
      </c>
      <c r="N99" s="362">
        <f>[4]prixC2!R204</f>
        <v>19.266279852733103</v>
      </c>
      <c r="O99" s="362">
        <f>[4]prixC2!T204</f>
        <v>24.303298095086973</v>
      </c>
      <c r="P99" s="362">
        <f>[4]prixC2!AE204</f>
        <v>4.5676504458977378</v>
      </c>
      <c r="Q99" s="362">
        <f>[4]prixC2!AH204</f>
        <v>1.6322433801489198</v>
      </c>
      <c r="R99" s="362">
        <f>[4]prixC2!AI204</f>
        <v>1.6817142800758806</v>
      </c>
      <c r="S99" s="362">
        <f>[4]prixC2!AK204</f>
        <v>9.0146764326819202</v>
      </c>
      <c r="T99" s="362"/>
      <c r="U99" s="380"/>
      <c r="V99" s="376">
        <f>'[2]Haltung gewichtet'!H74</f>
        <v>0.56721051939270539</v>
      </c>
      <c r="W99" s="380">
        <f t="shared" si="1"/>
        <v>15.881894542995751</v>
      </c>
      <c r="X99" s="362" t="str">
        <f>IF(ISBLANK([1]KochtypBerechnung_nichtBio!U68),"",[1]KochtypBerechnung_nichtBio!U68)</f>
        <v/>
      </c>
      <c r="Y99" s="362">
        <f>IF(ISBLANK([1]KochtypBerechnung_nichtBio!W68),"",[1]KochtypBerechnung_nichtBio!W68)</f>
        <v>2.1437556442820696</v>
      </c>
      <c r="Z99" s="380"/>
      <c r="AA99" s="376">
        <f>'[7]Nicht-Bio'!C81</f>
        <v>4.20939751405</v>
      </c>
      <c r="AB99" s="362">
        <f>'[7]Nicht-Bio'!D81</f>
        <v>2.9389906037331701</v>
      </c>
      <c r="AC99" s="362">
        <f>'[7]Nicht-Bio'!E81</f>
        <v>3.0621046721666674</v>
      </c>
      <c r="AD99" s="362">
        <f>'[7]Nicht-Bio'!F81</f>
        <v>0.73691597855015289</v>
      </c>
      <c r="AE99" s="380">
        <f t="shared" si="4"/>
        <v>14.408881580145904</v>
      </c>
      <c r="AF99" s="362">
        <f>'[7]Nicht-Bio'!G81</f>
        <v>2.5861785869654752</v>
      </c>
      <c r="AG99" s="362">
        <f>'[7]Nicht-Bio'!I81</f>
        <v>4.5580841519761899</v>
      </c>
      <c r="AH99" s="362">
        <f>'[7]Nicht-Bio'!J81</f>
        <v>1.497467888338095</v>
      </c>
      <c r="AI99" s="362">
        <f>'[7]Nicht-Bio'!K81</f>
        <v>2.8207859907263426</v>
      </c>
      <c r="AJ99" s="362">
        <f>'[7]Nicht-Bio'!L81</f>
        <v>4.15853401414192</v>
      </c>
      <c r="AK99" s="362">
        <f>'[7]Nicht-Bio'!M81</f>
        <v>2.8124230088505926</v>
      </c>
      <c r="AL99" s="362">
        <f>'[7]Nicht-Bio'!N81</f>
        <v>3.3116889599295325</v>
      </c>
      <c r="AM99" s="362">
        <f>'[7]Nicht-Bio'!O81</f>
        <v>4.0417193856441473</v>
      </c>
      <c r="AN99" s="362">
        <f>'[7]Nicht-Bio'!P81</f>
        <v>4.5031449794492344</v>
      </c>
      <c r="AO99" s="362">
        <f>'[7]Nicht-Bio'!R81</f>
        <v>4.7229510671802304</v>
      </c>
      <c r="AP99" s="362">
        <f>'[7]Nicht-Bio'!S81</f>
        <v>11.830342435473149</v>
      </c>
      <c r="AQ99" s="362">
        <f>'[7]Nicht-Bio'!T81</f>
        <v>3.8187895743442923</v>
      </c>
      <c r="AR99" s="362">
        <f>'[7]Nicht-Bio'!U81</f>
        <v>6.7406062474438873</v>
      </c>
      <c r="AS99" s="362">
        <f>'[7]Nicht-Bio'!W81</f>
        <v>5.0589943088773799</v>
      </c>
      <c r="AT99" s="362">
        <f>'[7]Nicht-Bio'!X81</f>
        <v>28.979843332820774</v>
      </c>
      <c r="AU99" s="380">
        <f t="shared" si="2"/>
        <v>26.039737317011028</v>
      </c>
      <c r="AV99" s="362"/>
      <c r="AW99" s="362"/>
      <c r="AX99" s="381"/>
      <c r="AY99" s="401"/>
    </row>
    <row r="100" spans="1:51">
      <c r="A100" s="398">
        <v>38930</v>
      </c>
      <c r="B100" s="376"/>
      <c r="C100" s="362"/>
      <c r="D100" s="362"/>
      <c r="E100" s="362"/>
      <c r="F100" s="362"/>
      <c r="G100" s="362"/>
      <c r="H100" s="362"/>
      <c r="I100" s="362"/>
      <c r="J100" s="380"/>
      <c r="K100" s="362">
        <f>[4]prixC2!C205</f>
        <v>56.839088989156011</v>
      </c>
      <c r="L100" s="362">
        <f>[4]prixC2!D205</f>
        <v>43.97913771977511</v>
      </c>
      <c r="M100" s="362">
        <f>[4]prixC2!Q205</f>
        <v>35.035433097920411</v>
      </c>
      <c r="N100" s="362">
        <f>[4]prixC2!R205</f>
        <v>18.983631241728521</v>
      </c>
      <c r="O100" s="362">
        <f>[4]prixC2!T205</f>
        <v>24.776819388601893</v>
      </c>
      <c r="P100" s="362">
        <f>[4]prixC2!AE205</f>
        <v>4.1897760435463445</v>
      </c>
      <c r="Q100" s="362">
        <f>[4]prixC2!AH205</f>
        <v>1.5503879673247063</v>
      </c>
      <c r="R100" s="362">
        <f>[4]prixC2!AI205</f>
        <v>1.8156125999209476</v>
      </c>
      <c r="S100" s="362">
        <f>[4]prixC2!AK205</f>
        <v>9.7570126535841322</v>
      </c>
      <c r="T100" s="362"/>
      <c r="U100" s="380"/>
      <c r="V100" s="376">
        <f>'[2]Haltung gewichtet'!H75</f>
        <v>0.61098199298031031</v>
      </c>
      <c r="W100" s="380">
        <f t="shared" si="1"/>
        <v>17.107495803448689</v>
      </c>
      <c r="X100" s="362" t="str">
        <f>IF(ISBLANK([1]KochtypBerechnung_nichtBio!U69),"",[1]KochtypBerechnung_nichtBio!U69)</f>
        <v/>
      </c>
      <c r="Y100" s="362">
        <f>IF(ISBLANK([1]KochtypBerechnung_nichtBio!W69),"",[1]KochtypBerechnung_nichtBio!W69)</f>
        <v>1.851597086133445</v>
      </c>
      <c r="Z100" s="380"/>
      <c r="AA100" s="376">
        <f>'[7]Nicht-Bio'!C82</f>
        <v>4.4103576380293168</v>
      </c>
      <c r="AB100" s="362">
        <f>'[7]Nicht-Bio'!D82</f>
        <v>2.8133981298733346</v>
      </c>
      <c r="AC100" s="362">
        <f>'[7]Nicht-Bio'!E82</f>
        <v>3.2794606232866657</v>
      </c>
      <c r="AD100" s="362">
        <f>'[7]Nicht-Bio'!F82</f>
        <v>0.72256197288461732</v>
      </c>
      <c r="AE100" s="380">
        <f t="shared" si="4"/>
        <v>14.717164136283289</v>
      </c>
      <c r="AF100" s="362">
        <f>'[7]Nicht-Bio'!G82</f>
        <v>2.1499977133854782</v>
      </c>
      <c r="AG100" s="362">
        <f>'[7]Nicht-Bio'!I82</f>
        <v>4.1535873711266671</v>
      </c>
      <c r="AH100" s="362">
        <f>'[7]Nicht-Bio'!J82</f>
        <v>2.083431355014854</v>
      </c>
      <c r="AI100" s="362">
        <f>'[7]Nicht-Bio'!K82</f>
        <v>4.246059489545237</v>
      </c>
      <c r="AJ100" s="362">
        <f>'[7]Nicht-Bio'!L82</f>
        <v>6.553048537720028</v>
      </c>
      <c r="AK100" s="362">
        <f>'[7]Nicht-Bio'!M82</f>
        <v>2.7805443035261921</v>
      </c>
      <c r="AL100" s="362">
        <f>'[7]Nicht-Bio'!N82</f>
        <v>6.3111586820830965</v>
      </c>
      <c r="AM100" s="362">
        <f>'[7]Nicht-Bio'!O82</f>
        <v>5.3808059273466657</v>
      </c>
      <c r="AN100" s="362">
        <f>'[7]Nicht-Bio'!P82</f>
        <v>6.5896375802684943</v>
      </c>
      <c r="AO100" s="362">
        <f>'[7]Nicht-Bio'!R82</f>
        <v>4.2576019096119335</v>
      </c>
      <c r="AP100" s="362">
        <f>'[7]Nicht-Bio'!S82</f>
        <v>11.555106881658499</v>
      </c>
      <c r="AQ100" s="362">
        <f>'[7]Nicht-Bio'!T82</f>
        <v>3.8399953662666704</v>
      </c>
      <c r="AR100" s="362">
        <f>'[7]Nicht-Bio'!U82</f>
        <v>6.6337944024000022</v>
      </c>
      <c r="AS100" s="362">
        <f>'[7]Nicht-Bio'!W82</f>
        <v>4.9917128975509444</v>
      </c>
      <c r="AT100" s="362">
        <f>'[7]Nicht-Bio'!X82</f>
        <v>35.889510485854849</v>
      </c>
      <c r="AU100" s="380">
        <f t="shared" si="2"/>
        <v>31.067024817503096</v>
      </c>
      <c r="AV100" s="362"/>
      <c r="AW100" s="362"/>
      <c r="AX100" s="381"/>
      <c r="AY100" s="401"/>
    </row>
    <row r="101" spans="1:51">
      <c r="A101" s="398">
        <v>38961</v>
      </c>
      <c r="B101" s="376"/>
      <c r="C101" s="362"/>
      <c r="D101" s="362"/>
      <c r="E101" s="362"/>
      <c r="F101" s="362"/>
      <c r="G101" s="362"/>
      <c r="H101" s="362"/>
      <c r="I101" s="362"/>
      <c r="J101" s="380"/>
      <c r="K101" s="362">
        <f>[4]prixC2!C206</f>
        <v>55.386165388015797</v>
      </c>
      <c r="L101" s="362">
        <f>[4]prixC2!D206</f>
        <v>43.424813736686275</v>
      </c>
      <c r="M101" s="362">
        <f>[4]prixC2!Q206</f>
        <v>34.07594206164444</v>
      </c>
      <c r="N101" s="362">
        <f>[4]prixC2!R206</f>
        <v>18.581898872868063</v>
      </c>
      <c r="O101" s="362">
        <f>[4]prixC2!T206</f>
        <v>25.244437413011177</v>
      </c>
      <c r="P101" s="362">
        <f>[4]prixC2!AE206</f>
        <v>4.5413636807015738</v>
      </c>
      <c r="Q101" s="362">
        <f>[4]prixC2!AH206</f>
        <v>1.5331056969339867</v>
      </c>
      <c r="R101" s="362">
        <f>[4]prixC2!AI206</f>
        <v>1.729122993096156</v>
      </c>
      <c r="S101" s="362">
        <f>[4]prixC2!AK206</f>
        <v>9.6895084528999398</v>
      </c>
      <c r="T101" s="362"/>
      <c r="U101" s="380"/>
      <c r="V101" s="376">
        <f>'[2]Haltung gewichtet'!H76</f>
        <v>0.61609590080648713</v>
      </c>
      <c r="W101" s="380">
        <f t="shared" si="1"/>
        <v>17.250685222581641</v>
      </c>
      <c r="X101" s="362" t="str">
        <f>IF(ISBLANK([1]KochtypBerechnung_nichtBio!U70),"",[1]KochtypBerechnung_nichtBio!U70)</f>
        <v/>
      </c>
      <c r="Y101" s="362">
        <f>IF(ISBLANK([1]KochtypBerechnung_nichtBio!W70),"",[1]KochtypBerechnung_nichtBio!W70)</f>
        <v>1.7311408559333323</v>
      </c>
      <c r="Z101" s="380"/>
      <c r="AA101" s="376">
        <f>'[7]Nicht-Bio'!C83</f>
        <v>3.9388448489999996</v>
      </c>
      <c r="AB101" s="362">
        <f>'[7]Nicht-Bio'!D83</f>
        <v>2.7760976314166674</v>
      </c>
      <c r="AC101" s="362">
        <f>'[7]Nicht-Bio'!E83</f>
        <v>3.33236900866667</v>
      </c>
      <c r="AD101" s="362">
        <f>'[7]Nicht-Bio'!F83</f>
        <v>0.72638653522499996</v>
      </c>
      <c r="AE101" s="380">
        <f t="shared" si="4"/>
        <v>14.021786473173028</v>
      </c>
      <c r="AF101" s="362">
        <f>'[7]Nicht-Bio'!G83</f>
        <v>2.04129280675</v>
      </c>
      <c r="AG101" s="362">
        <f>'[7]Nicht-Bio'!I83</f>
        <v>4.7697645491666671</v>
      </c>
      <c r="AH101" s="362">
        <f>'[7]Nicht-Bio'!J83</f>
        <v>2.1375154921666648</v>
      </c>
      <c r="AI101" s="362">
        <f>'[7]Nicht-Bio'!K83</f>
        <v>4.5976931310833349</v>
      </c>
      <c r="AJ101" s="362">
        <f>'[7]Nicht-Bio'!L83</f>
        <v>5.6603818248916671</v>
      </c>
      <c r="AK101" s="362">
        <f>'[7]Nicht-Bio'!M83</f>
        <v>2.7067686131333355</v>
      </c>
      <c r="AL101" s="362">
        <f>'[7]Nicht-Bio'!N83</f>
        <v>5.1075343891666654</v>
      </c>
      <c r="AM101" s="362">
        <f>'[7]Nicht-Bio'!O83</f>
        <v>5.1200890792499996</v>
      </c>
      <c r="AN101" s="362">
        <f>'[7]Nicht-Bio'!P83</f>
        <v>5.6147358577499968</v>
      </c>
      <c r="AO101" s="362">
        <f>'[7]Nicht-Bio'!R83</f>
        <v>4.1653535993333302</v>
      </c>
      <c r="AP101" s="362">
        <f>'[7]Nicht-Bio'!S83</f>
        <v>11.48370370208335</v>
      </c>
      <c r="AQ101" s="362">
        <f>'[7]Nicht-Bio'!T83</f>
        <v>3.8850957018333347</v>
      </c>
      <c r="AR101" s="362">
        <f>'[7]Nicht-Bio'!U83</f>
        <v>5.7179076808333349</v>
      </c>
      <c r="AS101" s="362">
        <f>'[7]Nicht-Bio'!W83</f>
        <v>5.8242586046666647</v>
      </c>
      <c r="AT101" s="362">
        <f>'[7]Nicht-Bio'!X83</f>
        <v>27.274858775411047</v>
      </c>
      <c r="AU101" s="380">
        <f t="shared" si="2"/>
        <v>29.532452025263048</v>
      </c>
      <c r="AV101" s="362"/>
      <c r="AW101" s="362"/>
      <c r="AX101" s="381"/>
      <c r="AY101" s="401"/>
    </row>
    <row r="102" spans="1:51">
      <c r="A102" s="398">
        <v>38991</v>
      </c>
      <c r="B102" s="376"/>
      <c r="C102" s="362"/>
      <c r="D102" s="362"/>
      <c r="E102" s="362"/>
      <c r="F102" s="362"/>
      <c r="G102" s="362"/>
      <c r="H102" s="362"/>
      <c r="I102" s="362"/>
      <c r="J102" s="380"/>
      <c r="K102" s="362">
        <f>[4]prixC2!C207</f>
        <v>53.79079307733636</v>
      </c>
      <c r="L102" s="362">
        <f>[4]prixC2!D207</f>
        <v>41.59406663621732</v>
      </c>
      <c r="M102" s="362">
        <f>[4]prixC2!Q207</f>
        <v>30.901291485926386</v>
      </c>
      <c r="N102" s="362">
        <f>[4]prixC2!R207</f>
        <v>16.856919247434274</v>
      </c>
      <c r="O102" s="362">
        <f>[4]prixC2!T207</f>
        <v>24.70112382084826</v>
      </c>
      <c r="P102" s="362">
        <f>[4]prixC2!AE207</f>
        <v>4.510852659558731</v>
      </c>
      <c r="Q102" s="362">
        <f>[4]prixC2!AH207</f>
        <v>1.6432550769975316</v>
      </c>
      <c r="R102" s="362">
        <f>[4]prixC2!AI207</f>
        <v>1.7248272815573213</v>
      </c>
      <c r="S102" s="362">
        <f>[4]prixC2!AK207</f>
        <v>9.2158348767506304</v>
      </c>
      <c r="T102" s="362"/>
      <c r="U102" s="380"/>
      <c r="V102" s="376">
        <f>'[2]Haltung gewichtet'!H77</f>
        <v>0.60222118233514443</v>
      </c>
      <c r="W102" s="380">
        <f t="shared" si="1"/>
        <v>16.862193105384044</v>
      </c>
      <c r="X102" s="362" t="str">
        <f>IF(ISBLANK([1]KochtypBerechnung_nichtBio!U71),"",[1]KochtypBerechnung_nichtBio!U71)</f>
        <v/>
      </c>
      <c r="Y102" s="362">
        <f>IF(ISBLANK([1]KochtypBerechnung_nichtBio!W71),"",[1]KochtypBerechnung_nichtBio!W71)</f>
        <v>1.6211065558083324</v>
      </c>
      <c r="Z102" s="380"/>
      <c r="AA102" s="376">
        <f>'[7]Nicht-Bio'!C84</f>
        <v>3.7719309948333346</v>
      </c>
      <c r="AB102" s="362">
        <f>'[7]Nicht-Bio'!D84</f>
        <v>2.7707834941666647</v>
      </c>
      <c r="AC102" s="362">
        <f>'[7]Nicht-Bio'!E84</f>
        <v>3.4183996967499999</v>
      </c>
      <c r="AD102" s="362">
        <f>'[7]Nicht-Bio'!F84</f>
        <v>0.73361931983333328</v>
      </c>
      <c r="AE102" s="380">
        <f t="shared" si="4"/>
        <v>13.859692255717205</v>
      </c>
      <c r="AF102" s="362">
        <f>'[7]Nicht-Bio'!G84</f>
        <v>1.97428995075</v>
      </c>
      <c r="AG102" s="362">
        <f>'[7]Nicht-Bio'!I84</f>
        <v>4.3348545170833352</v>
      </c>
      <c r="AH102" s="362">
        <f>'[7]Nicht-Bio'!J84</f>
        <v>1.5171451917500001</v>
      </c>
      <c r="AI102" s="362">
        <f>'[7]Nicht-Bio'!K84</f>
        <v>3.9839530507499998</v>
      </c>
      <c r="AJ102" s="362">
        <f>'[7]Nicht-Bio'!L84</f>
        <v>4.0247541151999995</v>
      </c>
      <c r="AK102" s="362">
        <f>'[7]Nicht-Bio'!M84</f>
        <v>2.6170257594500024</v>
      </c>
      <c r="AL102" s="362">
        <f>'[7]Nicht-Bio'!N84</f>
        <v>3.27457800341667</v>
      </c>
      <c r="AM102" s="362">
        <f>'[7]Nicht-Bio'!O84</f>
        <v>3.5412513678333326</v>
      </c>
      <c r="AN102" s="362">
        <f>'[7]Nicht-Bio'!P84</f>
        <v>4.4632347016666651</v>
      </c>
      <c r="AO102" s="362">
        <f>'[7]Nicht-Bio'!R84</f>
        <v>3.468973253166665</v>
      </c>
      <c r="AP102" s="362">
        <f>'[7]Nicht-Bio'!S84</f>
        <v>11.02061911133335</v>
      </c>
      <c r="AQ102" s="362">
        <f>'[7]Nicht-Bio'!T84</f>
        <v>3.8031474360333353</v>
      </c>
      <c r="AR102" s="362">
        <f>'[7]Nicht-Bio'!U84</f>
        <v>4.273826984000002</v>
      </c>
      <c r="AS102" s="362">
        <f>'[7]Nicht-Bio'!W84</f>
        <v>4.9367070674999969</v>
      </c>
      <c r="AT102" s="362">
        <f>'[7]Nicht-Bio'!X84</f>
        <v>21.802383952833353</v>
      </c>
      <c r="AU102" s="380">
        <f t="shared" si="2"/>
        <v>24.038995060233173</v>
      </c>
      <c r="AV102" s="362"/>
      <c r="AW102" s="362"/>
      <c r="AX102" s="381"/>
      <c r="AY102" s="401"/>
    </row>
    <row r="103" spans="1:51">
      <c r="A103" s="398">
        <v>39022</v>
      </c>
      <c r="B103" s="376"/>
      <c r="C103" s="362"/>
      <c r="D103" s="362"/>
      <c r="E103" s="362"/>
      <c r="F103" s="362"/>
      <c r="G103" s="362"/>
      <c r="H103" s="362"/>
      <c r="I103" s="362"/>
      <c r="J103" s="380"/>
      <c r="K103" s="362">
        <f>[4]prixC2!C208</f>
        <v>57.30810313625809</v>
      </c>
      <c r="L103" s="362">
        <f>[4]prixC2!D208</f>
        <v>42.028017009646327</v>
      </c>
      <c r="M103" s="362">
        <f>[4]prixC2!Q208</f>
        <v>30.09946537054207</v>
      </c>
      <c r="N103" s="362">
        <f>[4]prixC2!R208</f>
        <v>15.611287423481773</v>
      </c>
      <c r="O103" s="362">
        <f>[4]prixC2!T208</f>
        <v>23.335288817013886</v>
      </c>
      <c r="P103" s="362">
        <f>[4]prixC2!AE208</f>
        <v>4.3702398515937562</v>
      </c>
      <c r="Q103" s="362">
        <f>[4]prixC2!AH208</f>
        <v>1.5531282670376849</v>
      </c>
      <c r="R103" s="362">
        <f>[4]prixC2!AI208</f>
        <v>1.83143688941736</v>
      </c>
      <c r="S103" s="362">
        <f>[4]prixC2!AK208</f>
        <v>9.3213978714894115</v>
      </c>
      <c r="T103" s="362"/>
      <c r="U103" s="380"/>
      <c r="V103" s="376">
        <f>'[2]Haltung gewichtet'!H78</f>
        <v>0.61110010225557709</v>
      </c>
      <c r="W103" s="380">
        <f t="shared" si="1"/>
        <v>17.11080286315616</v>
      </c>
      <c r="X103" s="362" t="str">
        <f>IF(ISBLANK([1]KochtypBerechnung_nichtBio!U72),"",[1]KochtypBerechnung_nichtBio!U72)</f>
        <v/>
      </c>
      <c r="Y103" s="362">
        <f>IF(ISBLANK([1]KochtypBerechnung_nichtBio!W72),"",[1]KochtypBerechnung_nichtBio!W72)</f>
        <v>1.9135199441199979</v>
      </c>
      <c r="Z103" s="380"/>
      <c r="AA103" s="376">
        <f>'[7]Nicht-Bio'!C85</f>
        <v>3.8688273322000013</v>
      </c>
      <c r="AB103" s="362">
        <f>'[7]Nicht-Bio'!D85</f>
        <v>2.6318009999999985</v>
      </c>
      <c r="AC103" s="362">
        <f>'[7]Nicht-Bio'!E85</f>
        <v>2.9593204207666681</v>
      </c>
      <c r="AD103" s="362">
        <f>'[7]Nicht-Bio'!F85</f>
        <v>0.74068759743333334</v>
      </c>
      <c r="AE103" s="380">
        <f t="shared" si="4"/>
        <v>13.447352064952392</v>
      </c>
      <c r="AF103" s="362">
        <f>'[7]Nicht-Bio'!G85</f>
        <v>1.87755862186667</v>
      </c>
      <c r="AG103" s="362">
        <f>'[7]Nicht-Bio'!I85</f>
        <v>3.6549023657333364</v>
      </c>
      <c r="AH103" s="362">
        <f>'[7]Nicht-Bio'!J85</f>
        <v>1.440529808333336</v>
      </c>
      <c r="AI103" s="362">
        <f>'[7]Nicht-Bio'!K85</f>
        <v>4.8408299986666652</v>
      </c>
      <c r="AJ103" s="362">
        <f>'[7]Nicht-Bio'!L85</f>
        <v>4.7243293631466639</v>
      </c>
      <c r="AK103" s="362">
        <f>'[7]Nicht-Bio'!M85</f>
        <v>2.63166873406667</v>
      </c>
      <c r="AL103" s="362">
        <f>'[7]Nicht-Bio'!N85</f>
        <v>4.7656121402000018</v>
      </c>
      <c r="AM103" s="362">
        <f>'[7]Nicht-Bio'!O85</f>
        <v>3.9205547672000023</v>
      </c>
      <c r="AN103" s="362">
        <f>'[7]Nicht-Bio'!P85</f>
        <v>4.7378876507333327</v>
      </c>
      <c r="AO103" s="362">
        <f>'[7]Nicht-Bio'!R85</f>
        <v>3.2771114506000023</v>
      </c>
      <c r="AP103" s="362">
        <f>'[7]Nicht-Bio'!S85</f>
        <v>11.541736854933339</v>
      </c>
      <c r="AQ103" s="362">
        <f>'[7]Nicht-Bio'!T85</f>
        <v>3.7754334038666699</v>
      </c>
      <c r="AR103" s="362">
        <f>'[7]Nicht-Bio'!U85</f>
        <v>3.9766909878000001</v>
      </c>
      <c r="AS103" s="362">
        <f>'[7]Nicht-Bio'!W85</f>
        <v>3.7365855566666659</v>
      </c>
      <c r="AT103" s="362">
        <f>'[7]Nicht-Bio'!X85</f>
        <v>23.094600019200019</v>
      </c>
      <c r="AU103" s="380">
        <f t="shared" si="2"/>
        <v>24.801932138328453</v>
      </c>
      <c r="AV103" s="362"/>
      <c r="AW103" s="362"/>
      <c r="AX103" s="381"/>
      <c r="AY103" s="401"/>
    </row>
    <row r="104" spans="1:51">
      <c r="A104" s="398">
        <v>39052</v>
      </c>
      <c r="B104" s="376"/>
      <c r="C104" s="362"/>
      <c r="D104" s="362"/>
      <c r="E104" s="362"/>
      <c r="F104" s="362"/>
      <c r="G104" s="362"/>
      <c r="H104" s="362"/>
      <c r="I104" s="362"/>
      <c r="J104" s="380"/>
      <c r="K104" s="362">
        <f>[4]prixC2!C209</f>
        <v>49.0489123003142</v>
      </c>
      <c r="L104" s="362">
        <f>[4]prixC2!D209</f>
        <v>41.592020019746428</v>
      </c>
      <c r="M104" s="362">
        <f>[4]prixC2!Q209</f>
        <v>29.892421951925215</v>
      </c>
      <c r="N104" s="362">
        <f>[4]prixC2!R209</f>
        <v>16.162023939027748</v>
      </c>
      <c r="O104" s="362">
        <f>[4]prixC2!T209</f>
        <v>25.399962927207074</v>
      </c>
      <c r="P104" s="362">
        <f>[4]prixC2!AE209</f>
        <v>4.1980118451930029</v>
      </c>
      <c r="Q104" s="362">
        <f>[4]prixC2!AH209</f>
        <v>1.6064395752377436</v>
      </c>
      <c r="R104" s="362">
        <f>[4]prixC2!AI209</f>
        <v>1.7045223907802707</v>
      </c>
      <c r="S104" s="362">
        <f>[4]prixC2!AK209</f>
        <v>9.8619630814945722</v>
      </c>
      <c r="T104" s="362"/>
      <c r="U104" s="380"/>
      <c r="V104" s="376">
        <f>'[2]Haltung gewichtet'!H79</f>
        <v>0.61050070091170761</v>
      </c>
      <c r="W104" s="380">
        <f t="shared" si="1"/>
        <v>17.094019625527814</v>
      </c>
      <c r="X104" s="362" t="str">
        <f>IF(ISBLANK([1]KochtypBerechnung_nichtBio!U73),"",[1]KochtypBerechnung_nichtBio!U73)</f>
        <v/>
      </c>
      <c r="Y104" s="362">
        <f>IF(ISBLANK([1]KochtypBerechnung_nichtBio!W73),"",[1]KochtypBerechnung_nichtBio!W73)</f>
        <v>2.0203206933083298</v>
      </c>
      <c r="Z104" s="380"/>
      <c r="AA104" s="376">
        <f>'[7]Nicht-Bio'!C86</f>
        <v>3.7410587356666674</v>
      </c>
      <c r="AB104" s="362">
        <f>'[7]Nicht-Bio'!D86</f>
        <v>2.7320645833333348</v>
      </c>
      <c r="AC104" s="362">
        <f>'[7]Nicht-Bio'!E86</f>
        <v>2.3853094906250027</v>
      </c>
      <c r="AD104" s="362">
        <f>'[7]Nicht-Bio'!F86</f>
        <v>0.50789361541666656</v>
      </c>
      <c r="AE104" s="380">
        <f t="shared" si="4"/>
        <v>12.283023849648165</v>
      </c>
      <c r="AF104" s="362">
        <f>'[7]Nicht-Bio'!G86</f>
        <v>2.1894551199166674</v>
      </c>
      <c r="AG104" s="362">
        <f>'[7]Nicht-Bio'!I86</f>
        <v>3.5395471642500027</v>
      </c>
      <c r="AH104" s="362">
        <f>'[7]Nicht-Bio'!J86</f>
        <v>1.5308614934999973</v>
      </c>
      <c r="AI104" s="362">
        <f>'[7]Nicht-Bio'!K86</f>
        <v>4.5926995598333331</v>
      </c>
      <c r="AJ104" s="362">
        <f>'[7]Nicht-Bio'!L86</f>
        <v>4.9042829897250027</v>
      </c>
      <c r="AK104" s="362">
        <f>'[7]Nicht-Bio'!M86</f>
        <v>2.721979224666665</v>
      </c>
      <c r="AL104" s="362">
        <f>'[7]Nicht-Bio'!N86</f>
        <v>4.2718601561666656</v>
      </c>
      <c r="AM104" s="362">
        <f>'[7]Nicht-Bio'!O86</f>
        <v>3.3077870286666675</v>
      </c>
      <c r="AN104" s="362">
        <f>'[7]Nicht-Bio'!P86</f>
        <v>4.1244492448333325</v>
      </c>
      <c r="AO104" s="362">
        <f>'[7]Nicht-Bio'!R86</f>
        <v>3.3141235344166677</v>
      </c>
      <c r="AP104" s="362">
        <f>'[7]Nicht-Bio'!S86</f>
        <v>11.87158698866665</v>
      </c>
      <c r="AQ104" s="362">
        <f>'[7]Nicht-Bio'!T86</f>
        <v>3.7853977410666673</v>
      </c>
      <c r="AR104" s="362">
        <f>'[7]Nicht-Bio'!U86</f>
        <v>4.1284857242499999</v>
      </c>
      <c r="AS104" s="362">
        <f>'[7]Nicht-Bio'!W86</f>
        <v>4.9730487756666673</v>
      </c>
      <c r="AT104" s="362">
        <f>'[7]Nicht-Bio'!X86</f>
        <v>21.471729817333301</v>
      </c>
      <c r="AU104" s="380">
        <f t="shared" si="2"/>
        <v>25.030239925146166</v>
      </c>
      <c r="AV104" s="362"/>
      <c r="AW104" s="362"/>
      <c r="AX104" s="381"/>
      <c r="AY104" s="401"/>
    </row>
    <row r="105" spans="1:51">
      <c r="A105" s="398">
        <v>39083</v>
      </c>
      <c r="B105" s="376"/>
      <c r="C105" s="362"/>
      <c r="D105" s="362"/>
      <c r="E105" s="362"/>
      <c r="F105" s="362"/>
      <c r="G105" s="362"/>
      <c r="H105" s="362"/>
      <c r="I105" s="362"/>
      <c r="J105" s="380"/>
      <c r="K105" s="362">
        <f>[4]prixC2!C210</f>
        <v>53.058211233224405</v>
      </c>
      <c r="L105" s="362">
        <f>[4]prixC2!D210</f>
        <v>41.157013573209895</v>
      </c>
      <c r="M105" s="362">
        <f>[4]prixC2!Q210</f>
        <v>32.211059042640329</v>
      </c>
      <c r="N105" s="362">
        <f>[4]prixC2!R210</f>
        <v>16.225468965235375</v>
      </c>
      <c r="O105" s="362">
        <f>[4]prixC2!T210</f>
        <v>24.461210679746454</v>
      </c>
      <c r="P105" s="362">
        <f>[4]prixC2!AE210</f>
        <v>4.6682842014601222</v>
      </c>
      <c r="Q105" s="362">
        <f>[4]prixC2!AH210</f>
        <v>1.6587514810219881</v>
      </c>
      <c r="R105" s="362">
        <f>[4]prixC2!AI210</f>
        <v>1.7334525479468776</v>
      </c>
      <c r="S105" s="362">
        <f>[4]prixC2!AK210</f>
        <v>9.1010901063998837</v>
      </c>
      <c r="T105" s="362"/>
      <c r="U105" s="380"/>
      <c r="V105" s="376">
        <f>'[2]Haltung gewichtet'!H80</f>
        <v>0.61776707591802238</v>
      </c>
      <c r="W105" s="380">
        <f t="shared" si="1"/>
        <v>17.297478125704625</v>
      </c>
      <c r="X105" s="362" t="str">
        <f>IF(ISBLANK([1]KochtypBerechnung_nichtBio!U74),"",[1]KochtypBerechnung_nichtBio!U74)</f>
        <v/>
      </c>
      <c r="Y105" s="362">
        <f>IF(ISBLANK([1]KochtypBerechnung_nichtBio!W74),"",[1]KochtypBerechnung_nichtBio!W74)</f>
        <v>1.9886731213249975</v>
      </c>
      <c r="Z105" s="380"/>
      <c r="AA105" s="376">
        <f>'[7]Nicht-Bio'!C87</f>
        <v>3.8483467838333327</v>
      </c>
      <c r="AB105" s="362">
        <f>'[7]Nicht-Bio'!D87</f>
        <v>2.8204725914999997</v>
      </c>
      <c r="AC105" s="362">
        <f>'[7]Nicht-Bio'!E87</f>
        <v>2.3019131434166651</v>
      </c>
      <c r="AD105" s="362">
        <f>'[7]Nicht-Bio'!F87</f>
        <v>0.48193243095833299</v>
      </c>
      <c r="AE105" s="380">
        <f t="shared" si="4"/>
        <v>12.410904550251932</v>
      </c>
      <c r="AF105" s="362">
        <f>'[7]Nicht-Bio'!G87</f>
        <v>2.2309678248333351</v>
      </c>
      <c r="AG105" s="362">
        <f>'[7]Nicht-Bio'!I87</f>
        <v>4.919786687916667</v>
      </c>
      <c r="AH105" s="362">
        <f>'[7]Nicht-Bio'!J87</f>
        <v>1.8219259332083348</v>
      </c>
      <c r="AI105" s="362">
        <f>'[7]Nicht-Bio'!K87</f>
        <v>4.1086790360000025</v>
      </c>
      <c r="AJ105" s="362">
        <f>'[7]Nicht-Bio'!L87</f>
        <v>4.8741271855416679</v>
      </c>
      <c r="AK105" s="362">
        <f>'[7]Nicht-Bio'!M87</f>
        <v>2.7302635459166651</v>
      </c>
      <c r="AL105" s="362">
        <f>'[7]Nicht-Bio'!N87</f>
        <v>3.7466304969166648</v>
      </c>
      <c r="AM105" s="362">
        <f>'[7]Nicht-Bio'!O87</f>
        <v>3.2105030638333352</v>
      </c>
      <c r="AN105" s="362">
        <f>'[7]Nicht-Bio'!P87</f>
        <v>3.8698571329166676</v>
      </c>
      <c r="AO105" s="362">
        <f>'[7]Nicht-Bio'!R87</f>
        <v>3.4947634659166678</v>
      </c>
      <c r="AP105" s="362">
        <f>'[7]Nicht-Bio'!S87</f>
        <v>11.80403619691665</v>
      </c>
      <c r="AQ105" s="362">
        <f>'[7]Nicht-Bio'!T87</f>
        <v>3.8031631986666672</v>
      </c>
      <c r="AR105" s="362">
        <f>'[7]Nicht-Bio'!U87</f>
        <v>4.2122358163333322</v>
      </c>
      <c r="AS105" s="362">
        <f>'[7]Nicht-Bio'!W87</f>
        <v>5.5979686484166669</v>
      </c>
      <c r="AT105" s="362">
        <f>'[7]Nicht-Bio'!X87</f>
        <v>26.558605671666673</v>
      </c>
      <c r="AU105" s="380">
        <f t="shared" si="2"/>
        <v>26.71974236054319</v>
      </c>
      <c r="AV105" s="362"/>
      <c r="AW105" s="362"/>
      <c r="AX105" s="381"/>
      <c r="AY105" s="401"/>
    </row>
    <row r="106" spans="1:51">
      <c r="A106" s="398">
        <v>39114</v>
      </c>
      <c r="B106" s="376"/>
      <c r="C106" s="362"/>
      <c r="D106" s="362"/>
      <c r="E106" s="362"/>
      <c r="F106" s="362"/>
      <c r="G106" s="362"/>
      <c r="H106" s="362"/>
      <c r="I106" s="362"/>
      <c r="J106" s="380"/>
      <c r="K106" s="362">
        <f>[4]prixC2!C211</f>
        <v>53.492632429525514</v>
      </c>
      <c r="L106" s="362">
        <f>[4]prixC2!D211</f>
        <v>40.30868165364155</v>
      </c>
      <c r="M106" s="362">
        <f>[4]prixC2!Q211</f>
        <v>32.743986923732713</v>
      </c>
      <c r="N106" s="362">
        <f>[4]prixC2!R211</f>
        <v>16.752783561072505</v>
      </c>
      <c r="O106" s="362">
        <f>[4]prixC2!T211</f>
        <v>24.829599673349023</v>
      </c>
      <c r="P106" s="362">
        <f>[4]prixC2!AE211</f>
        <v>4.4261380945345437</v>
      </c>
      <c r="Q106" s="362">
        <f>[4]prixC2!AH211</f>
        <v>1.5466312712944286</v>
      </c>
      <c r="R106" s="362">
        <f>[4]prixC2!AI211</f>
        <v>1.6346416452892882</v>
      </c>
      <c r="S106" s="362">
        <f>[4]prixC2!AK211</f>
        <v>9.2404047201694475</v>
      </c>
      <c r="T106" s="362"/>
      <c r="U106" s="380"/>
      <c r="V106" s="376">
        <f>'[2]Haltung gewichtet'!H81</f>
        <v>0.6044188692771415</v>
      </c>
      <c r="W106" s="380">
        <f t="shared" si="1"/>
        <v>16.923728339759961</v>
      </c>
      <c r="X106" s="362">
        <f>IF(ISBLANK([1]KochtypBerechnung_nichtBio!U75),"",[1]KochtypBerechnung_nichtBio!U75)</f>
        <v>1.98797916835237</v>
      </c>
      <c r="Y106" s="362">
        <f>IF(ISBLANK([1]KochtypBerechnung_nichtBio!W75),"",[1]KochtypBerechnung_nichtBio!W75)</f>
        <v>1.9646402793333326</v>
      </c>
      <c r="Z106" s="380"/>
      <c r="AA106" s="376">
        <f>'[7]Nicht-Bio'!C88</f>
        <v>4.1760840849583349</v>
      </c>
      <c r="AB106" s="362">
        <f>'[7]Nicht-Bio'!D88</f>
        <v>2.6017475915000001</v>
      </c>
      <c r="AC106" s="362">
        <f>'[7]Nicht-Bio'!E88</f>
        <v>2.3367152506666651</v>
      </c>
      <c r="AD106" s="362">
        <f>'[7]Nicht-Bio'!F88</f>
        <v>0.45630338538333298</v>
      </c>
      <c r="AE106" s="380">
        <f t="shared" si="4"/>
        <v>12.606926687545274</v>
      </c>
      <c r="AF106" s="362">
        <f>'[7]Nicht-Bio'!G88</f>
        <v>2.3445046603333326</v>
      </c>
      <c r="AG106" s="362">
        <f>'[7]Nicht-Bio'!I88</f>
        <v>5.3575458325833347</v>
      </c>
      <c r="AH106" s="362">
        <f>'[7]Nicht-Bio'!J88</f>
        <v>2.1743674266249999</v>
      </c>
      <c r="AI106" s="362">
        <f>'[7]Nicht-Bio'!K88</f>
        <v>4.3722833758749999</v>
      </c>
      <c r="AJ106" s="362">
        <f>'[7]Nicht-Bio'!L88</f>
        <v>4.4555042811166672</v>
      </c>
      <c r="AK106" s="362">
        <f>'[7]Nicht-Bio'!M88</f>
        <v>2.7386246324166672</v>
      </c>
      <c r="AL106" s="362">
        <f>'[7]Nicht-Bio'!N88</f>
        <v>3.4788161139166673</v>
      </c>
      <c r="AM106" s="362">
        <f>'[7]Nicht-Bio'!O88</f>
        <v>3.2321111484166676</v>
      </c>
      <c r="AN106" s="362">
        <f>'[7]Nicht-Bio'!P88</f>
        <v>3.512886322</v>
      </c>
      <c r="AO106" s="362">
        <f>'[7]Nicht-Bio'!R88</f>
        <v>3.2018739652499999</v>
      </c>
      <c r="AP106" s="362">
        <f>'[7]Nicht-Bio'!S88</f>
        <v>11.706616002666674</v>
      </c>
      <c r="AQ106" s="362">
        <f>'[7]Nicht-Bio'!T88</f>
        <v>3.8944408041333323</v>
      </c>
      <c r="AR106" s="362">
        <f>'[7]Nicht-Bio'!U88</f>
        <v>4.4753367734999996</v>
      </c>
      <c r="AS106" s="362">
        <f>'[7]Nicht-Bio'!W88</f>
        <v>5.0281193279166674</v>
      </c>
      <c r="AT106" s="362">
        <f>'[7]Nicht-Bio'!X88</f>
        <v>28.270534740666651</v>
      </c>
      <c r="AU106" s="380">
        <f t="shared" si="2"/>
        <v>27.294533751132331</v>
      </c>
      <c r="AV106" s="362"/>
      <c r="AW106" s="362"/>
      <c r="AX106" s="381"/>
      <c r="AY106" s="401"/>
    </row>
    <row r="107" spans="1:51">
      <c r="A107" s="398">
        <v>39142</v>
      </c>
      <c r="B107" s="376"/>
      <c r="C107" s="362"/>
      <c r="D107" s="362"/>
      <c r="E107" s="362"/>
      <c r="F107" s="362"/>
      <c r="G107" s="362"/>
      <c r="H107" s="362"/>
      <c r="I107" s="362"/>
      <c r="J107" s="380"/>
      <c r="K107" s="362">
        <f>[4]prixC2!C212</f>
        <v>55.365985385386139</v>
      </c>
      <c r="L107" s="362">
        <f>[4]prixC2!D212</f>
        <v>40.289893394998337</v>
      </c>
      <c r="M107" s="362">
        <f>[4]prixC2!Q212</f>
        <v>31.641320825759156</v>
      </c>
      <c r="N107" s="362">
        <f>[4]prixC2!R212</f>
        <v>16.744026484732</v>
      </c>
      <c r="O107" s="362">
        <f>[4]prixC2!T212</f>
        <v>24.170894605139239</v>
      </c>
      <c r="P107" s="362">
        <f>[4]prixC2!AE212</f>
        <v>4.6916312041322294</v>
      </c>
      <c r="Q107" s="362">
        <f>[4]prixC2!AH212</f>
        <v>1.5684760470854919</v>
      </c>
      <c r="R107" s="362">
        <f>[4]prixC2!AI212</f>
        <v>1.7620509051290287</v>
      </c>
      <c r="S107" s="362">
        <f>[4]prixC2!AK212</f>
        <v>9.4472423281558235</v>
      </c>
      <c r="T107" s="362"/>
      <c r="U107" s="380"/>
      <c r="V107" s="376">
        <f>'[2]Haltung gewichtet'!H82</f>
        <v>0.63015827350081177</v>
      </c>
      <c r="W107" s="380">
        <f t="shared" si="1"/>
        <v>17.644431658022729</v>
      </c>
      <c r="X107" s="362" t="str">
        <f>IF(ISBLANK([1]KochtypBerechnung_nichtBio!U76),"",[1]KochtypBerechnung_nichtBio!U76)</f>
        <v/>
      </c>
      <c r="Y107" s="362">
        <f>IF(ISBLANK([1]KochtypBerechnung_nichtBio!W76),"",[1]KochtypBerechnung_nichtBio!W76)</f>
        <v>1.8952031724800023</v>
      </c>
      <c r="Z107" s="380"/>
      <c r="AA107" s="376">
        <f>'[7]Nicht-Bio'!C89</f>
        <v>3.9748178386333337</v>
      </c>
      <c r="AB107" s="362">
        <f>'[7]Nicht-Bio'!D89</f>
        <v>2.7419944280666657</v>
      </c>
      <c r="AC107" s="362">
        <f>'[7]Nicht-Bio'!E89</f>
        <v>2.7314447506666659</v>
      </c>
      <c r="AD107" s="362">
        <f>'[7]Nicht-Bio'!F89</f>
        <v>0.47144587297333346</v>
      </c>
      <c r="AE107" s="380">
        <f t="shared" si="4"/>
        <v>12.862497903258415</v>
      </c>
      <c r="AF107" s="362">
        <f>'[7]Nicht-Bio'!G89</f>
        <v>2.4643351676666696</v>
      </c>
      <c r="AG107" s="362">
        <f>'[7]Nicht-Bio'!I89</f>
        <v>4.5953184382000005</v>
      </c>
      <c r="AH107" s="362">
        <f>'[7]Nicht-Bio'!J89</f>
        <v>1.8907375612666661</v>
      </c>
      <c r="AI107" s="362">
        <f>'[7]Nicht-Bio'!K89</f>
        <v>3.8030795615000024</v>
      </c>
      <c r="AJ107" s="362">
        <f>'[7]Nicht-Bio'!L89</f>
        <v>3.8094416782666656</v>
      </c>
      <c r="AK107" s="362">
        <f>'[7]Nicht-Bio'!M89</f>
        <v>2.8176007251199997</v>
      </c>
      <c r="AL107" s="362">
        <f>'[7]Nicht-Bio'!N89</f>
        <v>3.3161589899333324</v>
      </c>
      <c r="AM107" s="362">
        <f>'[7]Nicht-Bio'!O89</f>
        <v>3.1818084679333341</v>
      </c>
      <c r="AN107" s="362">
        <f>'[7]Nicht-Bio'!P89</f>
        <v>3.5257105772000026</v>
      </c>
      <c r="AO107" s="362">
        <f>'[7]Nicht-Bio'!R89</f>
        <v>3.441670042533334</v>
      </c>
      <c r="AP107" s="362">
        <f>'[7]Nicht-Bio'!S89</f>
        <v>11.9262627754</v>
      </c>
      <c r="AQ107" s="362">
        <f>'[7]Nicht-Bio'!T89</f>
        <v>3.9210476716800002</v>
      </c>
      <c r="AR107" s="362">
        <f>'[7]Nicht-Bio'!U89</f>
        <v>4.6237634737333346</v>
      </c>
      <c r="AS107" s="362">
        <f>'[7]Nicht-Bio'!W89</f>
        <v>3.8527569052666677</v>
      </c>
      <c r="AT107" s="362">
        <f>'[7]Nicht-Bio'!X89</f>
        <v>27.882339078133317</v>
      </c>
      <c r="AU107" s="380">
        <f t="shared" si="2"/>
        <v>25.336622570788425</v>
      </c>
      <c r="AV107" s="362"/>
      <c r="AW107" s="362"/>
      <c r="AX107" s="381"/>
      <c r="AY107" s="401"/>
    </row>
    <row r="108" spans="1:51">
      <c r="A108" s="398">
        <v>39173</v>
      </c>
      <c r="B108" s="376"/>
      <c r="C108" s="362"/>
      <c r="D108" s="362"/>
      <c r="E108" s="362"/>
      <c r="F108" s="362"/>
      <c r="G108" s="362"/>
      <c r="H108" s="362"/>
      <c r="I108" s="362"/>
      <c r="J108" s="380"/>
      <c r="K108" s="362">
        <f>[4]prixC2!C213</f>
        <v>52.085022564888654</v>
      </c>
      <c r="L108" s="362">
        <f>[4]prixC2!D213</f>
        <v>40.55632083198573</v>
      </c>
      <c r="M108" s="362">
        <f>[4]prixC2!Q213</f>
        <v>32.319251538203751</v>
      </c>
      <c r="N108" s="362">
        <f>[4]prixC2!R213</f>
        <v>18.630951391662727</v>
      </c>
      <c r="O108" s="362">
        <f>[4]prixC2!T213</f>
        <v>24.637992507899071</v>
      </c>
      <c r="P108" s="362">
        <f>[4]prixC2!AE213</f>
        <v>4.3897053747413564</v>
      </c>
      <c r="Q108" s="362">
        <f>[4]prixC2!AH213</f>
        <v>1.6064833922466277</v>
      </c>
      <c r="R108" s="362">
        <f>[4]prixC2!AI213</f>
        <v>1.6974894001883445</v>
      </c>
      <c r="S108" s="362">
        <f>[4]prixC2!AK213</f>
        <v>9.3704754562991823</v>
      </c>
      <c r="T108" s="362"/>
      <c r="U108" s="380"/>
      <c r="V108" s="376">
        <f>'[2]Haltung gewichtet'!H83</f>
        <v>0.59477697048451006</v>
      </c>
      <c r="W108" s="380">
        <f t="shared" si="1"/>
        <v>16.653755173566282</v>
      </c>
      <c r="X108" s="362" t="str">
        <f>IF(ISBLANK([1]KochtypBerechnung_nichtBio!U77),"",[1]KochtypBerechnung_nichtBio!U77)</f>
        <v/>
      </c>
      <c r="Y108" s="362">
        <f>IF(ISBLANK([1]KochtypBerechnung_nichtBio!W77),"",[1]KochtypBerechnung_nichtBio!W77)</f>
        <v>2.0185472929777766</v>
      </c>
      <c r="Z108" s="380"/>
      <c r="AA108" s="376">
        <f>'[7]Nicht-Bio'!C90</f>
        <v>4.0474061579583349</v>
      </c>
      <c r="AB108" s="362">
        <f>'[7]Nicht-Bio'!D90</f>
        <v>2.7120828437083349</v>
      </c>
      <c r="AC108" s="362">
        <f>'[7]Nicht-Bio'!E90</f>
        <v>2.730888457458335</v>
      </c>
      <c r="AD108" s="362">
        <f>'[7]Nicht-Bio'!F90</f>
        <v>0.48296143612499998</v>
      </c>
      <c r="AE108" s="380">
        <f t="shared" si="4"/>
        <v>12.96378706180035</v>
      </c>
      <c r="AF108" s="362">
        <f>'[7]Nicht-Bio'!G90</f>
        <v>2.3793410112500002</v>
      </c>
      <c r="AG108" s="362">
        <f>'[7]Nicht-Bio'!I90</f>
        <v>6.0481439014166671</v>
      </c>
      <c r="AH108" s="362">
        <f>'[7]Nicht-Bio'!J90</f>
        <v>1.5168100600833325</v>
      </c>
      <c r="AI108" s="362">
        <f>'[7]Nicht-Bio'!K90</f>
        <v>3.4661330956666676</v>
      </c>
      <c r="AJ108" s="362">
        <f>'[7]Nicht-Bio'!L90</f>
        <v>5.8137378586499997</v>
      </c>
      <c r="AK108" s="362">
        <f>'[7]Nicht-Bio'!M90</f>
        <v>2.8151195926833301</v>
      </c>
      <c r="AL108" s="362">
        <f>'[7]Nicht-Bio'!N90</f>
        <v>5.0710263861666673</v>
      </c>
      <c r="AM108" s="362">
        <f>'[7]Nicht-Bio'!O90</f>
        <v>3.8204483830833351</v>
      </c>
      <c r="AN108" s="362">
        <f>'[7]Nicht-Bio'!P90</f>
        <v>5.1516083930000001</v>
      </c>
      <c r="AO108" s="362">
        <f>'[7]Nicht-Bio'!R90</f>
        <v>3.5707669217499998</v>
      </c>
      <c r="AP108" s="362">
        <f>'[7]Nicht-Bio'!S90</f>
        <v>11.352102659750001</v>
      </c>
      <c r="AQ108" s="362">
        <f>'[7]Nicht-Bio'!T90</f>
        <v>3.9006616621333348</v>
      </c>
      <c r="AR108" s="362">
        <f>'[7]Nicht-Bio'!U90</f>
        <v>4.9291145918333328</v>
      </c>
      <c r="AS108" s="362">
        <f>'[7]Nicht-Bio'!W90</f>
        <v>4.2667833850833352</v>
      </c>
      <c r="AT108" s="362">
        <f>'[7]Nicht-Bio'!X90</f>
        <v>26.846458319166672</v>
      </c>
      <c r="AU108" s="380">
        <f t="shared" si="2"/>
        <v>28.952858600909945</v>
      </c>
      <c r="AV108" s="362"/>
      <c r="AW108" s="362"/>
      <c r="AX108" s="381"/>
      <c r="AY108" s="401"/>
    </row>
    <row r="109" spans="1:51">
      <c r="A109" s="398">
        <v>39203</v>
      </c>
      <c r="B109" s="376"/>
      <c r="C109" s="362"/>
      <c r="D109" s="362"/>
      <c r="E109" s="362"/>
      <c r="F109" s="362"/>
      <c r="G109" s="362"/>
      <c r="H109" s="362"/>
      <c r="I109" s="362"/>
      <c r="J109" s="380"/>
      <c r="K109" s="362">
        <f>[4]prixC2!C214</f>
        <v>55.484238523611182</v>
      </c>
      <c r="L109" s="362">
        <f>[4]prixC2!D214</f>
        <v>43.991302617051325</v>
      </c>
      <c r="M109" s="362">
        <f>[4]prixC2!Q214</f>
        <v>35.603323850726035</v>
      </c>
      <c r="N109" s="362">
        <f>[4]prixC2!R214</f>
        <v>19.765146181386275</v>
      </c>
      <c r="O109" s="362">
        <f>[4]prixC2!T214</f>
        <v>24.56442909170082</v>
      </c>
      <c r="P109" s="362">
        <f>[4]prixC2!AE214</f>
        <v>4.5329819944926442</v>
      </c>
      <c r="Q109" s="362">
        <f>[4]prixC2!AH214</f>
        <v>1.5508204759700592</v>
      </c>
      <c r="R109" s="362">
        <f>[4]prixC2!AI214</f>
        <v>1.6129945223384643</v>
      </c>
      <c r="S109" s="362">
        <f>[4]prixC2!AK214</f>
        <v>9.3241303454596149</v>
      </c>
      <c r="T109" s="362"/>
      <c r="U109" s="380"/>
      <c r="V109" s="376">
        <f>'[2]Haltung gewichtet'!H84</f>
        <v>0.59516566563778106</v>
      </c>
      <c r="W109" s="380">
        <f t="shared" ref="W109:W172" si="5">SUMPRODUCT($V$19:$V$19,V109:V109)</f>
        <v>16.66463863785787</v>
      </c>
      <c r="X109" s="362">
        <f>IF(ISBLANK([1]KochtypBerechnung_nichtBio!U78),"",[1]KochtypBerechnung_nichtBio!U78)</f>
        <v>1.9858110292906099</v>
      </c>
      <c r="Y109" s="362">
        <f>IF(ISBLANK([1]KochtypBerechnung_nichtBio!W78),"",[1]KochtypBerechnung_nichtBio!W78)</f>
        <v>2.0993367869241002</v>
      </c>
      <c r="Z109" s="380"/>
      <c r="AA109" s="376">
        <f>'[7]Nicht-Bio'!C91</f>
        <v>3.9582807678666661</v>
      </c>
      <c r="AB109" s="362">
        <f>'[7]Nicht-Bio'!D91</f>
        <v>2.6190366354999997</v>
      </c>
      <c r="AC109" s="362">
        <f>'[7]Nicht-Bio'!E91</f>
        <v>2.9208600035333356</v>
      </c>
      <c r="AD109" s="362">
        <f>'[7]Nicht-Bio'!F91</f>
        <v>0.58528169866666668</v>
      </c>
      <c r="AE109" s="380">
        <f t="shared" si="4"/>
        <v>13.143379047563489</v>
      </c>
      <c r="AF109" s="362">
        <f>'[7]Nicht-Bio'!G91</f>
        <v>1.9960220456333322</v>
      </c>
      <c r="AG109" s="362">
        <f>'[7]Nicht-Bio'!I91</f>
        <v>4.1004749638333333</v>
      </c>
      <c r="AH109" s="362">
        <f>'[7]Nicht-Bio'!J91</f>
        <v>1.7485963093333321</v>
      </c>
      <c r="AI109" s="362">
        <f>'[7]Nicht-Bio'!K91</f>
        <v>3.9757930658666658</v>
      </c>
      <c r="AJ109" s="362">
        <f>'[7]Nicht-Bio'!L91</f>
        <v>4.6247305990000003</v>
      </c>
      <c r="AK109" s="362">
        <f>'[7]Nicht-Bio'!M91</f>
        <v>2.8031561676333339</v>
      </c>
      <c r="AL109" s="362">
        <f>'[7]Nicht-Bio'!N91</f>
        <v>5.0143502863666685</v>
      </c>
      <c r="AM109" s="362">
        <f>'[7]Nicht-Bio'!O91</f>
        <v>4.6964437454333323</v>
      </c>
      <c r="AN109" s="362">
        <f>'[7]Nicht-Bio'!P91</f>
        <v>4.9780146803000003</v>
      </c>
      <c r="AO109" s="362">
        <f>'[7]Nicht-Bio'!R91</f>
        <v>4.105452056599999</v>
      </c>
      <c r="AP109" s="362">
        <f>'[7]Nicht-Bio'!S91</f>
        <v>11.442347766200001</v>
      </c>
      <c r="AQ109" s="362">
        <f>'[7]Nicht-Bio'!T91</f>
        <v>3.9386619700266698</v>
      </c>
      <c r="AR109" s="362">
        <f>'[7]Nicht-Bio'!U91</f>
        <v>5.070621694933334</v>
      </c>
      <c r="AS109" s="362">
        <f>'[7]Nicht-Bio'!W91</f>
        <v>4.0246880812666657</v>
      </c>
      <c r="AT109" s="362">
        <f>'[7]Nicht-Bio'!X91</f>
        <v>24.09244572233332</v>
      </c>
      <c r="AU109" s="380">
        <f t="shared" si="2"/>
        <v>26.181790916898578</v>
      </c>
      <c r="AV109" s="362"/>
      <c r="AW109" s="362"/>
      <c r="AX109" s="381"/>
      <c r="AY109" s="401"/>
    </row>
    <row r="110" spans="1:51">
      <c r="A110" s="398">
        <v>39234</v>
      </c>
      <c r="B110" s="376"/>
      <c r="C110" s="362"/>
      <c r="D110" s="362"/>
      <c r="E110" s="362"/>
      <c r="F110" s="362"/>
      <c r="G110" s="362"/>
      <c r="H110" s="362"/>
      <c r="I110" s="362"/>
      <c r="J110" s="380"/>
      <c r="K110" s="362">
        <f>[4]prixC2!C215</f>
        <v>57.114740104370739</v>
      </c>
      <c r="L110" s="362">
        <f>[4]prixC2!D215</f>
        <v>43.060751849635253</v>
      </c>
      <c r="M110" s="362">
        <f>[4]prixC2!Q215</f>
        <v>36.916527522370345</v>
      </c>
      <c r="N110" s="362">
        <f>[4]prixC2!R215</f>
        <v>20.389365498031349</v>
      </c>
      <c r="O110" s="362">
        <f>[4]prixC2!T215</f>
        <v>23.508312915626703</v>
      </c>
      <c r="P110" s="362">
        <f>[4]prixC2!AE215</f>
        <v>4.2589354112419535</v>
      </c>
      <c r="Q110" s="362">
        <f>[4]prixC2!AH215</f>
        <v>1.5119672250866703</v>
      </c>
      <c r="R110" s="362">
        <f>[4]prixC2!AI215</f>
        <v>1.6194818196623642</v>
      </c>
      <c r="S110" s="362">
        <f>[4]prixC2!AK215</f>
        <v>9.5838402643584395</v>
      </c>
      <c r="T110" s="362"/>
      <c r="U110" s="380"/>
      <c r="V110" s="376">
        <f>'[2]Haltung gewichtet'!H85</f>
        <v>0.60221357710798196</v>
      </c>
      <c r="W110" s="380">
        <f t="shared" si="5"/>
        <v>16.861980159023496</v>
      </c>
      <c r="X110" s="362" t="str">
        <f>IF(ISBLANK([1]KochtypBerechnung_nichtBio!U79),"",[1]KochtypBerechnung_nichtBio!U79)</f>
        <v/>
      </c>
      <c r="Y110" s="362">
        <f>IF(ISBLANK([1]KochtypBerechnung_nichtBio!W79),"",[1]KochtypBerechnung_nichtBio!W79)</f>
        <v>2.1670860275063721</v>
      </c>
      <c r="Z110" s="380"/>
      <c r="AA110" s="376">
        <f>'[7]Nicht-Bio'!C92</f>
        <v>4.1756074554159532</v>
      </c>
      <c r="AB110" s="362">
        <f>'[7]Nicht-Bio'!D92</f>
        <v>2.7207174028333352</v>
      </c>
      <c r="AC110" s="362">
        <f>'[7]Nicht-Bio'!E92</f>
        <v>3.0698575982083329</v>
      </c>
      <c r="AD110" s="362">
        <f>'[7]Nicht-Bio'!F92</f>
        <v>0.74094184975000021</v>
      </c>
      <c r="AE110" s="380">
        <f t="shared" si="4"/>
        <v>14.11323580145126</v>
      </c>
      <c r="AF110" s="362">
        <f>'[7]Nicht-Bio'!G92</f>
        <v>2.2288864199166674</v>
      </c>
      <c r="AG110" s="362">
        <f>'[7]Nicht-Bio'!I92</f>
        <v>4.6129188823750003</v>
      </c>
      <c r="AH110" s="362">
        <f>'[7]Nicht-Bio'!J92</f>
        <v>1.5866329105000001</v>
      </c>
      <c r="AI110" s="362">
        <f>'[7]Nicht-Bio'!K92</f>
        <v>4.3598128617916672</v>
      </c>
      <c r="AJ110" s="362">
        <f>'[7]Nicht-Bio'!L92</f>
        <v>3.4846948031166676</v>
      </c>
      <c r="AK110" s="362">
        <f>'[7]Nicht-Bio'!M92</f>
        <v>2.8125707438666674</v>
      </c>
      <c r="AL110" s="362">
        <f>'[7]Nicht-Bio'!N92</f>
        <v>3.2997848135416676</v>
      </c>
      <c r="AM110" s="362">
        <f>'[7]Nicht-Bio'!O92</f>
        <v>3.8333253302500001</v>
      </c>
      <c r="AN110" s="362">
        <f>'[7]Nicht-Bio'!P92</f>
        <v>4.5676088776666672</v>
      </c>
      <c r="AO110" s="362">
        <f>'[7]Nicht-Bio'!R92</f>
        <v>5.9743674879999995</v>
      </c>
      <c r="AP110" s="362">
        <f>'[7]Nicht-Bio'!S92</f>
        <v>11.488335650166674</v>
      </c>
      <c r="AQ110" s="362">
        <f>'[7]Nicht-Bio'!T92</f>
        <v>3.937782627533335</v>
      </c>
      <c r="AR110" s="362">
        <f>'[7]Nicht-Bio'!U92</f>
        <v>5.2726639307500003</v>
      </c>
      <c r="AS110" s="362">
        <f>'[7]Nicht-Bio'!W92</f>
        <v>4.657335282916665</v>
      </c>
      <c r="AT110" s="362">
        <f>'[7]Nicht-Bio'!X92</f>
        <v>25.210955033416649</v>
      </c>
      <c r="AU110" s="380">
        <f t="shared" si="2"/>
        <v>25.291274516039838</v>
      </c>
      <c r="AV110" s="362"/>
      <c r="AW110" s="362"/>
      <c r="AX110" s="381"/>
      <c r="AY110" s="401"/>
    </row>
    <row r="111" spans="1:51">
      <c r="A111" s="398">
        <v>39264</v>
      </c>
      <c r="B111" s="376"/>
      <c r="C111" s="362"/>
      <c r="D111" s="362"/>
      <c r="E111" s="362"/>
      <c r="F111" s="362"/>
      <c r="G111" s="362"/>
      <c r="H111" s="362"/>
      <c r="I111" s="362"/>
      <c r="J111" s="380"/>
      <c r="K111" s="362">
        <f>[4]prixC2!C216</f>
        <v>55.562129460825282</v>
      </c>
      <c r="L111" s="362">
        <f>[4]prixC2!D216</f>
        <v>41.630617665166028</v>
      </c>
      <c r="M111" s="362">
        <f>[4]prixC2!Q216</f>
        <v>34.207911876932414</v>
      </c>
      <c r="N111" s="362">
        <f>[4]prixC2!R216</f>
        <v>20.070236820061812</v>
      </c>
      <c r="O111" s="362">
        <f>[4]prixC2!T216</f>
        <v>24.125200339686955</v>
      </c>
      <c r="P111" s="362">
        <f>[4]prixC2!AE216</f>
        <v>4.5112016889006421</v>
      </c>
      <c r="Q111" s="362">
        <f>[4]prixC2!AH216</f>
        <v>1.5201204351968405</v>
      </c>
      <c r="R111" s="362">
        <f>[4]prixC2!AI216</f>
        <v>1.5882981971020298</v>
      </c>
      <c r="S111" s="362">
        <f>[4]prixC2!AK216</f>
        <v>9.3023512625800642</v>
      </c>
      <c r="T111" s="362"/>
      <c r="U111" s="380"/>
      <c r="V111" s="376">
        <f>'[2]Haltung gewichtet'!H86</f>
        <v>0.61067331212390352</v>
      </c>
      <c r="W111" s="380">
        <f t="shared" si="5"/>
        <v>17.098852739469297</v>
      </c>
      <c r="X111" s="362" t="str">
        <f>IF(ISBLANK([1]KochtypBerechnung_nichtBio!U80),"",[1]KochtypBerechnung_nichtBio!U80)</f>
        <v/>
      </c>
      <c r="Y111" s="362">
        <f>IF(ISBLANK([1]KochtypBerechnung_nichtBio!W80),"",[1]KochtypBerechnung_nichtBio!W80)</f>
        <v>1.9758974609096591</v>
      </c>
      <c r="Z111" s="380"/>
      <c r="AA111" s="376">
        <f>'[7]Nicht-Bio'!C93</f>
        <v>4.0919578510833325</v>
      </c>
      <c r="AB111" s="362">
        <f>'[7]Nicht-Bio'!D93</f>
        <v>2.7429673333333335</v>
      </c>
      <c r="AC111" s="362">
        <f>'[7]Nicht-Bio'!E93</f>
        <v>3.4717281281666645</v>
      </c>
      <c r="AD111" s="362">
        <f>'[7]Nicht-Bio'!F93</f>
        <v>0.75607488233333364</v>
      </c>
      <c r="AE111" s="380">
        <f t="shared" si="4"/>
        <v>14.40996756645745</v>
      </c>
      <c r="AF111" s="362">
        <f>'[7]Nicht-Bio'!G93</f>
        <v>2.141307184066668</v>
      </c>
      <c r="AG111" s="362">
        <f>'[7]Nicht-Bio'!I93</f>
        <v>4.089156269666665</v>
      </c>
      <c r="AH111" s="362">
        <f>'[7]Nicht-Bio'!J93</f>
        <v>1.6014260926666661</v>
      </c>
      <c r="AI111" s="362">
        <f>'[7]Nicht-Bio'!K93</f>
        <v>4.6789716005333322</v>
      </c>
      <c r="AJ111" s="362">
        <f>'[7]Nicht-Bio'!L93</f>
        <v>4.4755564818</v>
      </c>
      <c r="AK111" s="362">
        <f>'[7]Nicht-Bio'!M93</f>
        <v>2.5760271486000001</v>
      </c>
      <c r="AL111" s="362">
        <f>'[7]Nicht-Bio'!N93</f>
        <v>4.8741690769333346</v>
      </c>
      <c r="AM111" s="362">
        <f>'[7]Nicht-Bio'!O93</f>
        <v>4.8577616006666657</v>
      </c>
      <c r="AN111" s="362">
        <f>'[7]Nicht-Bio'!P93</f>
        <v>6.1797916894</v>
      </c>
      <c r="AO111" s="362">
        <f>'[7]Nicht-Bio'!R93</f>
        <v>5.2220471183999999</v>
      </c>
      <c r="AP111" s="362">
        <f>'[7]Nicht-Bio'!S93</f>
        <v>11.65238572586666</v>
      </c>
      <c r="AQ111" s="362">
        <f>'[7]Nicht-Bio'!T93</f>
        <v>3.7543062141866699</v>
      </c>
      <c r="AR111" s="362">
        <f>'[7]Nicht-Bio'!U93</f>
        <v>6.999110392133332</v>
      </c>
      <c r="AS111" s="362">
        <f>'[7]Nicht-Bio'!W93</f>
        <v>5.2008781612666652</v>
      </c>
      <c r="AT111" s="362">
        <f>'[7]Nicht-Bio'!X93</f>
        <v>31.602276277666647</v>
      </c>
      <c r="AU111" s="380">
        <f t="shared" si="2"/>
        <v>27.583189232727818</v>
      </c>
      <c r="AV111" s="362"/>
      <c r="AW111" s="362"/>
      <c r="AX111" s="381"/>
      <c r="AY111" s="401"/>
    </row>
    <row r="112" spans="1:51">
      <c r="A112" s="398">
        <v>39295</v>
      </c>
      <c r="B112" s="376"/>
      <c r="C112" s="362"/>
      <c r="D112" s="362"/>
      <c r="E112" s="362"/>
      <c r="F112" s="362"/>
      <c r="G112" s="362"/>
      <c r="H112" s="362"/>
      <c r="I112" s="362"/>
      <c r="J112" s="380"/>
      <c r="K112" s="362">
        <f>[4]prixC2!C217</f>
        <v>57.630601852997806</v>
      </c>
      <c r="L112" s="362">
        <f>[4]prixC2!D217</f>
        <v>42.932172526024196</v>
      </c>
      <c r="M112" s="362">
        <f>[4]prixC2!Q217</f>
        <v>33.230757838670002</v>
      </c>
      <c r="N112" s="362">
        <f>[4]prixC2!R217</f>
        <v>19.454997534095945</v>
      </c>
      <c r="O112" s="362">
        <f>[4]prixC2!T217</f>
        <v>23.697273733331951</v>
      </c>
      <c r="P112" s="362">
        <f>[4]prixC2!AE217</f>
        <v>4.5375199853734536</v>
      </c>
      <c r="Q112" s="362">
        <f>[4]prixC2!AH217</f>
        <v>1.5228036508359144</v>
      </c>
      <c r="R112" s="362">
        <f>[4]prixC2!AI217</f>
        <v>1.6893597260386362</v>
      </c>
      <c r="S112" s="362">
        <f>[4]prixC2!AK217</f>
        <v>9.2337854157773211</v>
      </c>
      <c r="T112" s="362"/>
      <c r="U112" s="380"/>
      <c r="V112" s="376">
        <f>'[2]Haltung gewichtet'!H87</f>
        <v>0.58808430935624612</v>
      </c>
      <c r="W112" s="380">
        <f t="shared" si="5"/>
        <v>16.466360661974893</v>
      </c>
      <c r="X112" s="362" t="str">
        <f>IF(ISBLANK([1]KochtypBerechnung_nichtBio!U81),"",[1]KochtypBerechnung_nichtBio!U81)</f>
        <v/>
      </c>
      <c r="Y112" s="362">
        <f>IF(ISBLANK([1]KochtypBerechnung_nichtBio!W81),"",[1]KochtypBerechnung_nichtBio!W81)</f>
        <v>1.8068636587374993</v>
      </c>
      <c r="Z112" s="380"/>
      <c r="AA112" s="376">
        <f>'[7]Nicht-Bio'!C94</f>
        <v>4.0573616288333358</v>
      </c>
      <c r="AB112" s="362">
        <f>'[7]Nicht-Bio'!D94</f>
        <v>2.7638555023333349</v>
      </c>
      <c r="AC112" s="362">
        <f>'[7]Nicht-Bio'!E94</f>
        <v>3.5831905167083322</v>
      </c>
      <c r="AD112" s="362">
        <f>'[7]Nicht-Bio'!F94</f>
        <v>0.73348798889166678</v>
      </c>
      <c r="AE112" s="380">
        <f t="shared" si="4"/>
        <v>14.425860041672466</v>
      </c>
      <c r="AF112" s="362">
        <f>'[7]Nicht-Bio'!G94</f>
        <v>2.0945901228333348</v>
      </c>
      <c r="AG112" s="362">
        <f>'[7]Nicht-Bio'!I94</f>
        <v>3.8375597732083322</v>
      </c>
      <c r="AH112" s="362">
        <f>'[7]Nicht-Bio'!J94</f>
        <v>1.6720369918333327</v>
      </c>
      <c r="AI112" s="362">
        <f>'[7]Nicht-Bio'!K94</f>
        <v>4.508665853987857</v>
      </c>
      <c r="AJ112" s="362">
        <f>'[7]Nicht-Bio'!L94</f>
        <v>4.9684633856083327</v>
      </c>
      <c r="AK112" s="362">
        <f>'[7]Nicht-Bio'!M94</f>
        <v>2.457186562625</v>
      </c>
      <c r="AL112" s="362">
        <f>'[7]Nicht-Bio'!N94</f>
        <v>4.567301701583335</v>
      </c>
      <c r="AM112" s="362">
        <f>'[7]Nicht-Bio'!O94</f>
        <v>5.3502828455416678</v>
      </c>
      <c r="AN112" s="362">
        <f>'[7]Nicht-Bio'!P94</f>
        <v>6.4779117898749998</v>
      </c>
      <c r="AO112" s="362">
        <f>'[7]Nicht-Bio'!R94</f>
        <v>4.9140147006666703</v>
      </c>
      <c r="AP112" s="362">
        <f>'[7]Nicht-Bio'!S94</f>
        <v>11.45354049866665</v>
      </c>
      <c r="AQ112" s="362">
        <f>'[7]Nicht-Bio'!T94</f>
        <v>3.648813212933335</v>
      </c>
      <c r="AR112" s="362">
        <f>'[7]Nicht-Bio'!U94</f>
        <v>5.502423736083335</v>
      </c>
      <c r="AS112" s="362">
        <f>'[7]Nicht-Bio'!W94</f>
        <v>5.6040069724166672</v>
      </c>
      <c r="AT112" s="362">
        <f>'[7]Nicht-Bio'!X94</f>
        <v>31.639730648333323</v>
      </c>
      <c r="AU112" s="380">
        <f t="shared" si="2"/>
        <v>27.63771714345253</v>
      </c>
      <c r="AV112" s="362"/>
      <c r="AW112" s="362"/>
      <c r="AX112" s="381"/>
      <c r="AY112" s="401"/>
    </row>
    <row r="113" spans="1:51">
      <c r="A113" s="398">
        <v>39326</v>
      </c>
      <c r="B113" s="376"/>
      <c r="C113" s="362"/>
      <c r="D113" s="362"/>
      <c r="E113" s="362"/>
      <c r="F113" s="362"/>
      <c r="G113" s="362"/>
      <c r="H113" s="362"/>
      <c r="I113" s="362"/>
      <c r="J113" s="380"/>
      <c r="K113" s="362">
        <f>[4]prixC2!C218</f>
        <v>59.045333984201847</v>
      </c>
      <c r="L113" s="362">
        <f>[4]prixC2!D218</f>
        <v>43.787473851499165</v>
      </c>
      <c r="M113" s="362">
        <f>[4]prixC2!Q218</f>
        <v>34.270329752753163</v>
      </c>
      <c r="N113" s="362">
        <f>[4]prixC2!R218</f>
        <v>19.516004752468859</v>
      </c>
      <c r="O113" s="362">
        <f>[4]prixC2!T218</f>
        <v>24.088405408665214</v>
      </c>
      <c r="P113" s="362">
        <f>[4]prixC2!AE218</f>
        <v>4.4256854877185781</v>
      </c>
      <c r="Q113" s="362">
        <f>[4]prixC2!AH218</f>
        <v>1.4245611787843513</v>
      </c>
      <c r="R113" s="362">
        <f>[4]prixC2!AI218</f>
        <v>1.7017632412690884</v>
      </c>
      <c r="S113" s="362">
        <f>[4]prixC2!AK218</f>
        <v>9.193663515412851</v>
      </c>
      <c r="T113" s="362"/>
      <c r="U113" s="380"/>
      <c r="V113" s="376">
        <f>'[2]Haltung gewichtet'!H88</f>
        <v>0.60844042331243486</v>
      </c>
      <c r="W113" s="380">
        <f t="shared" si="5"/>
        <v>17.036331852748177</v>
      </c>
      <c r="X113" s="362" t="str">
        <f>IF(ISBLANK([1]KochtypBerechnung_nichtBio!U82),"",[1]KochtypBerechnung_nichtBio!U82)</f>
        <v/>
      </c>
      <c r="Y113" s="362">
        <f>IF(ISBLANK([1]KochtypBerechnung_nichtBio!W82),"",[1]KochtypBerechnung_nichtBio!W82)</f>
        <v>1.5785661719999999</v>
      </c>
      <c r="Z113" s="380"/>
      <c r="AA113" s="376">
        <f>'[7]Nicht-Bio'!C95</f>
        <v>3.6288942072083321</v>
      </c>
      <c r="AB113" s="362">
        <f>'[7]Nicht-Bio'!D95</f>
        <v>2.7154685873750002</v>
      </c>
      <c r="AC113" s="362">
        <f>'[7]Nicht-Bio'!E95</f>
        <v>3.6609609021666674</v>
      </c>
      <c r="AD113" s="362">
        <f>'[7]Nicht-Bio'!F95</f>
        <v>0.75007814954166674</v>
      </c>
      <c r="AE113" s="380">
        <f t="shared" si="4"/>
        <v>13.835795414885906</v>
      </c>
      <c r="AF113" s="362">
        <f>'[7]Nicht-Bio'!G95</f>
        <v>2.1173926259166649</v>
      </c>
      <c r="AG113" s="362">
        <f>'[7]Nicht-Bio'!I95</f>
        <v>4.6813895088750002</v>
      </c>
      <c r="AH113" s="362">
        <f>'[7]Nicht-Bio'!J95</f>
        <v>1.7707950476250001</v>
      </c>
      <c r="AI113" s="362">
        <f>'[7]Nicht-Bio'!K95</f>
        <v>5.2197686599583353</v>
      </c>
      <c r="AJ113" s="362">
        <f>'[7]Nicht-Bio'!L95</f>
        <v>5.0023731808500003</v>
      </c>
      <c r="AK113" s="362">
        <f>'[7]Nicht-Bio'!M95</f>
        <v>2.4613905928333351</v>
      </c>
      <c r="AL113" s="362">
        <f>'[7]Nicht-Bio'!N95</f>
        <v>5.9033680269583346</v>
      </c>
      <c r="AM113" s="362">
        <f>'[7]Nicht-Bio'!O95</f>
        <v>5.6055845891249998</v>
      </c>
      <c r="AN113" s="362">
        <f>'[7]Nicht-Bio'!P95</f>
        <v>7.0682700439583357</v>
      </c>
      <c r="AO113" s="362">
        <f>'[7]Nicht-Bio'!R95</f>
        <v>4.2716263075833325</v>
      </c>
      <c r="AP113" s="362">
        <f>'[7]Nicht-Bio'!S95</f>
        <v>11.404201623916673</v>
      </c>
      <c r="AQ113" s="362">
        <f>'[7]Nicht-Bio'!T95</f>
        <v>3.7265581584250027</v>
      </c>
      <c r="AR113" s="362">
        <f>'[7]Nicht-Bio'!U95</f>
        <v>4.3777212843333349</v>
      </c>
      <c r="AS113" s="362">
        <f>'[7]Nicht-Bio'!W95</f>
        <v>6.9877943859999974</v>
      </c>
      <c r="AT113" s="362">
        <f>'[7]Nicht-Bio'!X95</f>
        <v>30.208286698666676</v>
      </c>
      <c r="AU113" s="380">
        <f t="shared" si="2"/>
        <v>29.379716782279001</v>
      </c>
      <c r="AV113" s="362"/>
      <c r="AW113" s="362"/>
      <c r="AX113" s="381"/>
      <c r="AY113" s="401"/>
    </row>
    <row r="114" spans="1:51">
      <c r="A114" s="398">
        <v>39356</v>
      </c>
      <c r="B114" s="376"/>
      <c r="C114" s="362"/>
      <c r="D114" s="362"/>
      <c r="E114" s="362"/>
      <c r="F114" s="362"/>
      <c r="G114" s="362"/>
      <c r="H114" s="362"/>
      <c r="I114" s="362"/>
      <c r="J114" s="380"/>
      <c r="K114" s="362">
        <f>[4]prixC2!C219</f>
        <v>56.77407303037517</v>
      </c>
      <c r="L114" s="362">
        <f>[4]prixC2!D219</f>
        <v>43.157248313824788</v>
      </c>
      <c r="M114" s="362">
        <f>[4]prixC2!Q219</f>
        <v>33.184570632793644</v>
      </c>
      <c r="N114" s="362">
        <f>[4]prixC2!R219</f>
        <v>18.792795826953107</v>
      </c>
      <c r="O114" s="362">
        <f>[4]prixC2!T219</f>
        <v>24.278297536157059</v>
      </c>
      <c r="P114" s="362">
        <f>[4]prixC2!AE219</f>
        <v>4.4162727579389491</v>
      </c>
      <c r="Q114" s="362">
        <f>[4]prixC2!AH219</f>
        <v>1.534361337327534</v>
      </c>
      <c r="R114" s="362">
        <f>[4]prixC2!AI219</f>
        <v>1.6770037234187698</v>
      </c>
      <c r="S114" s="362">
        <f>[4]prixC2!AK219</f>
        <v>9.1661605494608587</v>
      </c>
      <c r="T114" s="362"/>
      <c r="U114" s="380"/>
      <c r="V114" s="376">
        <f>'[2]Haltung gewichtet'!H89</f>
        <v>0.60444589806137572</v>
      </c>
      <c r="W114" s="380">
        <f t="shared" si="5"/>
        <v>16.924485145718521</v>
      </c>
      <c r="X114" s="362" t="str">
        <f>IF(ISBLANK([1]KochtypBerechnung_nichtBio!U83),"",[1]KochtypBerechnung_nichtBio!U83)</f>
        <v/>
      </c>
      <c r="Y114" s="362">
        <f>IF(ISBLANK([1]KochtypBerechnung_nichtBio!W83),"",[1]KochtypBerechnung_nichtBio!W83)</f>
        <v>1.5709168047333351</v>
      </c>
      <c r="Z114" s="380"/>
      <c r="AA114" s="376">
        <f>'[7]Nicht-Bio'!C96</f>
        <v>3.6424082103750024</v>
      </c>
      <c r="AB114" s="362">
        <f>'[7]Nicht-Bio'!D96</f>
        <v>2.7422527109999999</v>
      </c>
      <c r="AC114" s="362">
        <f>'[7]Nicht-Bio'!E96</f>
        <v>3.375172866833335</v>
      </c>
      <c r="AD114" s="362">
        <f>'[7]Nicht-Bio'!F96</f>
        <v>0.72653908850000004</v>
      </c>
      <c r="AE114" s="380">
        <f t="shared" si="4"/>
        <v>13.574994517428584</v>
      </c>
      <c r="AF114" s="362">
        <f>'[7]Nicht-Bio'!G96</f>
        <v>2.20646125991667</v>
      </c>
      <c r="AG114" s="362">
        <f>'[7]Nicht-Bio'!I96</f>
        <v>4.8080806820833359</v>
      </c>
      <c r="AH114" s="362">
        <f>'[7]Nicht-Bio'!J96</f>
        <v>1.7274460794583351</v>
      </c>
      <c r="AI114" s="362">
        <f>'[7]Nicht-Bio'!K96</f>
        <v>4.696563400999997</v>
      </c>
      <c r="AJ114" s="362">
        <f>'[7]Nicht-Bio'!L96</f>
        <v>4.537325581450002</v>
      </c>
      <c r="AK114" s="362">
        <f>'[7]Nicht-Bio'!M96</f>
        <v>2.4608134330833349</v>
      </c>
      <c r="AL114" s="362">
        <f>'[7]Nicht-Bio'!N96</f>
        <v>3.6873917487499974</v>
      </c>
      <c r="AM114" s="362">
        <f>'[7]Nicht-Bio'!O96</f>
        <v>4.2632717202083326</v>
      </c>
      <c r="AN114" s="362">
        <f>'[7]Nicht-Bio'!P96</f>
        <v>5.4002434189166681</v>
      </c>
      <c r="AO114" s="362">
        <f>'[7]Nicht-Bio'!R96</f>
        <v>3.6846257811666652</v>
      </c>
      <c r="AP114" s="362">
        <f>'[7]Nicht-Bio'!S96</f>
        <v>11.43023146933335</v>
      </c>
      <c r="AQ114" s="362">
        <f>'[7]Nicht-Bio'!T96</f>
        <v>3.75616434026667</v>
      </c>
      <c r="AR114" s="362">
        <f>'[7]Nicht-Bio'!U96</f>
        <v>4.0598739672916677</v>
      </c>
      <c r="AS114" s="362">
        <f>'[7]Nicht-Bio'!W96</f>
        <v>6.8278812168333349</v>
      </c>
      <c r="AT114" s="362">
        <f>'[7]Nicht-Bio'!X96</f>
        <v>26.224243998833327</v>
      </c>
      <c r="AU114" s="380">
        <f t="shared" si="2"/>
        <v>26.98556967373495</v>
      </c>
      <c r="AV114" s="362"/>
      <c r="AW114" s="362"/>
      <c r="AX114" s="381"/>
      <c r="AY114" s="401"/>
    </row>
    <row r="115" spans="1:51">
      <c r="A115" s="398">
        <v>39387</v>
      </c>
      <c r="B115" s="376"/>
      <c r="C115" s="362"/>
      <c r="D115" s="362"/>
      <c r="E115" s="362"/>
      <c r="F115" s="362"/>
      <c r="G115" s="362"/>
      <c r="H115" s="362"/>
      <c r="I115" s="362"/>
      <c r="J115" s="380"/>
      <c r="K115" s="362">
        <f>[4]prixC2!C220</f>
        <v>58.709951827761024</v>
      </c>
      <c r="L115" s="362">
        <f>[4]prixC2!D220</f>
        <v>42.806931641204429</v>
      </c>
      <c r="M115" s="362">
        <f>[4]prixC2!Q220</f>
        <v>32.78932474469925</v>
      </c>
      <c r="N115" s="362">
        <f>[4]prixC2!R220</f>
        <v>18.02850250971148</v>
      </c>
      <c r="O115" s="362">
        <f>[4]prixC2!T220</f>
        <v>24.185290586195165</v>
      </c>
      <c r="P115" s="362">
        <f>[4]prixC2!AE220</f>
        <v>4.4298973913570832</v>
      </c>
      <c r="Q115" s="362">
        <f>[4]prixC2!AH220</f>
        <v>1.4599355643591283</v>
      </c>
      <c r="R115" s="362">
        <f>[4]prixC2!AI220</f>
        <v>1.7119745106291322</v>
      </c>
      <c r="S115" s="362">
        <f>[4]prixC2!AK220</f>
        <v>9.1533522136001455</v>
      </c>
      <c r="T115" s="362"/>
      <c r="U115" s="380"/>
      <c r="V115" s="376">
        <f>'[2]Haltung gewichtet'!H90</f>
        <v>0.61206958184314397</v>
      </c>
      <c r="W115" s="380">
        <f t="shared" si="5"/>
        <v>17.13794829160803</v>
      </c>
      <c r="X115" s="362" t="str">
        <f>IF(ISBLANK([1]KochtypBerechnung_nichtBio!U84),"",[1]KochtypBerechnung_nichtBio!U84)</f>
        <v/>
      </c>
      <c r="Y115" s="362">
        <f>IF(ISBLANK([1]KochtypBerechnung_nichtBio!W84),"",[1]KochtypBerechnung_nichtBio!W84)</f>
        <v>1.69510110816</v>
      </c>
      <c r="Z115" s="380"/>
      <c r="AA115" s="376">
        <f>'[7]Nicht-Bio'!C97</f>
        <v>3.5486760710666658</v>
      </c>
      <c r="AB115" s="362">
        <f>'[7]Nicht-Bio'!D97</f>
        <v>2.8031566666666663</v>
      </c>
      <c r="AC115" s="362">
        <f>'[7]Nicht-Bio'!E97</f>
        <v>3.1755473304666664</v>
      </c>
      <c r="AD115" s="362">
        <f>'[7]Nicht-Bio'!F97</f>
        <v>0.75967813776666659</v>
      </c>
      <c r="AE115" s="380">
        <f t="shared" si="4"/>
        <v>13.412681444624802</v>
      </c>
      <c r="AF115" s="362">
        <f>'[7]Nicht-Bio'!G97</f>
        <v>2.1998595362666657</v>
      </c>
      <c r="AG115" s="362">
        <f>'[7]Nicht-Bio'!I97</f>
        <v>4.7588629925666668</v>
      </c>
      <c r="AH115" s="362">
        <f>'[7]Nicht-Bio'!J97</f>
        <v>1.8140999853333337</v>
      </c>
      <c r="AI115" s="362">
        <f>'[7]Nicht-Bio'!K97</f>
        <v>4.1716094345999997</v>
      </c>
      <c r="AJ115" s="362">
        <f>'[7]Nicht-Bio'!L97</f>
        <v>6.1529083101533342</v>
      </c>
      <c r="AK115" s="362">
        <f>'[7]Nicht-Bio'!M97</f>
        <v>2.447641191266666</v>
      </c>
      <c r="AL115" s="362">
        <f>'[7]Nicht-Bio'!N97</f>
        <v>4.9197784112000011</v>
      </c>
      <c r="AM115" s="362">
        <f>'[7]Nicht-Bio'!O97</f>
        <v>4.5445419452000007</v>
      </c>
      <c r="AN115" s="362">
        <f>'[7]Nicht-Bio'!P97</f>
        <v>5.731535389066666</v>
      </c>
      <c r="AO115" s="362">
        <f>'[7]Nicht-Bio'!R97</f>
        <v>3.5442769111999999</v>
      </c>
      <c r="AP115" s="362">
        <f>'[7]Nicht-Bio'!S97</f>
        <v>11.40248321226666</v>
      </c>
      <c r="AQ115" s="362">
        <f>'[7]Nicht-Bio'!T97</f>
        <v>3.7950475454666659</v>
      </c>
      <c r="AR115" s="362">
        <f>'[7]Nicht-Bio'!U97</f>
        <v>3.7647441060666664</v>
      </c>
      <c r="AS115" s="362">
        <f>'[7]Nicht-Bio'!W97</f>
        <v>4.9147818752000001</v>
      </c>
      <c r="AT115" s="362">
        <f>'[7]Nicht-Bio'!X97</f>
        <v>26.893993200000001</v>
      </c>
      <c r="AU115" s="380">
        <f t="shared" si="2"/>
        <v>28.732117258097109</v>
      </c>
      <c r="AV115" s="362"/>
      <c r="AW115" s="362"/>
      <c r="AX115" s="381"/>
      <c r="AY115" s="401"/>
    </row>
    <row r="116" spans="1:51">
      <c r="A116" s="398">
        <v>39417</v>
      </c>
      <c r="B116" s="376"/>
      <c r="C116" s="362"/>
      <c r="D116" s="362"/>
      <c r="E116" s="362"/>
      <c r="F116" s="362"/>
      <c r="G116" s="362"/>
      <c r="H116" s="362"/>
      <c r="I116" s="362"/>
      <c r="J116" s="380"/>
      <c r="K116" s="362">
        <f>[4]prixC2!C221</f>
        <v>52.871994119969308</v>
      </c>
      <c r="L116" s="362">
        <f>[4]prixC2!D221</f>
        <v>43.075941091787278</v>
      </c>
      <c r="M116" s="362">
        <f>[4]prixC2!Q221</f>
        <v>32.512324079811528</v>
      </c>
      <c r="N116" s="362">
        <f>[4]prixC2!R221</f>
        <v>19.93535640000044</v>
      </c>
      <c r="O116" s="362">
        <f>[4]prixC2!T221</f>
        <v>25.238544296938581</v>
      </c>
      <c r="P116" s="362">
        <f>[4]prixC2!AE221</f>
        <v>4.2868219530223666</v>
      </c>
      <c r="Q116" s="362">
        <f>[4]prixC2!AH221</f>
        <v>1.4020057347591948</v>
      </c>
      <c r="R116" s="362">
        <f>[4]prixC2!AI221</f>
        <v>1.6765879149155065</v>
      </c>
      <c r="S116" s="362">
        <f>[4]prixC2!AK221</f>
        <v>9.2326323934919774</v>
      </c>
      <c r="T116" s="362"/>
      <c r="U116" s="380"/>
      <c r="V116" s="376">
        <f>'[2]Haltung gewichtet'!H91</f>
        <v>0.62210442516538267</v>
      </c>
      <c r="W116" s="380">
        <f t="shared" si="5"/>
        <v>17.418923904630716</v>
      </c>
      <c r="X116" s="362" t="str">
        <f>IF(ISBLANK([1]KochtypBerechnung_nichtBio!U85),"",[1]KochtypBerechnung_nichtBio!U85)</f>
        <v/>
      </c>
      <c r="Y116" s="362">
        <f>IF(ISBLANK([1]KochtypBerechnung_nichtBio!W85),"",[1]KochtypBerechnung_nichtBio!W85)</f>
        <v>1.7675000000000001</v>
      </c>
      <c r="Z116" s="380"/>
      <c r="AA116" s="376">
        <f>'[7]Nicht-Bio'!C98</f>
        <v>3.8249999999999997</v>
      </c>
      <c r="AB116" s="362">
        <f>'[7]Nicht-Bio'!D98</f>
        <v>2.7699999999999996</v>
      </c>
      <c r="AC116" s="362">
        <f>'[7]Nicht-Bio'!E98</f>
        <v>2.6349999999999998</v>
      </c>
      <c r="AD116" s="362">
        <f>'[7]Nicht-Bio'!F98</f>
        <v>0.70000000000000007</v>
      </c>
      <c r="AE116" s="380">
        <f t="shared" si="4"/>
        <v>13.157061764705881</v>
      </c>
      <c r="AF116" s="362">
        <f>'[7]Nicht-Bio'!G98</f>
        <v>2.35</v>
      </c>
      <c r="AG116" s="362">
        <f>'[7]Nicht-Bio'!I98</f>
        <v>5.3075000000000001</v>
      </c>
      <c r="AH116" s="362">
        <f>'[7]Nicht-Bio'!J98</f>
        <v>1.5675000000000001</v>
      </c>
      <c r="AI116" s="362">
        <f>'[7]Nicht-Bio'!K98</f>
        <v>4.2475000000000005</v>
      </c>
      <c r="AJ116" s="362">
        <f>'[7]Nicht-Bio'!L98</f>
        <v>4.3949999999999996</v>
      </c>
      <c r="AK116" s="362">
        <f>'[7]Nicht-Bio'!M98</f>
        <v>2.5024999999999999</v>
      </c>
      <c r="AL116" s="362">
        <f>'[7]Nicht-Bio'!N98</f>
        <v>4.5149999999999997</v>
      </c>
      <c r="AM116" s="362">
        <f>'[7]Nicht-Bio'!O98</f>
        <v>3.8674999999999997</v>
      </c>
      <c r="AN116" s="362">
        <f>'[7]Nicht-Bio'!P98</f>
        <v>4.8374999999999995</v>
      </c>
      <c r="AO116" s="362">
        <f>'[7]Nicht-Bio'!R98</f>
        <v>3.8075000000000001</v>
      </c>
      <c r="AP116" s="362">
        <f>'[7]Nicht-Bio'!S98</f>
        <v>11.475</v>
      </c>
      <c r="AQ116" s="362">
        <f>'[7]Nicht-Bio'!T98</f>
        <v>3.82</v>
      </c>
      <c r="AR116" s="362">
        <f>'[7]Nicht-Bio'!U98</f>
        <v>3.7749999999999999</v>
      </c>
      <c r="AS116" s="362">
        <f>'[7]Nicht-Bio'!W98</f>
        <v>5.51</v>
      </c>
      <c r="AT116" s="362">
        <f>'[7]Nicht-Bio'!X98</f>
        <v>31.16</v>
      </c>
      <c r="AU116" s="380">
        <f t="shared" si="2"/>
        <v>27.194174999999998</v>
      </c>
      <c r="AV116" s="362"/>
      <c r="AW116" s="362"/>
      <c r="AX116" s="381"/>
      <c r="AY116" s="401"/>
    </row>
    <row r="117" spans="1:51">
      <c r="A117" s="398">
        <v>39448</v>
      </c>
      <c r="B117" s="376">
        <f>'[3]Warenkorb transponiert'!AI4</f>
        <v>1.5580464677392505</v>
      </c>
      <c r="C117" s="362">
        <f>'[3]Warenkorb transponiert'!AJ4</f>
        <v>18.259617562158557</v>
      </c>
      <c r="D117" s="362">
        <f>'[3]Warenkorb transponiert'!AK4</f>
        <v>12.155460367510912</v>
      </c>
      <c r="E117" s="362">
        <f>'[3]Warenkorb transponiert'!AL4</f>
        <v>17.410009608324444</v>
      </c>
      <c r="F117" s="362">
        <f>'[3]Warenkorb transponiert'!AM4</f>
        <v>11.380933113242858</v>
      </c>
      <c r="G117" s="362">
        <f>'[3]Warenkorb transponiert'!AN4</f>
        <v>5.3292637543391059</v>
      </c>
      <c r="H117" s="362">
        <f>'[3]Warenkorb transponiert'!AO4</f>
        <v>3.6570536822685646</v>
      </c>
      <c r="I117" s="362">
        <f>'[3]Warenkorb transponiert'!AP4</f>
        <v>2.9011882424913504</v>
      </c>
      <c r="J117" s="380">
        <f t="shared" ref="J117:J148" si="6">SUMPRODUCT($B$19:$I$19,B117:I117)</f>
        <v>28.709285311330785</v>
      </c>
      <c r="K117" s="362">
        <f>[4]prixC2!C222</f>
        <v>58.687185010719766</v>
      </c>
      <c r="L117" s="362">
        <f>[4]prixC2!D222</f>
        <v>43.035804743724412</v>
      </c>
      <c r="M117" s="362">
        <f>[4]prixC2!Q222</f>
        <v>33.912566974246232</v>
      </c>
      <c r="N117" s="362">
        <f>[4]prixC2!R222</f>
        <v>19.776162218627611</v>
      </c>
      <c r="O117" s="362">
        <f>[4]prixC2!T222</f>
        <v>25.064619197799249</v>
      </c>
      <c r="P117" s="362">
        <f>[4]prixC2!AE222</f>
        <v>4.6151580934660172</v>
      </c>
      <c r="Q117" s="362">
        <f>[4]prixC2!AH222</f>
        <v>1.5495383766280169</v>
      </c>
      <c r="R117" s="362">
        <f>[4]prixC2!AI222</f>
        <v>1.5986768063977788</v>
      </c>
      <c r="S117" s="362">
        <f>[4]prixC2!AK222</f>
        <v>8.8429349692039398</v>
      </c>
      <c r="T117" s="362">
        <f>[4]prixC2!AL222</f>
        <v>33.212679467833667</v>
      </c>
      <c r="U117" s="380">
        <f t="shared" ref="U117:U160" si="7">SUMPRODUCT($K$19:$T$19,K117:T117)</f>
        <v>39.057694118715482</v>
      </c>
      <c r="V117" s="376">
        <f>'[2]Haltung gewichtet'!H92</f>
        <v>0.59982914545687349</v>
      </c>
      <c r="W117" s="380">
        <f t="shared" si="5"/>
        <v>16.795216072792456</v>
      </c>
      <c r="X117" s="362" t="str">
        <f>IF(ISBLANK([1]KochtypBerechnung_nichtBio!U86),"",[1]KochtypBerechnung_nichtBio!U86)</f>
        <v/>
      </c>
      <c r="Y117" s="362">
        <f>IF(ISBLANK([1]KochtypBerechnung_nichtBio!W86),"",[1]KochtypBerechnung_nichtBio!W86)</f>
        <v>1.8225</v>
      </c>
      <c r="Z117" s="380"/>
      <c r="AA117" s="376">
        <f>'[7]Nicht-Bio'!C99</f>
        <v>3.9475000000000002</v>
      </c>
      <c r="AB117" s="362">
        <f>'[7]Nicht-Bio'!D99</f>
        <v>2.8</v>
      </c>
      <c r="AC117" s="362">
        <f>'[7]Nicht-Bio'!E99</f>
        <v>2.5225</v>
      </c>
      <c r="AD117" s="362">
        <f>'[7]Nicht-Bio'!F99</f>
        <v>0.64250000000000007</v>
      </c>
      <c r="AE117" s="380">
        <f t="shared" si="4"/>
        <v>13.13290294117647</v>
      </c>
      <c r="AF117" s="362">
        <f>'[7]Nicht-Bio'!G99</f>
        <v>2.3750000000000004</v>
      </c>
      <c r="AG117" s="362">
        <f>'[7]Nicht-Bio'!I99</f>
        <v>4.79</v>
      </c>
      <c r="AH117" s="362">
        <f>'[7]Nicht-Bio'!J99</f>
        <v>1.7175</v>
      </c>
      <c r="AI117" s="362">
        <f>'[7]Nicht-Bio'!K99</f>
        <v>5.1074999999999999</v>
      </c>
      <c r="AJ117" s="362">
        <f>'[7]Nicht-Bio'!L99</f>
        <v>4.0024999999999995</v>
      </c>
      <c r="AK117" s="362">
        <f>'[7]Nicht-Bio'!M99</f>
        <v>2.5024999999999999</v>
      </c>
      <c r="AL117" s="362">
        <f>'[7]Nicht-Bio'!N99</f>
        <v>4.4875000000000007</v>
      </c>
      <c r="AM117" s="362">
        <f>'[7]Nicht-Bio'!O99</f>
        <v>5.1400000000000006</v>
      </c>
      <c r="AN117" s="362">
        <f>'[7]Nicht-Bio'!P99</f>
        <v>4.335</v>
      </c>
      <c r="AO117" s="362">
        <f>'[7]Nicht-Bio'!R99</f>
        <v>4.7549999999999999</v>
      </c>
      <c r="AP117" s="362">
        <f>'[7]Nicht-Bio'!S99</f>
        <v>11.647499999999999</v>
      </c>
      <c r="AQ117" s="362">
        <f>'[7]Nicht-Bio'!T99</f>
        <v>3.7774999999999999</v>
      </c>
      <c r="AR117" s="362">
        <f>'[7]Nicht-Bio'!U99</f>
        <v>3.8525</v>
      </c>
      <c r="AS117" s="362">
        <f>'[7]Nicht-Bio'!W99</f>
        <v>6.1624999999999996</v>
      </c>
      <c r="AT117" s="362">
        <f>'[7]Nicht-Bio'!X99</f>
        <v>36.697500000000005</v>
      </c>
      <c r="AU117" s="380">
        <f t="shared" si="2"/>
        <v>27.727700000000002</v>
      </c>
      <c r="AV117" s="362"/>
      <c r="AW117" s="362"/>
      <c r="AX117" s="381"/>
      <c r="AY117" s="401"/>
    </row>
    <row r="118" spans="1:51">
      <c r="A118" s="398">
        <v>39479</v>
      </c>
      <c r="B118" s="376">
        <f>'[3]Warenkorb transponiert'!AI5</f>
        <v>1.5023665752874846</v>
      </c>
      <c r="C118" s="362">
        <f>'[3]Warenkorb transponiert'!AJ5</f>
        <v>18.080361273565899</v>
      </c>
      <c r="D118" s="362">
        <f>'[3]Warenkorb transponiert'!AK5</f>
        <v>12.559877435066449</v>
      </c>
      <c r="E118" s="362">
        <f>'[3]Warenkorb transponiert'!AL5</f>
        <v>17.784444972847396</v>
      </c>
      <c r="F118" s="362">
        <f>'[3]Warenkorb transponiert'!AM5</f>
        <v>11.163623785746694</v>
      </c>
      <c r="G118" s="362">
        <f>'[3]Warenkorb transponiert'!AN5</f>
        <v>5.2483043157204436</v>
      </c>
      <c r="H118" s="362">
        <f>'[3]Warenkorb transponiert'!AO5</f>
        <v>3.7338316667553242</v>
      </c>
      <c r="I118" s="362">
        <f>'[3]Warenkorb transponiert'!AP5</f>
        <v>2.8342076348260115</v>
      </c>
      <c r="J118" s="380">
        <f t="shared" si="6"/>
        <v>28.29028987354971</v>
      </c>
      <c r="K118" s="362">
        <f>[4]prixC2!C223</f>
        <v>55.948504687795051</v>
      </c>
      <c r="L118" s="362">
        <f>[4]prixC2!D223</f>
        <v>43.319556494580858</v>
      </c>
      <c r="M118" s="362">
        <f>[4]prixC2!Q223</f>
        <v>33.5860827744755</v>
      </c>
      <c r="N118" s="362">
        <f>[4]prixC2!R223</f>
        <v>19.910127759764489</v>
      </c>
      <c r="O118" s="362">
        <f>[4]prixC2!T223</f>
        <v>25.404495721637609</v>
      </c>
      <c r="P118" s="362">
        <f>[4]prixC2!AE223</f>
        <v>4.2806059876522413</v>
      </c>
      <c r="Q118" s="362">
        <f>[4]prixC2!AH223</f>
        <v>1.5318532056075123</v>
      </c>
      <c r="R118" s="362">
        <f>[4]prixC2!AI223</f>
        <v>1.6561668013232709</v>
      </c>
      <c r="S118" s="362">
        <f>[4]prixC2!AK223</f>
        <v>9.1793103043893325</v>
      </c>
      <c r="T118" s="362">
        <f>[4]prixC2!AL223</f>
        <v>32.235161698011353</v>
      </c>
      <c r="U118" s="380">
        <f t="shared" si="7"/>
        <v>38.871797003314221</v>
      </c>
      <c r="V118" s="376">
        <f>'[2]Haltung gewichtet'!H93</f>
        <v>0.6175579273164381</v>
      </c>
      <c r="W118" s="380">
        <f t="shared" si="5"/>
        <v>17.291621964860266</v>
      </c>
      <c r="X118" s="362" t="str">
        <f>IF(ISBLANK([1]KochtypBerechnung_nichtBio!U87),"",[1]KochtypBerechnung_nichtBio!U87)</f>
        <v/>
      </c>
      <c r="Y118" s="362">
        <f>IF(ISBLANK([1]KochtypBerechnung_nichtBio!W87),"",[1]KochtypBerechnung_nichtBio!W87)</f>
        <v>1.8325000000000002</v>
      </c>
      <c r="Z118" s="380"/>
      <c r="AA118" s="376">
        <f>'[7]Nicht-Bio'!C100</f>
        <v>3.7450000000000001</v>
      </c>
      <c r="AB118" s="362">
        <f>'[7]Nicht-Bio'!D100</f>
        <v>2.67</v>
      </c>
      <c r="AC118" s="362">
        <f>'[7]Nicht-Bio'!E100</f>
        <v>2.8024999999999998</v>
      </c>
      <c r="AD118" s="362">
        <f>'[7]Nicht-Bio'!F100</f>
        <v>0.625</v>
      </c>
      <c r="AE118" s="380">
        <f t="shared" si="4"/>
        <v>12.878592647058824</v>
      </c>
      <c r="AF118" s="362">
        <f>'[7]Nicht-Bio'!G100</f>
        <v>2.5625</v>
      </c>
      <c r="AG118" s="362">
        <f>'[7]Nicht-Bio'!I100</f>
        <v>4.1974999999999998</v>
      </c>
      <c r="AH118" s="362">
        <f>'[7]Nicht-Bio'!J100</f>
        <v>1.9525000000000001</v>
      </c>
      <c r="AI118" s="362">
        <f>'[7]Nicht-Bio'!K100</f>
        <v>4.9625000000000004</v>
      </c>
      <c r="AJ118" s="362">
        <f>'[7]Nicht-Bio'!L100</f>
        <v>3.3674999999999997</v>
      </c>
      <c r="AK118" s="362">
        <f>'[7]Nicht-Bio'!M100</f>
        <v>2.5874999999999999</v>
      </c>
      <c r="AL118" s="362">
        <f>'[7]Nicht-Bio'!N100</f>
        <v>3.5</v>
      </c>
      <c r="AM118" s="362">
        <f>'[7]Nicht-Bio'!O100</f>
        <v>5.1074999999999999</v>
      </c>
      <c r="AN118" s="362">
        <f>'[7]Nicht-Bio'!P100</f>
        <v>3.9349999999999996</v>
      </c>
      <c r="AO118" s="362">
        <f>'[7]Nicht-Bio'!R100</f>
        <v>4.2375000000000007</v>
      </c>
      <c r="AP118" s="362">
        <f>'[7]Nicht-Bio'!S100</f>
        <v>11.682500000000001</v>
      </c>
      <c r="AQ118" s="362">
        <f>'[7]Nicht-Bio'!T100</f>
        <v>3.6625000000000001</v>
      </c>
      <c r="AR118" s="362">
        <f>'[7]Nicht-Bio'!U100</f>
        <v>4.0299999999999994</v>
      </c>
      <c r="AS118" s="362">
        <f>'[7]Nicht-Bio'!W100</f>
        <v>5.4675000000000002</v>
      </c>
      <c r="AT118" s="362">
        <f>'[7]Nicht-Bio'!X100</f>
        <v>26.895000000000003</v>
      </c>
      <c r="AU118" s="380">
        <f t="shared" si="2"/>
        <v>25.908233333333339</v>
      </c>
      <c r="AV118" s="362"/>
      <c r="AW118" s="362"/>
      <c r="AX118" s="381"/>
      <c r="AY118" s="401"/>
    </row>
    <row r="119" spans="1:51">
      <c r="A119" s="398">
        <v>39508</v>
      </c>
      <c r="B119" s="376">
        <f>'[3]Warenkorb transponiert'!AI6</f>
        <v>1.4667050259762697</v>
      </c>
      <c r="C119" s="362">
        <f>'[3]Warenkorb transponiert'!AJ6</f>
        <v>18.529441121189542</v>
      </c>
      <c r="D119" s="362">
        <f>'[3]Warenkorb transponiert'!AK6</f>
        <v>12.559877435066449</v>
      </c>
      <c r="E119" s="362">
        <f>'[3]Warenkorb transponiert'!AL6</f>
        <v>18.213239549049511</v>
      </c>
      <c r="F119" s="362">
        <f>'[3]Warenkorb transponiert'!AM6</f>
        <v>11.453080087754135</v>
      </c>
      <c r="G119" s="362">
        <f>'[3]Warenkorb transponiert'!AN6</f>
        <v>5.5374880644518045</v>
      </c>
      <c r="H119" s="362">
        <f>'[3]Warenkorb transponiert'!AO6</f>
        <v>3.7338316667553242</v>
      </c>
      <c r="I119" s="362">
        <f>'[3]Warenkorb transponiert'!AP6</f>
        <v>2.8342076348260115</v>
      </c>
      <c r="J119" s="380">
        <f t="shared" si="6"/>
        <v>28.299708585578241</v>
      </c>
      <c r="K119" s="362">
        <f>[4]prixC2!C224</f>
        <v>55.956998050215319</v>
      </c>
      <c r="L119" s="362">
        <f>[4]prixC2!D224</f>
        <v>44.079633612252657</v>
      </c>
      <c r="M119" s="362">
        <f>[4]prixC2!Q224</f>
        <v>34.403874898045999</v>
      </c>
      <c r="N119" s="362">
        <f>[4]prixC2!R224</f>
        <v>20.41165575553272</v>
      </c>
      <c r="O119" s="362">
        <f>[4]prixC2!T224</f>
        <v>26.269138053430638</v>
      </c>
      <c r="P119" s="362">
        <f>[4]prixC2!AE224</f>
        <v>4.7564507143422343</v>
      </c>
      <c r="Q119" s="362">
        <f>[4]prixC2!AH224</f>
        <v>1.5459197224452146</v>
      </c>
      <c r="R119" s="362">
        <f>[4]prixC2!AI224</f>
        <v>1.6586162067074459</v>
      </c>
      <c r="S119" s="362">
        <f>[4]prixC2!AK224</f>
        <v>9.9259718057133153</v>
      </c>
      <c r="T119" s="362">
        <f>[4]prixC2!AL224</f>
        <v>32.146995078204817</v>
      </c>
      <c r="U119" s="380">
        <f t="shared" si="7"/>
        <v>39.915874119082559</v>
      </c>
      <c r="V119" s="376">
        <f>'[2]Haltung gewichtet'!H94</f>
        <v>0.6313785834070702</v>
      </c>
      <c r="W119" s="380">
        <f t="shared" si="5"/>
        <v>17.678600335397967</v>
      </c>
      <c r="X119" s="362" t="str">
        <f>IF(ISBLANK([1]KochtypBerechnung_nichtBio!U88),"",[1]KochtypBerechnung_nichtBio!U88)</f>
        <v/>
      </c>
      <c r="Y119" s="362">
        <f>IF(ISBLANK([1]KochtypBerechnung_nichtBio!W88),"",[1]KochtypBerechnung_nichtBio!W88)</f>
        <v>1.8533333333333333</v>
      </c>
      <c r="Z119" s="380"/>
      <c r="AA119" s="376">
        <f>'[7]Nicht-Bio'!C101</f>
        <v>3.8849999999999998</v>
      </c>
      <c r="AB119" s="362">
        <f>'[7]Nicht-Bio'!D101</f>
        <v>2.7600000000000002</v>
      </c>
      <c r="AC119" s="362">
        <f>'[7]Nicht-Bio'!E101</f>
        <v>3.0383333333333336</v>
      </c>
      <c r="AD119" s="362">
        <f>'[7]Nicht-Bio'!F101</f>
        <v>0.63500000000000001</v>
      </c>
      <c r="AE119" s="380">
        <f t="shared" si="4"/>
        <v>13.43149019607843</v>
      </c>
      <c r="AF119" s="362">
        <f>'[7]Nicht-Bio'!G101</f>
        <v>2.6816666666666666</v>
      </c>
      <c r="AG119" s="362">
        <f>'[7]Nicht-Bio'!I101</f>
        <v>4.2699999999999996</v>
      </c>
      <c r="AH119" s="362">
        <f>'[7]Nicht-Bio'!J101</f>
        <v>1.7316666666666667</v>
      </c>
      <c r="AI119" s="362">
        <f>'[7]Nicht-Bio'!K101</f>
        <v>4.6333333333333337</v>
      </c>
      <c r="AJ119" s="362">
        <f>'[7]Nicht-Bio'!L101</f>
        <v>3.4533333333333331</v>
      </c>
      <c r="AK119" s="362">
        <f>'[7]Nicht-Bio'!M101</f>
        <v>2.6466666666666665</v>
      </c>
      <c r="AL119" s="362">
        <f>'[7]Nicht-Bio'!N101</f>
        <v>3.97</v>
      </c>
      <c r="AM119" s="362">
        <f>'[7]Nicht-Bio'!O101</f>
        <v>4.2450000000000001</v>
      </c>
      <c r="AN119" s="362">
        <f>'[7]Nicht-Bio'!P101</f>
        <v>3.8583333333333329</v>
      </c>
      <c r="AO119" s="362">
        <f>'[7]Nicht-Bio'!R101</f>
        <v>4.1550000000000002</v>
      </c>
      <c r="AP119" s="362">
        <f>'[7]Nicht-Bio'!S101</f>
        <v>11.771666666666667</v>
      </c>
      <c r="AQ119" s="362">
        <f>'[7]Nicht-Bio'!T101</f>
        <v>3.7583333333333329</v>
      </c>
      <c r="AR119" s="362">
        <f>'[7]Nicht-Bio'!U101</f>
        <v>4.0983333333333327</v>
      </c>
      <c r="AS119" s="362">
        <f>'[7]Nicht-Bio'!W101</f>
        <v>4.7933333333333339</v>
      </c>
      <c r="AT119" s="362">
        <f>'[7]Nicht-Bio'!X101</f>
        <v>24.536666666666662</v>
      </c>
      <c r="AU119" s="380">
        <f t="shared" si="2"/>
        <v>25.464822222222224</v>
      </c>
      <c r="AV119" s="362"/>
      <c r="AW119" s="362"/>
      <c r="AX119" s="381"/>
      <c r="AY119" s="401"/>
    </row>
    <row r="120" spans="1:51">
      <c r="A120" s="398">
        <v>39539</v>
      </c>
      <c r="B120" s="376">
        <f>'[3]Warenkorb transponiert'!AI7</f>
        <v>1.4696822359907222</v>
      </c>
      <c r="C120" s="362">
        <f>'[3]Warenkorb transponiert'!AJ7</f>
        <v>18.776451278344439</v>
      </c>
      <c r="D120" s="362">
        <f>'[3]Warenkorb transponiert'!AK7</f>
        <v>12.496897734690997</v>
      </c>
      <c r="E120" s="362">
        <f>'[3]Warenkorb transponiert'!AL7</f>
        <v>18.303998140995951</v>
      </c>
      <c r="F120" s="362">
        <f>'[3]Warenkorb transponiert'!AM7</f>
        <v>11.453080087754135</v>
      </c>
      <c r="G120" s="362">
        <f>'[3]Warenkorb transponiert'!AN7</f>
        <v>5.5374880644518045</v>
      </c>
      <c r="H120" s="362">
        <f>'[3]Warenkorb transponiert'!AO7</f>
        <v>3.7540115012093089</v>
      </c>
      <c r="I120" s="362">
        <f>'[3]Warenkorb transponiert'!AP7</f>
        <v>2.8392874854173513</v>
      </c>
      <c r="J120" s="380">
        <f t="shared" si="6"/>
        <v>28.386970539780595</v>
      </c>
      <c r="K120" s="362">
        <f>[4]prixC2!C225</f>
        <v>58.758866760535476</v>
      </c>
      <c r="L120" s="362">
        <f>[4]prixC2!D225</f>
        <v>45.032551478984324</v>
      </c>
      <c r="M120" s="362">
        <f>[4]prixC2!Q225</f>
        <v>36.083164884250657</v>
      </c>
      <c r="N120" s="362">
        <f>[4]prixC2!R225</f>
        <v>21.121227517048208</v>
      </c>
      <c r="O120" s="362">
        <f>[4]prixC2!T225</f>
        <v>27.152551760855712</v>
      </c>
      <c r="P120" s="362">
        <f>[4]prixC2!AE225</f>
        <v>5.0346372235240819</v>
      </c>
      <c r="Q120" s="362">
        <f>[4]prixC2!AH225</f>
        <v>1.5793880876636119</v>
      </c>
      <c r="R120" s="362">
        <f>[4]prixC2!AI225</f>
        <v>1.8052982412871317</v>
      </c>
      <c r="S120" s="362">
        <f>[4]prixC2!AK225</f>
        <v>9.2146156776811452</v>
      </c>
      <c r="T120" s="362">
        <f>[4]prixC2!AL225</f>
        <v>33.555995396256293</v>
      </c>
      <c r="U120" s="380">
        <f t="shared" si="7"/>
        <v>40.75572829481348</v>
      </c>
      <c r="V120" s="376">
        <f>'[2]Haltung gewichtet'!H95</f>
        <v>0.57334064683120067</v>
      </c>
      <c r="W120" s="380">
        <f t="shared" si="5"/>
        <v>16.053538111273618</v>
      </c>
      <c r="X120" s="362" t="str">
        <f>IF(ISBLANK([1]KochtypBerechnung_nichtBio!U89),"",[1]KochtypBerechnung_nichtBio!U89)</f>
        <v/>
      </c>
      <c r="Y120" s="362">
        <f>IF(ISBLANK([1]KochtypBerechnung_nichtBio!W89),"",[1]KochtypBerechnung_nichtBio!W89)</f>
        <v>1.88</v>
      </c>
      <c r="Z120" s="380"/>
      <c r="AA120" s="376">
        <f>'[7]Nicht-Bio'!C102</f>
        <v>3.9750000000000005</v>
      </c>
      <c r="AB120" s="362">
        <f>'[7]Nicht-Bio'!D102</f>
        <v>2.7250000000000001</v>
      </c>
      <c r="AC120" s="362">
        <f>'[7]Nicht-Bio'!E102</f>
        <v>3.1450000000000005</v>
      </c>
      <c r="AD120" s="362">
        <f>'[7]Nicht-Bio'!F102</f>
        <v>0.68</v>
      </c>
      <c r="AE120" s="380">
        <f t="shared" si="4"/>
        <v>13.731949999999999</v>
      </c>
      <c r="AF120" s="362">
        <f>'[7]Nicht-Bio'!G102</f>
        <v>2.74</v>
      </c>
      <c r="AG120" s="362">
        <f>'[7]Nicht-Bio'!I102</f>
        <v>3.8824999999999998</v>
      </c>
      <c r="AH120" s="362">
        <f>'[7]Nicht-Bio'!J102</f>
        <v>1.35</v>
      </c>
      <c r="AI120" s="362">
        <f>'[7]Nicht-Bio'!K102</f>
        <v>3.7</v>
      </c>
      <c r="AJ120" s="362">
        <f>'[7]Nicht-Bio'!L102</f>
        <v>3.87</v>
      </c>
      <c r="AK120" s="362">
        <f>'[7]Nicht-Bio'!M102</f>
        <v>2.7800000000000002</v>
      </c>
      <c r="AL120" s="362">
        <f>'[7]Nicht-Bio'!N102</f>
        <v>4.9249999999999998</v>
      </c>
      <c r="AM120" s="362">
        <f>'[7]Nicht-Bio'!O102</f>
        <v>3.8824999999999998</v>
      </c>
      <c r="AN120" s="362">
        <f>'[7]Nicht-Bio'!P102</f>
        <v>4.4024999999999999</v>
      </c>
      <c r="AO120" s="362">
        <f>'[7]Nicht-Bio'!R102</f>
        <v>4.125</v>
      </c>
      <c r="AP120" s="362">
        <f>'[7]Nicht-Bio'!S102</f>
        <v>11.852500000000001</v>
      </c>
      <c r="AQ120" s="362">
        <f>'[7]Nicht-Bio'!T102</f>
        <v>3.8875000000000002</v>
      </c>
      <c r="AR120" s="362">
        <f>'[7]Nicht-Bio'!U102</f>
        <v>4.4174999999999995</v>
      </c>
      <c r="AS120" s="362">
        <f>'[7]Nicht-Bio'!W102</f>
        <v>4.3049999999999997</v>
      </c>
      <c r="AT120" s="362">
        <f>'[7]Nicht-Bio'!X102</f>
        <v>25.96</v>
      </c>
      <c r="AU120" s="380">
        <f t="shared" si="2"/>
        <v>25.168025000000004</v>
      </c>
      <c r="AV120" s="362"/>
      <c r="AW120" s="362"/>
      <c r="AX120" s="381"/>
      <c r="AY120" s="401"/>
    </row>
    <row r="121" spans="1:51">
      <c r="A121" s="398">
        <v>39569</v>
      </c>
      <c r="B121" s="376">
        <f>'[3]Warenkorb transponiert'!AI8</f>
        <v>1.4861100180259803</v>
      </c>
      <c r="C121" s="362">
        <f>'[3]Warenkorb transponiert'!AJ8</f>
        <v>19.052817823196463</v>
      </c>
      <c r="D121" s="362">
        <f>'[3]Warenkorb transponiert'!AK8</f>
        <v>12.530215825254821</v>
      </c>
      <c r="E121" s="362">
        <f>'[3]Warenkorb transponiert'!AL8</f>
        <v>18.545041141532288</v>
      </c>
      <c r="F121" s="362">
        <f>'[3]Warenkorb transponiert'!AM8</f>
        <v>11.405366232545253</v>
      </c>
      <c r="G121" s="362">
        <f>'[3]Warenkorb transponiert'!AN8</f>
        <v>5.5193319890772496</v>
      </c>
      <c r="H121" s="362">
        <f>'[3]Warenkorb transponiert'!AO8</f>
        <v>3.8048353799394565</v>
      </c>
      <c r="I121" s="362">
        <f>'[3]Warenkorb transponiert'!AP8</f>
        <v>2.859600583025014</v>
      </c>
      <c r="J121" s="380">
        <f t="shared" si="6"/>
        <v>28.645778788889299</v>
      </c>
      <c r="K121" s="362">
        <f>[4]prixC2!C226</f>
        <v>59.074156081827731</v>
      </c>
      <c r="L121" s="362">
        <f>[4]prixC2!D226</f>
        <v>45.003353965029852</v>
      </c>
      <c r="M121" s="362">
        <f>[4]prixC2!Q226</f>
        <v>38.042249002988555</v>
      </c>
      <c r="N121" s="362">
        <f>[4]prixC2!R226</f>
        <v>22.725980519748283</v>
      </c>
      <c r="O121" s="362">
        <f>[4]prixC2!T226</f>
        <v>27.225655921455719</v>
      </c>
      <c r="P121" s="362">
        <f>[4]prixC2!AE226</f>
        <v>4.8722687279579011</v>
      </c>
      <c r="Q121" s="362">
        <f>[4]prixC2!AH226</f>
        <v>1.5818366312128591</v>
      </c>
      <c r="R121" s="362">
        <f>[4]prixC2!AI226</f>
        <v>1.7689724545515741</v>
      </c>
      <c r="S121" s="362">
        <f>[4]prixC2!AK226</f>
        <v>9.4805927441020739</v>
      </c>
      <c r="T121" s="362">
        <f>[4]prixC2!AL226</f>
        <v>33.882558141028071</v>
      </c>
      <c r="U121" s="380">
        <f t="shared" si="7"/>
        <v>41.688294417709386</v>
      </c>
      <c r="V121" s="376">
        <f>'[2]Haltung gewichtet'!H96</f>
        <v>0.64128333894310507</v>
      </c>
      <c r="W121" s="380">
        <f t="shared" si="5"/>
        <v>17.955933490406942</v>
      </c>
      <c r="X121" s="362" t="str">
        <f>IF(ISBLANK([1]KochtypBerechnung_nichtBio!U90),"",[1]KochtypBerechnung_nichtBio!U90)</f>
        <v/>
      </c>
      <c r="Y121" s="362">
        <f>IF(ISBLANK([1]KochtypBerechnung_nichtBio!W90),"",[1]KochtypBerechnung_nichtBio!W90)</f>
        <v>1.9049999999999998</v>
      </c>
      <c r="Z121" s="380"/>
      <c r="AA121" s="376">
        <f>'[7]Nicht-Bio'!C103</f>
        <v>3.9375</v>
      </c>
      <c r="AB121" s="362">
        <f>'[7]Nicht-Bio'!D103</f>
        <v>2.8200000000000003</v>
      </c>
      <c r="AC121" s="362">
        <f>'[7]Nicht-Bio'!E103</f>
        <v>3.3375000000000004</v>
      </c>
      <c r="AD121" s="362">
        <f>'[7]Nicht-Bio'!F103</f>
        <v>0.77500000000000002</v>
      </c>
      <c r="AE121" s="380">
        <f t="shared" si="4"/>
        <v>14.198580882352942</v>
      </c>
      <c r="AF121" s="362">
        <f>'[7]Nicht-Bio'!G103</f>
        <v>2.2949999999999999</v>
      </c>
      <c r="AG121" s="362">
        <f>'[7]Nicht-Bio'!I103</f>
        <v>4.6875</v>
      </c>
      <c r="AH121" s="362">
        <f>'[7]Nicht-Bio'!J103</f>
        <v>1.9949999999999999</v>
      </c>
      <c r="AI121" s="362">
        <f>'[7]Nicht-Bio'!K103</f>
        <v>3.8725000000000005</v>
      </c>
      <c r="AJ121" s="362">
        <f>'[7]Nicht-Bio'!L103</f>
        <v>5.7724999999999991</v>
      </c>
      <c r="AK121" s="362">
        <f>'[7]Nicht-Bio'!M103</f>
        <v>2.7725000000000004</v>
      </c>
      <c r="AL121" s="362">
        <f>'[7]Nicht-Bio'!N103</f>
        <v>5.6700000000000008</v>
      </c>
      <c r="AM121" s="362">
        <f>'[7]Nicht-Bio'!O103</f>
        <v>4.7875000000000005</v>
      </c>
      <c r="AN121" s="362">
        <f>'[7]Nicht-Bio'!P103</f>
        <v>5.5975000000000001</v>
      </c>
      <c r="AO121" s="362">
        <f>'[7]Nicht-Bio'!R103</f>
        <v>4.1100000000000003</v>
      </c>
      <c r="AP121" s="362">
        <f>'[7]Nicht-Bio'!S103</f>
        <v>11.9625</v>
      </c>
      <c r="AQ121" s="362">
        <f>'[7]Nicht-Bio'!T103</f>
        <v>3.9450000000000003</v>
      </c>
      <c r="AR121" s="362">
        <f>'[7]Nicht-Bio'!U103</f>
        <v>4.6749999999999998</v>
      </c>
      <c r="AS121" s="362">
        <f>'[7]Nicht-Bio'!W103</f>
        <v>4.4624999999999995</v>
      </c>
      <c r="AT121" s="362">
        <f>'[7]Nicht-Bio'!X103</f>
        <v>27.729999999999997</v>
      </c>
      <c r="AU121" s="380">
        <f t="shared" si="2"/>
        <v>29.272100000000002</v>
      </c>
      <c r="AV121" s="362"/>
      <c r="AW121" s="362"/>
      <c r="AX121" s="381"/>
      <c r="AY121" s="401"/>
    </row>
    <row r="122" spans="1:51">
      <c r="A122" s="398">
        <v>39600</v>
      </c>
      <c r="B122" s="376">
        <f>'[3]Warenkorb transponiert'!AI9</f>
        <v>1.4846051329359553</v>
      </c>
      <c r="C122" s="362">
        <f>'[3]Warenkorb transponiert'!AJ9</f>
        <v>19.09461331951708</v>
      </c>
      <c r="D122" s="362">
        <f>'[3]Warenkorb transponiert'!AK9</f>
        <v>12.521080638967579</v>
      </c>
      <c r="E122" s="362">
        <f>'[3]Warenkorb transponiert'!AL9</f>
        <v>18.647240295608441</v>
      </c>
      <c r="F122" s="362">
        <f>'[3]Warenkorb transponiert'!AM9</f>
        <v>11.457305500786363</v>
      </c>
      <c r="G122" s="362">
        <f>'[3]Warenkorb transponiert'!AN9</f>
        <v>5.5005592865094446</v>
      </c>
      <c r="H122" s="362">
        <f>'[3]Warenkorb transponiert'!AO9</f>
        <v>3.811620246330456</v>
      </c>
      <c r="I122" s="362">
        <f>'[3]Warenkorb transponiert'!AP9</f>
        <v>2.8448924858540345</v>
      </c>
      <c r="J122" s="380">
        <f t="shared" si="6"/>
        <v>28.650117562906978</v>
      </c>
      <c r="K122" s="362">
        <f>[4]prixC2!C227</f>
        <v>59.962751765725613</v>
      </c>
      <c r="L122" s="362">
        <f>[4]prixC2!D227</f>
        <v>45.582206023332191</v>
      </c>
      <c r="M122" s="362">
        <f>[4]prixC2!Q227</f>
        <v>37.599832122277924</v>
      </c>
      <c r="N122" s="362">
        <f>[4]prixC2!R227</f>
        <v>23.627612500170525</v>
      </c>
      <c r="O122" s="362">
        <f>[4]prixC2!T227</f>
        <v>28.441718158675322</v>
      </c>
      <c r="P122" s="362">
        <f>[4]prixC2!AE227</f>
        <v>4.8994074872872453</v>
      </c>
      <c r="Q122" s="362">
        <f>[4]prixC2!AH227</f>
        <v>1.5357223683231711</v>
      </c>
      <c r="R122" s="362">
        <f>[4]prixC2!AI227</f>
        <v>1.7495018715531845</v>
      </c>
      <c r="S122" s="362">
        <f>[4]prixC2!AK227</f>
        <v>9.664341836576801</v>
      </c>
      <c r="T122" s="362">
        <f>[4]prixC2!AL227</f>
        <v>34.490024540245521</v>
      </c>
      <c r="U122" s="380">
        <f t="shared" si="7"/>
        <v>42.394052630172638</v>
      </c>
      <c r="V122" s="376">
        <f>'[2]Haltung gewichtet'!H97</f>
        <v>0.61750356882327051</v>
      </c>
      <c r="W122" s="380">
        <f t="shared" si="5"/>
        <v>17.290099927051575</v>
      </c>
      <c r="X122" s="362" t="str">
        <f>IF(ISBLANK([1]KochtypBerechnung_nichtBio!U91),"",[1]KochtypBerechnung_nichtBio!U91)</f>
        <v/>
      </c>
      <c r="Y122" s="362">
        <f>IF(ISBLANK([1]KochtypBerechnung_nichtBio!W91),"",[1]KochtypBerechnung_nichtBio!W91)</f>
        <v>2.2284809166358572</v>
      </c>
      <c r="Z122" s="380"/>
      <c r="AA122" s="376">
        <f>'[7]Nicht-Bio'!C104</f>
        <v>4.0575000000000001</v>
      </c>
      <c r="AB122" s="362">
        <f>'[7]Nicht-Bio'!D104</f>
        <v>2.86</v>
      </c>
      <c r="AC122" s="362">
        <f>'[7]Nicht-Bio'!E104</f>
        <v>3.4549999999999996</v>
      </c>
      <c r="AD122" s="362">
        <f>'[7]Nicht-Bio'!F104</f>
        <v>0.74500000000000011</v>
      </c>
      <c r="AE122" s="380">
        <f t="shared" si="4"/>
        <v>14.456138235294118</v>
      </c>
      <c r="AF122" s="362">
        <f>'[7]Nicht-Bio'!G104</f>
        <v>2.82</v>
      </c>
      <c r="AG122" s="362">
        <f>'[7]Nicht-Bio'!I104</f>
        <v>5.4425000000000008</v>
      </c>
      <c r="AH122" s="362">
        <f>'[7]Nicht-Bio'!J104</f>
        <v>2.0425</v>
      </c>
      <c r="AI122" s="362">
        <f>'[7]Nicht-Bio'!K104</f>
        <v>5.5550000000000006</v>
      </c>
      <c r="AJ122" s="362">
        <f>'[7]Nicht-Bio'!L104</f>
        <v>4.1950000000000003</v>
      </c>
      <c r="AK122" s="362">
        <f>'[7]Nicht-Bio'!M104</f>
        <v>2.9899999999999998</v>
      </c>
      <c r="AL122" s="362">
        <f>'[7]Nicht-Bio'!N104</f>
        <v>4.9850000000000003</v>
      </c>
      <c r="AM122" s="362">
        <f>'[7]Nicht-Bio'!O104</f>
        <v>5.29</v>
      </c>
      <c r="AN122" s="362">
        <f>'[7]Nicht-Bio'!P104</f>
        <v>6.3975</v>
      </c>
      <c r="AO122" s="362">
        <f>'[7]Nicht-Bio'!R104</f>
        <v>5.7200000000000006</v>
      </c>
      <c r="AP122" s="362">
        <f>'[7]Nicht-Bio'!S104</f>
        <v>12.047499999999999</v>
      </c>
      <c r="AQ122" s="362">
        <f>'[7]Nicht-Bio'!T104</f>
        <v>4.0349999999999993</v>
      </c>
      <c r="AR122" s="362">
        <f>'[7]Nicht-Bio'!U104</f>
        <v>4.915</v>
      </c>
      <c r="AS122" s="362">
        <f>'[7]Nicht-Bio'!W104</f>
        <v>5.7750000000000004</v>
      </c>
      <c r="AT122" s="362">
        <f>'[7]Nicht-Bio'!X104</f>
        <v>25.393333333333334</v>
      </c>
      <c r="AU122" s="380">
        <f t="shared" si="2"/>
        <v>30.239158333333329</v>
      </c>
      <c r="AV122" s="362"/>
      <c r="AW122" s="362"/>
      <c r="AX122" s="381"/>
      <c r="AY122" s="401"/>
    </row>
    <row r="123" spans="1:51">
      <c r="A123" s="398">
        <v>39630</v>
      </c>
      <c r="B123" s="376">
        <f>'[3]Warenkorb transponiert'!AI10</f>
        <v>1.5089329676805932</v>
      </c>
      <c r="C123" s="362">
        <f>'[3]Warenkorb transponiert'!AJ10</f>
        <v>18.675268102647376</v>
      </c>
      <c r="D123" s="362">
        <f>'[3]Warenkorb transponiert'!AK10</f>
        <v>12.70810425190135</v>
      </c>
      <c r="E123" s="362">
        <f>'[3]Warenkorb transponiert'!AL10</f>
        <v>17.868066363436533</v>
      </c>
      <c r="F123" s="362">
        <f>'[3]Warenkorb transponiert'!AM10</f>
        <v>12.374178003751174</v>
      </c>
      <c r="G123" s="362">
        <f>'[3]Warenkorb transponiert'!AN10</f>
        <v>5.6165478410047136</v>
      </c>
      <c r="H123" s="362">
        <f>'[3]Warenkorb transponiert'!AO10</f>
        <v>3.8261166536942635</v>
      </c>
      <c r="I123" s="362">
        <f>'[3]Warenkorb transponiert'!AP10</f>
        <v>2.9476363122139553</v>
      </c>
      <c r="J123" s="380">
        <f t="shared" si="6"/>
        <v>28.894126134984102</v>
      </c>
      <c r="K123" s="362">
        <f>[4]prixC2!C228</f>
        <v>60.663938143592354</v>
      </c>
      <c r="L123" s="362">
        <f>[4]prixC2!D228</f>
        <v>46.906121147268841</v>
      </c>
      <c r="M123" s="362">
        <f>[4]prixC2!Q228</f>
        <v>36.937769439740919</v>
      </c>
      <c r="N123" s="362">
        <f>[4]prixC2!R228</f>
        <v>22.701432158316113</v>
      </c>
      <c r="O123" s="362">
        <f>[4]prixC2!T228</f>
        <v>26.550885239410235</v>
      </c>
      <c r="P123" s="362">
        <f>[4]prixC2!AE228</f>
        <v>4.8705800123197465</v>
      </c>
      <c r="Q123" s="362">
        <f>[4]prixC2!AH228</f>
        <v>1.6713048693855266</v>
      </c>
      <c r="R123" s="362">
        <f>[4]prixC2!AI228</f>
        <v>1.7689730942637985</v>
      </c>
      <c r="S123" s="362">
        <f>[4]prixC2!AK228</f>
        <v>9.8577363517141166</v>
      </c>
      <c r="T123" s="362">
        <f>[4]prixC2!AL228</f>
        <v>34.75589725518487</v>
      </c>
      <c r="U123" s="380">
        <f t="shared" si="7"/>
        <v>42.19384759191697</v>
      </c>
      <c r="V123" s="376">
        <f>'[2]Haltung gewichtet'!H98</f>
        <v>0.62223401323238892</v>
      </c>
      <c r="W123" s="380">
        <f t="shared" si="5"/>
        <v>17.422552370506889</v>
      </c>
      <c r="X123" s="362">
        <f>IF(ISBLANK([1]KochtypBerechnung_nichtBio!U92),"",[1]KochtypBerechnung_nichtBio!U92)</f>
        <v>1.8695550000000001</v>
      </c>
      <c r="Y123" s="362">
        <f>IF(ISBLANK([1]KochtypBerechnung_nichtBio!W92),"",[1]KochtypBerechnung_nichtBio!W92)</f>
        <v>2.1668127718155596</v>
      </c>
      <c r="Z123" s="380"/>
      <c r="AA123" s="376">
        <f>'[7]Nicht-Bio'!C105</f>
        <v>4.4814075999999998</v>
      </c>
      <c r="AB123" s="362">
        <f>'[7]Nicht-Bio'!D105</f>
        <v>2.7965572000000001</v>
      </c>
      <c r="AC123" s="362">
        <f>'[7]Nicht-Bio'!E105</f>
        <v>3.5770412</v>
      </c>
      <c r="AD123" s="362">
        <f>'[7]Nicht-Bio'!F105</f>
        <v>0.75301249999999997</v>
      </c>
      <c r="AE123" s="380">
        <f t="shared" si="4"/>
        <v>15.144520906529412</v>
      </c>
      <c r="AF123" s="362">
        <f>'[7]Nicht-Bio'!G105</f>
        <v>2.6267369999999999</v>
      </c>
      <c r="AG123" s="362">
        <f>'[7]Nicht-Bio'!I105</f>
        <v>4.3838729999999995</v>
      </c>
      <c r="AH123" s="362">
        <f>'[7]Nicht-Bio'!J105</f>
        <v>1.7548504999999999</v>
      </c>
      <c r="AI123" s="362">
        <f>'[7]Nicht-Bio'!K105</f>
        <v>3.3155280000000005</v>
      </c>
      <c r="AJ123" s="362">
        <f>'[7]Nicht-Bio'!L105</f>
        <v>3.8188681999999998</v>
      </c>
      <c r="AK123" s="362">
        <f>'[7]Nicht-Bio'!M105</f>
        <v>2.7942584999999993</v>
      </c>
      <c r="AL123" s="362">
        <f>'[7]Nicht-Bio'!N105</f>
        <v>3.6428004999999999</v>
      </c>
      <c r="AM123" s="362">
        <f>'[7]Nicht-Bio'!O105</f>
        <v>4.7977650000000001</v>
      </c>
      <c r="AN123" s="362">
        <f>'[7]Nicht-Bio'!P105</f>
        <v>4.7719679999999993</v>
      </c>
      <c r="AO123" s="362">
        <f>'[7]Nicht-Bio'!R105</f>
        <v>4.4179949999999995</v>
      </c>
      <c r="AP123" s="362">
        <f>'[7]Nicht-Bio'!S105</f>
        <v>12.125254</v>
      </c>
      <c r="AQ123" s="362">
        <f>'[7]Nicht-Bio'!T105</f>
        <v>4.0275651999999997</v>
      </c>
      <c r="AR123" s="362">
        <f>'[7]Nicht-Bio'!U105</f>
        <v>6.7407915000000003</v>
      </c>
      <c r="AS123" s="362">
        <f>'[7]Nicht-Bio'!W105</f>
        <v>6.1223984999999992</v>
      </c>
      <c r="AT123" s="362"/>
      <c r="AU123" s="380">
        <f t="shared" si="2"/>
        <v>25.002088792666662</v>
      </c>
      <c r="AV123" s="362"/>
      <c r="AW123" s="362"/>
      <c r="AX123" s="381"/>
      <c r="AY123" s="401"/>
    </row>
    <row r="124" spans="1:51">
      <c r="A124" s="398">
        <v>39661</v>
      </c>
      <c r="B124" s="376">
        <f>'[3]Warenkorb transponiert'!AI11</f>
        <v>1.4988474231090225</v>
      </c>
      <c r="C124" s="362">
        <f>'[3]Warenkorb transponiert'!AJ11</f>
        <v>19.325764950914596</v>
      </c>
      <c r="D124" s="362">
        <f>'[3]Warenkorb transponiert'!AK11</f>
        <v>13.104059751176775</v>
      </c>
      <c r="E124" s="362">
        <f>'[3]Warenkorb transponiert'!AL11</f>
        <v>18.8226955950201</v>
      </c>
      <c r="F124" s="362">
        <f>'[3]Warenkorb transponiert'!AM11</f>
        <v>12.457916673993745</v>
      </c>
      <c r="G124" s="362">
        <f>'[3]Warenkorb transponiert'!AN11</f>
        <v>5.7627250601698394</v>
      </c>
      <c r="H124" s="362">
        <f>'[3]Warenkorb transponiert'!AO11</f>
        <v>3.8086404301433863</v>
      </c>
      <c r="I124" s="362">
        <f>'[3]Warenkorb transponiert'!AP11</f>
        <v>2.9491851739542225</v>
      </c>
      <c r="J124" s="380">
        <f t="shared" si="6"/>
        <v>29.230629853092061</v>
      </c>
      <c r="K124" s="362">
        <f>[4]prixC2!C229</f>
        <v>62.908414583216221</v>
      </c>
      <c r="L124" s="362">
        <f>[4]prixC2!D229</f>
        <v>46.138761609006217</v>
      </c>
      <c r="M124" s="362">
        <f>[4]prixC2!Q229</f>
        <v>37.24093550714219</v>
      </c>
      <c r="N124" s="362">
        <f>[4]prixC2!R229</f>
        <v>22.550019376648461</v>
      </c>
      <c r="O124" s="362">
        <f>[4]prixC2!T229</f>
        <v>27.751367880140467</v>
      </c>
      <c r="P124" s="362">
        <f>[4]prixC2!AE229</f>
        <v>4.98040779419917</v>
      </c>
      <c r="Q124" s="362">
        <f>[4]prixC2!AH229</f>
        <v>1.6460609391364611</v>
      </c>
      <c r="R124" s="362">
        <f>[4]prixC2!AI229</f>
        <v>1.7797852966571164</v>
      </c>
      <c r="S124" s="362">
        <f>[4]prixC2!AK229</f>
        <v>9.669446546650887</v>
      </c>
      <c r="T124" s="362">
        <f>[4]prixC2!AL229</f>
        <v>33.921522688302957</v>
      </c>
      <c r="U124" s="380">
        <f t="shared" si="7"/>
        <v>42.359250982436386</v>
      </c>
      <c r="V124" s="376">
        <f>'[2]Haltung gewichtet'!H99</f>
        <v>0.62597904022674145</v>
      </c>
      <c r="W124" s="380">
        <f t="shared" si="5"/>
        <v>17.527413126348762</v>
      </c>
      <c r="X124" s="362" t="str">
        <f>IF(ISBLANK([1]KochtypBerechnung_nichtBio!U93),"",[1]KochtypBerechnung_nichtBio!U93)</f>
        <v/>
      </c>
      <c r="Y124" s="362">
        <f>IF(ISBLANK([1]KochtypBerechnung_nichtBio!W93),"",[1]KochtypBerechnung_nichtBio!W93)</f>
        <v>1.69</v>
      </c>
      <c r="Z124" s="380"/>
      <c r="AA124" s="376">
        <f>'[7]Nicht-Bio'!C106</f>
        <v>4.7649794999999999</v>
      </c>
      <c r="AB124" s="362">
        <f>'[7]Nicht-Bio'!D106</f>
        <v>2.7660637500000003</v>
      </c>
      <c r="AC124" s="362">
        <f>'[7]Nicht-Bio'!E106</f>
        <v>3.54278125</v>
      </c>
      <c r="AD124" s="362">
        <f>'[7]Nicht-Bio'!F106</f>
        <v>0.7689451249999999</v>
      </c>
      <c r="AE124" s="380">
        <f t="shared" si="4"/>
        <v>15.542636195661766</v>
      </c>
      <c r="AF124" s="362">
        <f>'[7]Nicht-Bio'!G106</f>
        <v>2.2678375000000002</v>
      </c>
      <c r="AG124" s="362">
        <f>'[7]Nicht-Bio'!I106</f>
        <v>3.9968412499999997</v>
      </c>
      <c r="AH124" s="362">
        <f>'[7]Nicht-Bio'!J106</f>
        <v>1.6625556250000002</v>
      </c>
      <c r="AI124" s="362">
        <f>'[7]Nicht-Bio'!K106</f>
        <v>3.5234299999999998</v>
      </c>
      <c r="AJ124" s="362">
        <f>'[7]Nicht-Bio'!L106</f>
        <v>4.3200117500000008</v>
      </c>
      <c r="AK124" s="362">
        <f>'[7]Nicht-Bio'!M106</f>
        <v>2.37415625</v>
      </c>
      <c r="AL124" s="362">
        <f>'[7]Nicht-Bio'!N106</f>
        <v>4.1290481250000006</v>
      </c>
      <c r="AM124" s="362">
        <f>'[7]Nicht-Bio'!O106</f>
        <v>4.5206325000000005</v>
      </c>
      <c r="AN124" s="362">
        <f>'[7]Nicht-Bio'!P106</f>
        <v>5.2455024999999997</v>
      </c>
      <c r="AO124" s="362">
        <f>'[7]Nicht-Bio'!R106</f>
        <v>3.85659375</v>
      </c>
      <c r="AP124" s="362">
        <f>'[7]Nicht-Bio'!S106</f>
        <v>12.0191325</v>
      </c>
      <c r="AQ124" s="362">
        <f>'[7]Nicht-Bio'!T106</f>
        <v>3.9789618750000004</v>
      </c>
      <c r="AR124" s="362">
        <f>'[7]Nicht-Bio'!U106</f>
        <v>6.2144300000000001</v>
      </c>
      <c r="AS124" s="362">
        <f>'[7]Nicht-Bio'!W106</f>
        <v>5.0808793750000003</v>
      </c>
      <c r="AT124" s="362">
        <f>'[7]Nicht-Bio'!X106</f>
        <v>33.435000000000002</v>
      </c>
      <c r="AU124" s="380">
        <f t="shared" si="2"/>
        <v>26.418424089583333</v>
      </c>
      <c r="AV124" s="362"/>
      <c r="AW124" s="362"/>
      <c r="AX124" s="381"/>
      <c r="AY124" s="401"/>
    </row>
    <row r="125" spans="1:51">
      <c r="A125" s="398">
        <v>39692</v>
      </c>
      <c r="B125" s="376">
        <f>'[3]Warenkorb transponiert'!AI12</f>
        <v>1.4886278669777893</v>
      </c>
      <c r="C125" s="362">
        <f>'[3]Warenkorb transponiert'!AJ12</f>
        <v>18.97820660578482</v>
      </c>
      <c r="D125" s="362">
        <f>'[3]Warenkorb transponiert'!AK12</f>
        <v>13.104059751176775</v>
      </c>
      <c r="E125" s="362">
        <f>'[3]Warenkorb transponiert'!AL12</f>
        <v>19.062315573913288</v>
      </c>
      <c r="F125" s="362">
        <f>'[3]Warenkorb transponiert'!AM12</f>
        <v>12.4519021051764</v>
      </c>
      <c r="G125" s="362">
        <f>'[3]Warenkorb transponiert'!AN12</f>
        <v>5.7608466020196367</v>
      </c>
      <c r="H125" s="362">
        <f>'[3]Warenkorb transponiert'!AO12</f>
        <v>3.8293415045509702</v>
      </c>
      <c r="I125" s="362">
        <f>'[3]Warenkorb transponiert'!AP12</f>
        <v>2.9798461050836469</v>
      </c>
      <c r="J125" s="380">
        <f t="shared" si="6"/>
        <v>29.128747952533068</v>
      </c>
      <c r="K125" s="362">
        <f>[4]prixC2!C230</f>
        <v>63.708589274281749</v>
      </c>
      <c r="L125" s="362">
        <f>[4]prixC2!D230</f>
        <v>47.324978062231189</v>
      </c>
      <c r="M125" s="362">
        <f>[4]prixC2!Q230</f>
        <v>37.461377332630008</v>
      </c>
      <c r="N125" s="362">
        <f>[4]prixC2!R230</f>
        <v>22.614901377323516</v>
      </c>
      <c r="O125" s="362">
        <f>[4]prixC2!T230</f>
        <v>29.436120298282397</v>
      </c>
      <c r="P125" s="362">
        <f>[4]prixC2!AE230</f>
        <v>4.9851709900651429</v>
      </c>
      <c r="Q125" s="362">
        <f>[4]prixC2!AH230</f>
        <v>1.666855203670246</v>
      </c>
      <c r="R125" s="362">
        <f>[4]prixC2!AI230</f>
        <v>1.8631569441895539</v>
      </c>
      <c r="S125" s="362">
        <f>[4]prixC2!AK230</f>
        <v>9.9340489963312528</v>
      </c>
      <c r="T125" s="362">
        <f>[4]prixC2!AL230</f>
        <v>34.770259207533599</v>
      </c>
      <c r="U125" s="380">
        <f t="shared" si="7"/>
        <v>43.300572915288754</v>
      </c>
      <c r="V125" s="376">
        <f>'[2]Haltung gewichtet'!H100</f>
        <v>0.62760046186492502</v>
      </c>
      <c r="W125" s="380">
        <f t="shared" si="5"/>
        <v>17.5728129322179</v>
      </c>
      <c r="X125" s="362" t="str">
        <f>IF(ISBLANK([1]KochtypBerechnung_nichtBio!U94),"",[1]KochtypBerechnung_nichtBio!U94)</f>
        <v/>
      </c>
      <c r="Y125" s="362">
        <f>IF(ISBLANK([1]KochtypBerechnung_nichtBio!W94),"",[1]KochtypBerechnung_nichtBio!W94)</f>
        <v>1.74</v>
      </c>
      <c r="Z125" s="380"/>
      <c r="AA125" s="376">
        <f>'[7]Nicht-Bio'!C107</f>
        <v>3.9849999999999999</v>
      </c>
      <c r="AB125" s="362">
        <f>'[7]Nicht-Bio'!D107</f>
        <v>2.8125</v>
      </c>
      <c r="AC125" s="362">
        <f>'[7]Nicht-Bio'!E107</f>
        <v>3.3849999999999998</v>
      </c>
      <c r="AD125" s="362">
        <f>'[7]Nicht-Bio'!F107</f>
        <v>0.76</v>
      </c>
      <c r="AE125" s="380">
        <f t="shared" si="4"/>
        <v>14.265597058823529</v>
      </c>
      <c r="AF125" s="362">
        <f>'[7]Nicht-Bio'!G107</f>
        <v>1.88</v>
      </c>
      <c r="AG125" s="362">
        <f>'[7]Nicht-Bio'!I107</f>
        <v>4.75</v>
      </c>
      <c r="AH125" s="362">
        <f>'[7]Nicht-Bio'!J107</f>
        <v>1.9924999999999999</v>
      </c>
      <c r="AI125" s="362">
        <f>'[7]Nicht-Bio'!K107</f>
        <v>4.7725</v>
      </c>
      <c r="AJ125" s="362">
        <f>'[7]Nicht-Bio'!L107</f>
        <v>4.6100000000000003</v>
      </c>
      <c r="AK125" s="362">
        <f>'[7]Nicht-Bio'!M107</f>
        <v>2.1174999999999997</v>
      </c>
      <c r="AL125" s="362">
        <f>'[7]Nicht-Bio'!N107</f>
        <v>4.1399999999999997</v>
      </c>
      <c r="AM125" s="362">
        <f>'[7]Nicht-Bio'!O107</f>
        <v>3.9924999999999997</v>
      </c>
      <c r="AN125" s="362">
        <f>'[7]Nicht-Bio'!P107</f>
        <v>5.9550000000000001</v>
      </c>
      <c r="AO125" s="362">
        <f>'[7]Nicht-Bio'!R107</f>
        <v>3.6274999999999999</v>
      </c>
      <c r="AP125" s="362">
        <f>'[7]Nicht-Bio'!S107</f>
        <v>11.170000000000002</v>
      </c>
      <c r="AQ125" s="362">
        <f>'[7]Nicht-Bio'!T107</f>
        <v>4.0525000000000002</v>
      </c>
      <c r="AR125" s="362">
        <f>'[7]Nicht-Bio'!U107</f>
        <v>4.7050000000000001</v>
      </c>
      <c r="AS125" s="362">
        <f>'[7]Nicht-Bio'!W107</f>
        <v>5.9325000000000001</v>
      </c>
      <c r="AT125" s="362">
        <f>'[7]Nicht-Bio'!X107</f>
        <v>28.292500000000004</v>
      </c>
      <c r="AU125" s="380">
        <f t="shared" si="2"/>
        <v>27.252141666666663</v>
      </c>
      <c r="AV125" s="362"/>
      <c r="AW125" s="362"/>
      <c r="AX125" s="381"/>
      <c r="AY125" s="401"/>
    </row>
    <row r="126" spans="1:51">
      <c r="A126" s="398">
        <v>39722</v>
      </c>
      <c r="B126" s="376">
        <f>'[3]Warenkorb transponiert'!AI13</f>
        <v>1.4956825309017048</v>
      </c>
      <c r="C126" s="362">
        <f>'[3]Warenkorb transponiert'!AJ13</f>
        <v>19.341183871199515</v>
      </c>
      <c r="D126" s="362">
        <f>'[3]Warenkorb transponiert'!AK13</f>
        <v>13.081525418531593</v>
      </c>
      <c r="E126" s="362">
        <f>'[3]Warenkorb transponiert'!AL13</f>
        <v>19.510243397409145</v>
      </c>
      <c r="F126" s="362">
        <f>'[3]Warenkorb transponiert'!AM13</f>
        <v>12.291976278797943</v>
      </c>
      <c r="G126" s="362">
        <f>'[3]Warenkorb transponiert'!AN13</f>
        <v>5.7505150821935231</v>
      </c>
      <c r="H126" s="362">
        <f>'[3]Warenkorb transponiert'!AO13</f>
        <v>3.8380829487427026</v>
      </c>
      <c r="I126" s="362">
        <f>'[3]Warenkorb transponiert'!AP13</f>
        <v>2.9790314302015521</v>
      </c>
      <c r="J126" s="380">
        <f t="shared" si="6"/>
        <v>29.306315040094322</v>
      </c>
      <c r="K126" s="362">
        <f>[4]prixC2!C231</f>
        <v>63.229662616288721</v>
      </c>
      <c r="L126" s="362">
        <f>[4]prixC2!D231</f>
        <v>45.425238970685001</v>
      </c>
      <c r="M126" s="362">
        <f>[4]prixC2!Q231</f>
        <v>37.306816248771518</v>
      </c>
      <c r="N126" s="362">
        <f>[4]prixC2!R231</f>
        <v>21.325095337314227</v>
      </c>
      <c r="O126" s="362">
        <f>[4]prixC2!T231</f>
        <v>28.442839704569042</v>
      </c>
      <c r="P126" s="362">
        <f>[4]prixC2!AE231</f>
        <v>5.0537568795062731</v>
      </c>
      <c r="Q126" s="362">
        <f>[4]prixC2!AH231</f>
        <v>1.6425896727212763</v>
      </c>
      <c r="R126" s="362">
        <f>[4]prixC2!AI231</f>
        <v>1.8047179520837391</v>
      </c>
      <c r="S126" s="362">
        <f>[4]prixC2!AK231</f>
        <v>9.7387336236097344</v>
      </c>
      <c r="T126" s="362">
        <f>[4]prixC2!AL231</f>
        <v>33.164469444163046</v>
      </c>
      <c r="U126" s="380">
        <f t="shared" si="7"/>
        <v>42.150147447421276</v>
      </c>
      <c r="V126" s="376">
        <f>'[2]Haltung gewichtet'!H101</f>
        <v>0.63751546194979447</v>
      </c>
      <c r="W126" s="380">
        <f t="shared" si="5"/>
        <v>17.850432934594245</v>
      </c>
      <c r="X126" s="362" t="str">
        <f>IF(ISBLANK([1]KochtypBerechnung_nichtBio!U95),"",[1]KochtypBerechnung_nichtBio!U95)</f>
        <v/>
      </c>
      <c r="Y126" s="362">
        <f>IF(ISBLANK([1]KochtypBerechnung_nichtBio!W95),"",[1]KochtypBerechnung_nichtBio!W95)</f>
        <v>1.7819560000000001</v>
      </c>
      <c r="Z126" s="380"/>
      <c r="AA126" s="376">
        <f>'[7]Nicht-Bio'!C108</f>
        <v>3.7696354999999997</v>
      </c>
      <c r="AB126" s="362">
        <f>'[7]Nicht-Bio'!D108</f>
        <v>2.7481724999999995</v>
      </c>
      <c r="AC126" s="362">
        <f>'[7]Nicht-Bio'!E108</f>
        <v>3.1423700000000001</v>
      </c>
      <c r="AD126" s="362">
        <f>'[7]Nicht-Bio'!F108</f>
        <v>0.73836999999999997</v>
      </c>
      <c r="AE126" s="380">
        <f t="shared" si="4"/>
        <v>13.595328885294116</v>
      </c>
      <c r="AF126" s="362">
        <f>'[7]Nicht-Bio'!G108</f>
        <v>1.9227350000000001</v>
      </c>
      <c r="AG126" s="362">
        <f>'[7]Nicht-Bio'!I108</f>
        <v>4.7840399999999992</v>
      </c>
      <c r="AH126" s="362">
        <f>'[7]Nicht-Bio'!J108</f>
        <v>1.8637700000000001</v>
      </c>
      <c r="AI126" s="362">
        <f>'[7]Nicht-Bio'!K108</f>
        <v>4.9906924999999998</v>
      </c>
      <c r="AJ126" s="362">
        <f>'[7]Nicht-Bio'!L108</f>
        <v>6.7374720000000003</v>
      </c>
      <c r="AK126" s="362">
        <f>'[7]Nicht-Bio'!M108</f>
        <v>2.038354</v>
      </c>
      <c r="AL126" s="362">
        <f>'[7]Nicht-Bio'!N108</f>
        <v>5.8291000000000004</v>
      </c>
      <c r="AM126" s="362">
        <f>'[7]Nicht-Bio'!O108</f>
        <v>4.4807525000000004</v>
      </c>
      <c r="AN126" s="362">
        <f>'[7]Nicht-Bio'!P108</f>
        <v>6.9923649999999995</v>
      </c>
      <c r="AO126" s="362">
        <f>'[7]Nicht-Bio'!R108</f>
        <v>3.5424850000000001</v>
      </c>
      <c r="AP126" s="362">
        <f>'[7]Nicht-Bio'!S108</f>
        <v>11.510010000000001</v>
      </c>
      <c r="AQ126" s="362">
        <f>'[7]Nicht-Bio'!T108</f>
        <v>3.9220574999999998</v>
      </c>
      <c r="AR126" s="362">
        <f>'[7]Nicht-Bio'!U108</f>
        <v>3.9155349999999998</v>
      </c>
      <c r="AS126" s="362">
        <f>'[7]Nicht-Bio'!W108</f>
        <v>5.33657</v>
      </c>
      <c r="AT126" s="362">
        <f>'[7]Nicht-Bio'!X108</f>
        <v>30.9520625</v>
      </c>
      <c r="AU126" s="380">
        <f t="shared" si="2"/>
        <v>30.259518201666673</v>
      </c>
      <c r="AV126" s="362"/>
      <c r="AW126" s="362"/>
      <c r="AX126" s="381"/>
      <c r="AY126" s="401"/>
    </row>
    <row r="127" spans="1:51">
      <c r="A127" s="398">
        <v>39753</v>
      </c>
      <c r="B127" s="376">
        <f>'[3]Warenkorb transponiert'!AI14</f>
        <v>1.479242123696952</v>
      </c>
      <c r="C127" s="362">
        <f>'[3]Warenkorb transponiert'!AJ14</f>
        <v>19.441934680579827</v>
      </c>
      <c r="D127" s="362">
        <f>'[3]Warenkorb transponiert'!AK14</f>
        <v>13.081525418531593</v>
      </c>
      <c r="E127" s="362">
        <f>'[3]Warenkorb transponiert'!AL14</f>
        <v>19.387486706372385</v>
      </c>
      <c r="F127" s="362">
        <f>'[3]Warenkorb transponiert'!AM14</f>
        <v>12.503342065512257</v>
      </c>
      <c r="G127" s="362">
        <f>'[3]Warenkorb transponiert'!AN14</f>
        <v>5.7505150821935231</v>
      </c>
      <c r="H127" s="362">
        <f>'[3]Warenkorb transponiert'!AO14</f>
        <v>3.8380829487427026</v>
      </c>
      <c r="I127" s="362">
        <f>'[3]Warenkorb transponiert'!AP14</f>
        <v>2.9765874055552675</v>
      </c>
      <c r="J127" s="380">
        <f t="shared" si="6"/>
        <v>29.189059024266371</v>
      </c>
      <c r="K127" s="362">
        <f>[4]prixC2!C232</f>
        <v>63.029764941055205</v>
      </c>
      <c r="L127" s="362">
        <f>[4]prixC2!D232</f>
        <v>44.237305652857366</v>
      </c>
      <c r="M127" s="362">
        <f>[4]prixC2!Q232</f>
        <v>39.263083556062305</v>
      </c>
      <c r="N127" s="362">
        <f>[4]prixC2!R232</f>
        <v>22.225250073939787</v>
      </c>
      <c r="O127" s="362">
        <f>[4]prixC2!T232</f>
        <v>30.083046339057962</v>
      </c>
      <c r="P127" s="362">
        <f>[4]prixC2!AE232</f>
        <v>5.0097439638407266</v>
      </c>
      <c r="Q127" s="362">
        <f>[4]prixC2!AH232</f>
        <v>1.7003347132011917</v>
      </c>
      <c r="R127" s="362">
        <f>[4]prixC2!AI232</f>
        <v>1.7892625795034036</v>
      </c>
      <c r="S127" s="362">
        <f>[4]prixC2!AK232</f>
        <v>8.9022500200373234</v>
      </c>
      <c r="T127" s="362">
        <f>[4]prixC2!AL232</f>
        <v>33.939743291628325</v>
      </c>
      <c r="U127" s="380">
        <f t="shared" si="7"/>
        <v>42.353093050954364</v>
      </c>
      <c r="V127" s="376">
        <f>'[2]Haltung gewichtet'!H102</f>
        <v>0.65136601987268972</v>
      </c>
      <c r="W127" s="380">
        <f t="shared" si="5"/>
        <v>18.238248556435313</v>
      </c>
      <c r="X127" s="362" t="str">
        <f>IF(ISBLANK([1]KochtypBerechnung_nichtBio!U96),"",[1]KochtypBerechnung_nichtBio!U96)</f>
        <v/>
      </c>
      <c r="Y127" s="362">
        <f>IF(ISBLANK([1]KochtypBerechnung_nichtBio!W96),"",[1]KochtypBerechnung_nichtBio!W96)</f>
        <v>1.8523534000000001</v>
      </c>
      <c r="Z127" s="380"/>
      <c r="AA127" s="376">
        <f>'[7]Nicht-Bio'!C109</f>
        <v>4.0142287999999997</v>
      </c>
      <c r="AB127" s="362">
        <f>'[7]Nicht-Bio'!D109</f>
        <v>2.8252481999999999</v>
      </c>
      <c r="AC127" s="362">
        <f>'[7]Nicht-Bio'!E109</f>
        <v>2.8736336000000002</v>
      </c>
      <c r="AD127" s="362">
        <f>'[7]Nicht-Bio'!F109</f>
        <v>0.75519959999999986</v>
      </c>
      <c r="AE127" s="380">
        <f t="shared" si="4"/>
        <v>13.857618179058822</v>
      </c>
      <c r="AF127" s="362">
        <f>'[7]Nicht-Bio'!G109</f>
        <v>1.8483309999999999</v>
      </c>
      <c r="AG127" s="362">
        <f>'[7]Nicht-Bio'!I109</f>
        <v>4.2003240000000002</v>
      </c>
      <c r="AH127" s="362">
        <f>'[7]Nicht-Bio'!J109</f>
        <v>1.4375718</v>
      </c>
      <c r="AI127" s="362">
        <f>'[7]Nicht-Bio'!K109</f>
        <v>3.8005371999999999</v>
      </c>
      <c r="AJ127" s="362">
        <f>'[7]Nicht-Bio'!L109</f>
        <v>6.1132847999999997</v>
      </c>
      <c r="AK127" s="362">
        <f>'[7]Nicht-Bio'!M109</f>
        <v>2.012934</v>
      </c>
      <c r="AL127" s="362">
        <f>'[7]Nicht-Bio'!N109</f>
        <v>4.0878899999999998</v>
      </c>
      <c r="AM127" s="362">
        <f>'[7]Nicht-Bio'!O109</f>
        <v>4.5072019999999995</v>
      </c>
      <c r="AN127" s="362">
        <f>'[7]Nicht-Bio'!P109</f>
        <v>5.0369417999999992</v>
      </c>
      <c r="AO127" s="362">
        <f>'[7]Nicht-Bio'!R109</f>
        <v>3.4510820000000004</v>
      </c>
      <c r="AP127" s="362">
        <f>'[7]Nicht-Bio'!S109</f>
        <v>11.816727999999998</v>
      </c>
      <c r="AQ127" s="362">
        <f>'[7]Nicht-Bio'!T109</f>
        <v>3.9621432000000008</v>
      </c>
      <c r="AR127" s="362">
        <f>'[7]Nicht-Bio'!U109</f>
        <v>3.7346060000000003</v>
      </c>
      <c r="AS127" s="362">
        <f>'[7]Nicht-Bio'!W109</f>
        <v>4.1277249999999999</v>
      </c>
      <c r="AT127" s="362">
        <f>'[7]Nicht-Bio'!X109</f>
        <v>24.993645000000001</v>
      </c>
      <c r="AU127" s="380">
        <f t="shared" si="2"/>
        <v>26.367977925999995</v>
      </c>
      <c r="AV127" s="362"/>
      <c r="AW127" s="362"/>
      <c r="AX127" s="381"/>
      <c r="AY127" s="401"/>
    </row>
    <row r="128" spans="1:51">
      <c r="A128" s="398">
        <v>39783</v>
      </c>
      <c r="B128" s="376">
        <f>'[3]Warenkorb transponiert'!AI15</f>
        <v>1.4788767907421618</v>
      </c>
      <c r="C128" s="362">
        <f>'[3]Warenkorb transponiert'!AJ15</f>
        <v>19.151634361456829</v>
      </c>
      <c r="D128" s="362">
        <f>'[3]Warenkorb transponiert'!AK15</f>
        <v>13.090702738414151</v>
      </c>
      <c r="E128" s="362">
        <f>'[3]Warenkorb transponiert'!AL15</f>
        <v>19.011032404629027</v>
      </c>
      <c r="F128" s="362">
        <f>'[3]Warenkorb transponiert'!AM15</f>
        <v>12.441633371608559</v>
      </c>
      <c r="G128" s="362">
        <f>'[3]Warenkorb transponiert'!AN15</f>
        <v>5.7515397936613848</v>
      </c>
      <c r="H128" s="362">
        <f>'[3]Warenkorb transponiert'!AO15</f>
        <v>3.8132416594536034</v>
      </c>
      <c r="I128" s="362">
        <f>'[3]Warenkorb transponiert'!AP15</f>
        <v>2.9765874055552675</v>
      </c>
      <c r="J128" s="380">
        <f t="shared" si="6"/>
        <v>29.054568708130986</v>
      </c>
      <c r="K128" s="362">
        <f>[4]prixC2!C233</f>
        <v>60.354214190630117</v>
      </c>
      <c r="L128" s="362">
        <f>[4]prixC2!D233</f>
        <v>46.527176709846913</v>
      </c>
      <c r="M128" s="362">
        <f>[4]prixC2!Q233</f>
        <v>34.362597818924122</v>
      </c>
      <c r="N128" s="362">
        <f>[4]prixC2!R233</f>
        <v>20.23594276215746</v>
      </c>
      <c r="O128" s="362">
        <f>[4]prixC2!T233</f>
        <v>30.052924141361203</v>
      </c>
      <c r="P128" s="362">
        <f>[4]prixC2!AE233</f>
        <v>4.632609194260402</v>
      </c>
      <c r="Q128" s="362">
        <f>[4]prixC2!AH233</f>
        <v>1.6673627717337502</v>
      </c>
      <c r="R128" s="362">
        <f>[4]prixC2!AI233</f>
        <v>1.8086145094224062</v>
      </c>
      <c r="S128" s="362">
        <f>[4]prixC2!AK233</f>
        <v>9.9488924815156494</v>
      </c>
      <c r="T128" s="362">
        <f>[4]prixC2!AL233</f>
        <v>34.002882125582303</v>
      </c>
      <c r="U128" s="380">
        <f t="shared" si="7"/>
        <v>41.737143069566748</v>
      </c>
      <c r="V128" s="376">
        <f>'[2]Haltung gewichtet'!H103</f>
        <v>0.65893019681075848</v>
      </c>
      <c r="W128" s="380">
        <f t="shared" si="5"/>
        <v>18.450045510701237</v>
      </c>
      <c r="X128" s="362" t="str">
        <f>IF(ISBLANK([1]KochtypBerechnung_nichtBio!U97),"",[1]KochtypBerechnung_nichtBio!U97)</f>
        <v/>
      </c>
      <c r="Y128" s="362">
        <f>IF(ISBLANK([1]KochtypBerechnung_nichtBio!W97),"",[1]KochtypBerechnung_nichtBio!W97)</f>
        <v>1.9582012499999999</v>
      </c>
      <c r="Z128" s="380"/>
      <c r="AA128" s="376">
        <f>'[7]Nicht-Bio'!C110</f>
        <v>4.1593662499999997</v>
      </c>
      <c r="AB128" s="362">
        <f>'[7]Nicht-Bio'!D110</f>
        <v>2.8145549999999999</v>
      </c>
      <c r="AC128" s="362">
        <f>'[7]Nicht-Bio'!E110</f>
        <v>2.3995837499999997</v>
      </c>
      <c r="AD128" s="362">
        <f>'[7]Nicht-Bio'!F110</f>
        <v>0.63068275000000007</v>
      </c>
      <c r="AE128" s="380">
        <f t="shared" si="4"/>
        <v>13.329222777352939</v>
      </c>
      <c r="AF128" s="362">
        <f>'[7]Nicht-Bio'!G110</f>
        <v>2.0475075</v>
      </c>
      <c r="AG128" s="362">
        <f>'[7]Nicht-Bio'!I110</f>
        <v>4.7280574999999994</v>
      </c>
      <c r="AH128" s="362">
        <f>'[7]Nicht-Bio'!J110</f>
        <v>1.55</v>
      </c>
      <c r="AI128" s="362">
        <f>'[7]Nicht-Bio'!K110</f>
        <v>4.3004512500000001</v>
      </c>
      <c r="AJ128" s="362">
        <f>'[7]Nicht-Bio'!L110</f>
        <v>8.2206884999999996</v>
      </c>
      <c r="AK128" s="362">
        <f>'[7]Nicht-Bio'!M110</f>
        <v>2.012918</v>
      </c>
      <c r="AL128" s="362">
        <f>'[7]Nicht-Bio'!N110</f>
        <v>3.7609062499999997</v>
      </c>
      <c r="AM128" s="362">
        <f>'[7]Nicht-Bio'!O110</f>
        <v>3.08909375</v>
      </c>
      <c r="AN128" s="362">
        <f>'[7]Nicht-Bio'!P110</f>
        <v>4.2096562500000001</v>
      </c>
      <c r="AO128" s="362">
        <f>'[7]Nicht-Bio'!R110</f>
        <v>3.64337</v>
      </c>
      <c r="AP128" s="362">
        <f>'[7]Nicht-Bio'!S110</f>
        <v>11.9726675</v>
      </c>
      <c r="AQ128" s="362">
        <f>'[7]Nicht-Bio'!T110</f>
        <v>4.1275019999999998</v>
      </c>
      <c r="AR128" s="362">
        <f>'[7]Nicht-Bio'!U110</f>
        <v>3.6878435000000001</v>
      </c>
      <c r="AS128" s="362">
        <f>'[7]Nicht-Bio'!W110</f>
        <v>5.3838662499999996</v>
      </c>
      <c r="AT128" s="362">
        <f>'[7]Nicht-Bio'!X110</f>
        <v>29.325962500000003</v>
      </c>
      <c r="AU128" s="380">
        <f t="shared" ref="AU128:AU191" si="8">SUMPRODUCT($AF$19:$AT$19,AF128:AT128)</f>
        <v>29.39452464666666</v>
      </c>
      <c r="AV128" s="362"/>
      <c r="AW128" s="362"/>
      <c r="AX128" s="381"/>
      <c r="AY128" s="401"/>
    </row>
    <row r="129" spans="1:51">
      <c r="A129" s="398">
        <v>39814</v>
      </c>
      <c r="B129" s="376">
        <f>'[3]Warenkorb transponiert'!AI16</f>
        <v>1.4265702384564152</v>
      </c>
      <c r="C129" s="362">
        <f>'[3]Warenkorb transponiert'!AJ16</f>
        <v>19.371447684189938</v>
      </c>
      <c r="D129" s="362">
        <f>'[3]Warenkorb transponiert'!AK16</f>
        <v>12.716682565045067</v>
      </c>
      <c r="E129" s="362">
        <f>'[3]Warenkorb transponiert'!AL16</f>
        <v>19.131460034546446</v>
      </c>
      <c r="F129" s="362">
        <f>'[3]Warenkorb transponiert'!AM16</f>
        <v>12.459507192028417</v>
      </c>
      <c r="G129" s="362">
        <f>'[3]Warenkorb transponiert'!AN16</f>
        <v>5.6557617819146548</v>
      </c>
      <c r="H129" s="362">
        <f>'[3]Warenkorb transponiert'!AO16</f>
        <v>3.8516526815247016</v>
      </c>
      <c r="I129" s="362">
        <f>'[3]Warenkorb transponiert'!AP16</f>
        <v>2.9814754548478368</v>
      </c>
      <c r="J129" s="380">
        <f t="shared" si="6"/>
        <v>28.567997274348407</v>
      </c>
      <c r="K129" s="362">
        <f>[4]prixC2!C234</f>
        <v>62.549999381381291</v>
      </c>
      <c r="L129" s="362">
        <f>[4]prixC2!D234</f>
        <v>44.285781301088164</v>
      </c>
      <c r="M129" s="362">
        <f>[4]prixC2!Q234</f>
        <v>35.04014011260567</v>
      </c>
      <c r="N129" s="362">
        <f>[4]prixC2!R234</f>
        <v>19.367190297270746</v>
      </c>
      <c r="O129" s="362">
        <f>[4]prixC2!T234</f>
        <v>28.075610149744048</v>
      </c>
      <c r="P129" s="362">
        <f>[4]prixC2!AE234</f>
        <v>5.1016613457553897</v>
      </c>
      <c r="Q129" s="362">
        <f>[4]prixC2!AH234</f>
        <v>1.7012839549316168</v>
      </c>
      <c r="R129" s="362">
        <f>[4]prixC2!AI234</f>
        <v>1.8613510363084074</v>
      </c>
      <c r="S129" s="362">
        <f>[4]prixC2!AK234</f>
        <v>9.3789752752126549</v>
      </c>
      <c r="T129" s="362">
        <f>[4]prixC2!AL234</f>
        <v>34.314178774444834</v>
      </c>
      <c r="U129" s="380">
        <f t="shared" si="7"/>
        <v>41.065618387216787</v>
      </c>
      <c r="V129" s="376">
        <f>'[2]Haltung gewichtet'!H104</f>
        <v>0.64047549536353765</v>
      </c>
      <c r="W129" s="380">
        <f t="shared" si="5"/>
        <v>17.933313870179056</v>
      </c>
      <c r="X129" s="362" t="str">
        <f>IF(ISBLANK([1]KochtypBerechnung_nichtBio!U98),"",[1]KochtypBerechnung_nichtBio!U98)</f>
        <v/>
      </c>
      <c r="Y129" s="362">
        <f>IF(ISBLANK([1]KochtypBerechnung_nichtBio!W98),"",[1]KochtypBerechnung_nichtBio!W98)</f>
        <v>1.9894859999999999</v>
      </c>
      <c r="Z129" s="380"/>
      <c r="AA129" s="376">
        <f>'[7]Nicht-Bio'!C111</f>
        <v>4.1555286000000002</v>
      </c>
      <c r="AB129" s="362">
        <f>'[7]Nicht-Bio'!D111</f>
        <v>2.8277577999999997</v>
      </c>
      <c r="AC129" s="362">
        <f>'[7]Nicht-Bio'!E111</f>
        <v>2.6420078</v>
      </c>
      <c r="AD129" s="362">
        <f>'[7]Nicht-Bio'!F111</f>
        <v>0.56023579999999995</v>
      </c>
      <c r="AE129" s="380">
        <f t="shared" si="4"/>
        <v>13.378908252470588</v>
      </c>
      <c r="AF129" s="362">
        <f>'[7]Nicht-Bio'!G111</f>
        <v>1.909907</v>
      </c>
      <c r="AG129" s="362">
        <f>'[7]Nicht-Bio'!I111</f>
        <v>4.4358520000000006</v>
      </c>
      <c r="AH129" s="362">
        <f>'[7]Nicht-Bio'!J111</f>
        <v>2.0859949999999996</v>
      </c>
      <c r="AI129" s="362">
        <f>'[7]Nicht-Bio'!K111</f>
        <v>5.3276610000000009</v>
      </c>
      <c r="AJ129" s="362">
        <f>'[7]Nicht-Bio'!L111</f>
        <v>6.3160639999999999</v>
      </c>
      <c r="AK129" s="362">
        <f>'[7]Nicht-Bio'!M111</f>
        <v>1.9482408</v>
      </c>
      <c r="AL129" s="362">
        <f>'[7]Nicht-Bio'!N111</f>
        <v>4.4599441999999998</v>
      </c>
      <c r="AM129" s="362">
        <f>'[7]Nicht-Bio'!O111</f>
        <v>4.0163850000000005</v>
      </c>
      <c r="AN129" s="362">
        <f>'[7]Nicht-Bio'!P111</f>
        <v>4.6623200000000002</v>
      </c>
      <c r="AO129" s="362">
        <f>'[7]Nicht-Bio'!R111</f>
        <v>4.908334</v>
      </c>
      <c r="AP129" s="362">
        <f>'[7]Nicht-Bio'!S111</f>
        <v>11.990108000000001</v>
      </c>
      <c r="AQ129" s="362">
        <f>'[7]Nicht-Bio'!T111</f>
        <v>3.9596591999999999</v>
      </c>
      <c r="AR129" s="362">
        <f>'[7]Nicht-Bio'!U111</f>
        <v>3.6364835999999996</v>
      </c>
      <c r="AS129" s="362">
        <f>'[7]Nicht-Bio'!W111</f>
        <v>6.3124840000000004</v>
      </c>
      <c r="AT129" s="362">
        <f>'[7]Nicht-Bio'!X111</f>
        <v>37.587365000000005</v>
      </c>
      <c r="AU129" s="380">
        <f t="shared" si="8"/>
        <v>29.620180880666663</v>
      </c>
      <c r="AV129" s="362"/>
      <c r="AW129" s="362"/>
      <c r="AX129" s="381"/>
      <c r="AY129" s="401"/>
    </row>
    <row r="130" spans="1:51">
      <c r="A130" s="398">
        <v>39845</v>
      </c>
      <c r="B130" s="376">
        <f>'[3]Warenkorb transponiert'!AI17</f>
        <v>1.4093738128837963</v>
      </c>
      <c r="C130" s="362">
        <f>'[3]Warenkorb transponiert'!AJ17</f>
        <v>19.001296021863034</v>
      </c>
      <c r="D130" s="362">
        <f>'[3]Warenkorb transponiert'!AK17</f>
        <v>12.255963043788233</v>
      </c>
      <c r="E130" s="362">
        <f>'[3]Warenkorb transponiert'!AL17</f>
        <v>19.22308486080447</v>
      </c>
      <c r="F130" s="362">
        <f>'[3]Warenkorb transponiert'!AM17</f>
        <v>12.805735510841339</v>
      </c>
      <c r="G130" s="362">
        <f>'[3]Warenkorb transponiert'!AN17</f>
        <v>5.5145406912555703</v>
      </c>
      <c r="H130" s="362">
        <f>'[3]Warenkorb transponiert'!AO17</f>
        <v>3.8213711936678076</v>
      </c>
      <c r="I130" s="362">
        <f>'[3]Warenkorb transponiert'!AP17</f>
        <v>2.8818384781576807</v>
      </c>
      <c r="J130" s="380">
        <f t="shared" si="6"/>
        <v>28.187592244936102</v>
      </c>
      <c r="K130" s="362">
        <f>[4]prixC2!C235</f>
        <v>59.398542959622993</v>
      </c>
      <c r="L130" s="362">
        <f>[4]prixC2!D235</f>
        <v>43.795265491091577</v>
      </c>
      <c r="M130" s="362">
        <f>[4]prixC2!Q235</f>
        <v>35.854216274300605</v>
      </c>
      <c r="N130" s="362">
        <f>[4]prixC2!R235</f>
        <v>19.991654061443075</v>
      </c>
      <c r="O130" s="362">
        <f>[4]prixC2!T235</f>
        <v>28.76156997259374</v>
      </c>
      <c r="P130" s="362">
        <f>[4]prixC2!AE235</f>
        <v>5.2498516358465244</v>
      </c>
      <c r="Q130" s="362">
        <f>[4]prixC2!AH235</f>
        <v>1.765063134434268</v>
      </c>
      <c r="R130" s="362">
        <f>[4]prixC2!AI235</f>
        <v>1.865625288965697</v>
      </c>
      <c r="S130" s="362">
        <f>[4]prixC2!AK235</f>
        <v>9.1557626734057145</v>
      </c>
      <c r="T130" s="362">
        <f>[4]prixC2!AL235</f>
        <v>33.567201439484357</v>
      </c>
      <c r="U130" s="380">
        <f t="shared" si="7"/>
        <v>40.784801362390773</v>
      </c>
      <c r="V130" s="376">
        <f>'[2]Haltung gewichtet'!H105</f>
        <v>0.65592712077155169</v>
      </c>
      <c r="W130" s="380">
        <f t="shared" si="5"/>
        <v>18.365959381603446</v>
      </c>
      <c r="X130" s="362" t="str">
        <f>IF(ISBLANK([1]KochtypBerechnung_nichtBio!U99),"",[1]KochtypBerechnung_nichtBio!U99)</f>
        <v/>
      </c>
      <c r="Y130" s="362">
        <f>IF(ISBLANK([1]KochtypBerechnung_nichtBio!W99),"",[1]KochtypBerechnung_nichtBio!W99)</f>
        <v>1.9550000000000001</v>
      </c>
      <c r="Z130" s="380"/>
      <c r="AA130" s="376">
        <f>'[7]Nicht-Bio'!C112</f>
        <v>4.1399999999999997</v>
      </c>
      <c r="AB130" s="362">
        <f>'[7]Nicht-Bio'!D112</f>
        <v>2.87</v>
      </c>
      <c r="AC130" s="362">
        <f>'[7]Nicht-Bio'!E112</f>
        <v>2.625</v>
      </c>
      <c r="AD130" s="362">
        <f>'[7]Nicht-Bio'!F112</f>
        <v>0.51</v>
      </c>
      <c r="AE130" s="380">
        <f t="shared" si="4"/>
        <v>13.265549999999999</v>
      </c>
      <c r="AF130" s="362">
        <f>'[7]Nicht-Bio'!G112</f>
        <v>2.13</v>
      </c>
      <c r="AG130" s="362">
        <f>'[7]Nicht-Bio'!I112</f>
        <v>3.9850000000000003</v>
      </c>
      <c r="AH130" s="362">
        <f>'[7]Nicht-Bio'!J112</f>
        <v>2.6550000000000002</v>
      </c>
      <c r="AI130" s="362">
        <f>'[7]Nicht-Bio'!K112</f>
        <v>6.0450000000000008</v>
      </c>
      <c r="AJ130" s="362">
        <f>'[7]Nicht-Bio'!L112</f>
        <v>4.3049999999999997</v>
      </c>
      <c r="AK130" s="362">
        <f>'[7]Nicht-Bio'!M112</f>
        <v>2.02</v>
      </c>
      <c r="AL130" s="362">
        <f>'[7]Nicht-Bio'!N112</f>
        <v>4.6399999999999997</v>
      </c>
      <c r="AM130" s="362">
        <f>'[7]Nicht-Bio'!O112</f>
        <v>4.3500000000000005</v>
      </c>
      <c r="AN130" s="362">
        <f>'[7]Nicht-Bio'!P112</f>
        <v>4.2850000000000001</v>
      </c>
      <c r="AO130" s="362">
        <f>'[7]Nicht-Bio'!R112</f>
        <v>5.1050000000000004</v>
      </c>
      <c r="AP130" s="362">
        <f>'[7]Nicht-Bio'!S112</f>
        <v>11.914999999999999</v>
      </c>
      <c r="AQ130" s="362">
        <f>'[7]Nicht-Bio'!T112</f>
        <v>3.9750000000000005</v>
      </c>
      <c r="AR130" s="362">
        <f>'[7]Nicht-Bio'!U112</f>
        <v>3.7550000000000003</v>
      </c>
      <c r="AS130" s="362">
        <f>'[7]Nicht-Bio'!W112</f>
        <v>6.7100000000000009</v>
      </c>
      <c r="AT130" s="362">
        <f>'[7]Nicht-Bio'!X112</f>
        <v>36.954999999999998</v>
      </c>
      <c r="AU130" s="380">
        <f t="shared" si="8"/>
        <v>28.715249999999997</v>
      </c>
      <c r="AV130" s="362"/>
      <c r="AW130" s="362"/>
      <c r="AX130" s="381"/>
      <c r="AY130" s="401"/>
    </row>
    <row r="131" spans="1:51">
      <c r="A131" s="398">
        <v>39873</v>
      </c>
      <c r="B131" s="376">
        <f>'[3]Warenkorb transponiert'!AI18</f>
        <v>1.3972929238437191</v>
      </c>
      <c r="C131" s="362">
        <f>'[3]Warenkorb transponiert'!AJ18</f>
        <v>19.012893478226491</v>
      </c>
      <c r="D131" s="362">
        <f>'[3]Warenkorb transponiert'!AK18</f>
        <v>12.256561934718011</v>
      </c>
      <c r="E131" s="362">
        <f>'[3]Warenkorb transponiert'!AL18</f>
        <v>18.985912511599238</v>
      </c>
      <c r="F131" s="362">
        <f>'[3]Warenkorb transponiert'!AM18</f>
        <v>12.909250501013013</v>
      </c>
      <c r="G131" s="362">
        <f>'[3]Warenkorb transponiert'!AN18</f>
        <v>5.5124221553051616</v>
      </c>
      <c r="H131" s="362">
        <f>'[3]Warenkorb transponiert'!AO18</f>
        <v>3.8342302306674574</v>
      </c>
      <c r="I131" s="362">
        <f>'[3]Warenkorb transponiert'!AP18</f>
        <v>2.8766245589122734</v>
      </c>
      <c r="J131" s="380">
        <f t="shared" si="6"/>
        <v>28.065603959683731</v>
      </c>
      <c r="K131" s="362">
        <f>[4]prixC2!C236</f>
        <v>61.043579132935172</v>
      </c>
      <c r="L131" s="362">
        <f>[4]prixC2!D236</f>
        <v>43.076859766391152</v>
      </c>
      <c r="M131" s="362">
        <f>[4]prixC2!Q236</f>
        <v>37.016826187004334</v>
      </c>
      <c r="N131" s="362">
        <f>[4]prixC2!R236</f>
        <v>20.82260509993586</v>
      </c>
      <c r="O131" s="362">
        <f>[4]prixC2!T236</f>
        <v>26.732126132340134</v>
      </c>
      <c r="P131" s="362">
        <f>[4]prixC2!AE236</f>
        <v>5.1869108613524864</v>
      </c>
      <c r="Q131" s="362">
        <f>[4]prixC2!AH236</f>
        <v>1.6666136768030462</v>
      </c>
      <c r="R131" s="362">
        <f>[4]prixC2!AI236</f>
        <v>1.7841821311682173</v>
      </c>
      <c r="S131" s="362">
        <f>[4]prixC2!AK236</f>
        <v>9.1865999238853391</v>
      </c>
      <c r="T131" s="362">
        <f>[4]prixC2!AL236</f>
        <v>33.672755270323123</v>
      </c>
      <c r="U131" s="380">
        <f t="shared" si="7"/>
        <v>40.88246719800518</v>
      </c>
      <c r="V131" s="376">
        <f>'[2]Haltung gewichtet'!H106</f>
        <v>0.66311099018556963</v>
      </c>
      <c r="W131" s="380">
        <f t="shared" si="5"/>
        <v>18.56710772519595</v>
      </c>
      <c r="X131" s="362" t="str">
        <f>IF(ISBLANK([1]KochtypBerechnung_nichtBio!U100),"",[1]KochtypBerechnung_nichtBio!U100)</f>
        <v/>
      </c>
      <c r="Y131" s="362">
        <f>IF(ISBLANK([1]KochtypBerechnung_nichtBio!W100),"",[1]KochtypBerechnung_nichtBio!W100)</f>
        <v>2.0750000000000002</v>
      </c>
      <c r="Z131" s="380"/>
      <c r="AA131" s="376">
        <f>'[7]Nicht-Bio'!C113</f>
        <v>4.13</v>
      </c>
      <c r="AB131" s="362">
        <f>'[7]Nicht-Bio'!D113</f>
        <v>2.835</v>
      </c>
      <c r="AC131" s="362">
        <f>'[7]Nicht-Bio'!E113</f>
        <v>2.665</v>
      </c>
      <c r="AD131" s="362">
        <f>'[7]Nicht-Bio'!F113</f>
        <v>0.5</v>
      </c>
      <c r="AE131" s="380">
        <f t="shared" si="4"/>
        <v>13.219144117647058</v>
      </c>
      <c r="AF131" s="362">
        <f>'[7]Nicht-Bio'!G113</f>
        <v>2.27</v>
      </c>
      <c r="AG131" s="362">
        <f>'[7]Nicht-Bio'!I113</f>
        <v>4.17</v>
      </c>
      <c r="AH131" s="362">
        <f>'[7]Nicht-Bio'!J113</f>
        <v>2.105</v>
      </c>
      <c r="AI131" s="362">
        <f>'[7]Nicht-Bio'!K113</f>
        <v>3.4899999999999998</v>
      </c>
      <c r="AJ131" s="362">
        <f>'[7]Nicht-Bio'!L113</f>
        <v>3.7</v>
      </c>
      <c r="AK131" s="362">
        <f>'[7]Nicht-Bio'!M113</f>
        <v>2.0599999999999996</v>
      </c>
      <c r="AL131" s="362">
        <f>'[7]Nicht-Bio'!N113</f>
        <v>4.83</v>
      </c>
      <c r="AM131" s="362">
        <f>'[7]Nicht-Bio'!O113</f>
        <v>5.4149999999999991</v>
      </c>
      <c r="AN131" s="362">
        <f>'[7]Nicht-Bio'!P113</f>
        <v>4.4950000000000001</v>
      </c>
      <c r="AO131" s="362">
        <f>'[7]Nicht-Bio'!R113</f>
        <v>5.3199999999999994</v>
      </c>
      <c r="AP131" s="362">
        <f>'[7]Nicht-Bio'!S113</f>
        <v>10.984999999999999</v>
      </c>
      <c r="AQ131" s="362">
        <f>'[7]Nicht-Bio'!T113</f>
        <v>4.1100000000000003</v>
      </c>
      <c r="AR131" s="362">
        <f>'[7]Nicht-Bio'!U113</f>
        <v>4.125</v>
      </c>
      <c r="AS131" s="362">
        <f>'[7]Nicht-Bio'!W113</f>
        <v>5.29</v>
      </c>
      <c r="AT131" s="362">
        <f>'[7]Nicht-Bio'!X113</f>
        <v>32.204999999999998</v>
      </c>
      <c r="AU131" s="380">
        <f t="shared" si="8"/>
        <v>26.49516666666667</v>
      </c>
      <c r="AV131" s="362"/>
      <c r="AW131" s="362"/>
      <c r="AX131" s="381"/>
      <c r="AY131" s="401"/>
    </row>
    <row r="132" spans="1:51">
      <c r="A132" s="398">
        <v>39904</v>
      </c>
      <c r="B132" s="376">
        <f>'[3]Warenkorb transponiert'!AI19</f>
        <v>1.3962719823968173</v>
      </c>
      <c r="C132" s="362">
        <f>'[3]Warenkorb transponiert'!AJ19</f>
        <v>19.048986675432577</v>
      </c>
      <c r="D132" s="362">
        <f>'[3]Warenkorb transponiert'!AK19</f>
        <v>12.256561934718011</v>
      </c>
      <c r="E132" s="362">
        <f>'[3]Warenkorb transponiert'!AL19</f>
        <v>18.892892526943314</v>
      </c>
      <c r="F132" s="362">
        <f>'[3]Warenkorb transponiert'!AM19</f>
        <v>13.003053944663732</v>
      </c>
      <c r="G132" s="362">
        <f>'[3]Warenkorb transponiert'!AN19</f>
        <v>5.4963659202642647</v>
      </c>
      <c r="H132" s="362">
        <f>'[3]Warenkorb transponiert'!AO19</f>
        <v>3.8211180643798586</v>
      </c>
      <c r="I132" s="362">
        <f>'[3]Warenkorb transponiert'!AP19</f>
        <v>2.7156067846145264</v>
      </c>
      <c r="J132" s="380">
        <f t="shared" si="6"/>
        <v>27.990270273868365</v>
      </c>
      <c r="K132" s="362">
        <f>[4]prixC2!C237</f>
        <v>60.254623161101414</v>
      </c>
      <c r="L132" s="362">
        <f>[4]prixC2!D237</f>
        <v>43.09022869812604</v>
      </c>
      <c r="M132" s="362">
        <f>[4]prixC2!Q237</f>
        <v>37.61193508168698</v>
      </c>
      <c r="N132" s="362">
        <f>[4]prixC2!R237</f>
        <v>21.770163894301486</v>
      </c>
      <c r="O132" s="362">
        <f>[4]prixC2!T237</f>
        <v>26.862240637701255</v>
      </c>
      <c r="P132" s="362">
        <f>[4]prixC2!AE237</f>
        <v>5.2232455006873515</v>
      </c>
      <c r="Q132" s="362">
        <f>[4]prixC2!AH237</f>
        <v>1.7016891955116902</v>
      </c>
      <c r="R132" s="362">
        <f>[4]prixC2!AI237</f>
        <v>1.8730796258504543</v>
      </c>
      <c r="S132" s="362">
        <f>[4]prixC2!AK237</f>
        <v>9.6995283501243907</v>
      </c>
      <c r="T132" s="362">
        <f>[4]prixC2!AL237</f>
        <v>33.311883964475733</v>
      </c>
      <c r="U132" s="380">
        <f t="shared" si="7"/>
        <v>41.479836906840106</v>
      </c>
      <c r="V132" s="376">
        <f>'[2]Haltung gewichtet'!H107</f>
        <v>0.63977810048889916</v>
      </c>
      <c r="W132" s="380">
        <f t="shared" si="5"/>
        <v>17.913786813689178</v>
      </c>
      <c r="X132" s="362" t="str">
        <f>IF(ISBLANK([1]KochtypBerechnung_nichtBio!U101),"",[1]KochtypBerechnung_nichtBio!U101)</f>
        <v/>
      </c>
      <c r="Y132" s="362">
        <f>IF(ISBLANK([1]KochtypBerechnung_nichtBio!W101),"",[1]KochtypBerechnung_nichtBio!W101)</f>
        <v>2.1139999999999999</v>
      </c>
      <c r="Z132" s="380"/>
      <c r="AA132" s="376">
        <f>'[7]Nicht-Bio'!C114</f>
        <v>4.1239999999999997</v>
      </c>
      <c r="AB132" s="362">
        <f>'[7]Nicht-Bio'!D114</f>
        <v>2.8140000000000001</v>
      </c>
      <c r="AC132" s="362">
        <f>'[7]Nicht-Bio'!E114</f>
        <v>2.9180000000000001</v>
      </c>
      <c r="AD132" s="362">
        <f>'[7]Nicht-Bio'!F114</f>
        <v>0.47000000000000003</v>
      </c>
      <c r="AE132" s="380">
        <f t="shared" si="4"/>
        <v>13.335096470588235</v>
      </c>
      <c r="AF132" s="362">
        <f>'[7]Nicht-Bio'!G114</f>
        <v>2.2280000000000002</v>
      </c>
      <c r="AG132" s="362">
        <f>'[7]Nicht-Bio'!I114</f>
        <v>4.8380000000000001</v>
      </c>
      <c r="AH132" s="362">
        <f>'[7]Nicht-Bio'!J114</f>
        <v>1.3</v>
      </c>
      <c r="AI132" s="362">
        <f>'[7]Nicht-Bio'!K114</f>
        <v>3.1680000000000001</v>
      </c>
      <c r="AJ132" s="362">
        <f>'[7]Nicht-Bio'!L114</f>
        <v>3.4239999999999995</v>
      </c>
      <c r="AK132" s="362">
        <f>'[7]Nicht-Bio'!M114</f>
        <v>2.06</v>
      </c>
      <c r="AL132" s="362">
        <f>'[7]Nicht-Bio'!N114</f>
        <v>4.3179999999999996</v>
      </c>
      <c r="AM132" s="362">
        <f>'[7]Nicht-Bio'!O114</f>
        <v>6.3780000000000001</v>
      </c>
      <c r="AN132" s="362">
        <f>'[7]Nicht-Bio'!P114</f>
        <v>5.6100000000000012</v>
      </c>
      <c r="AO132" s="362">
        <f>'[7]Nicht-Bio'!R114</f>
        <v>4.8680000000000003</v>
      </c>
      <c r="AP132" s="362">
        <f>'[7]Nicht-Bio'!S114</f>
        <v>11.797999999999998</v>
      </c>
      <c r="AQ132" s="362">
        <f>'[7]Nicht-Bio'!T114</f>
        <v>4.1099999999999994</v>
      </c>
      <c r="AR132" s="362">
        <f>'[7]Nicht-Bio'!U114</f>
        <v>4.3600000000000003</v>
      </c>
      <c r="AS132" s="362">
        <f>'[7]Nicht-Bio'!W114</f>
        <v>4.3239999999999998</v>
      </c>
      <c r="AT132" s="362">
        <f>'[7]Nicht-Bio'!X114</f>
        <v>27.524000000000001</v>
      </c>
      <c r="AU132" s="380">
        <f t="shared" si="8"/>
        <v>25.508713333333333</v>
      </c>
      <c r="AV132" s="362"/>
      <c r="AW132" s="362"/>
      <c r="AX132" s="381"/>
      <c r="AY132" s="401"/>
    </row>
    <row r="133" spans="1:51">
      <c r="A133" s="398">
        <v>39934</v>
      </c>
      <c r="B133" s="376">
        <f>'[3]Warenkorb transponiert'!AI20</f>
        <v>1.3941964206706308</v>
      </c>
      <c r="C133" s="362">
        <f>'[3]Warenkorb transponiert'!AJ20</f>
        <v>19.330934660992135</v>
      </c>
      <c r="D133" s="362">
        <f>'[3]Warenkorb transponiert'!AK20</f>
        <v>12.22540035006187</v>
      </c>
      <c r="E133" s="362">
        <f>'[3]Warenkorb transponiert'!AL20</f>
        <v>19.449854075735615</v>
      </c>
      <c r="F133" s="362">
        <f>'[3]Warenkorb transponiert'!AM20</f>
        <v>13.065068305736347</v>
      </c>
      <c r="G133" s="362">
        <f>'[3]Warenkorb transponiert'!AN20</f>
        <v>5.4963659202642647</v>
      </c>
      <c r="H133" s="362">
        <f>'[3]Warenkorb transponiert'!AO20</f>
        <v>3.8429716748591907</v>
      </c>
      <c r="I133" s="362">
        <f>'[3]Warenkorb transponiert'!AP20</f>
        <v>2.7430090162155718</v>
      </c>
      <c r="J133" s="380">
        <f t="shared" si="6"/>
        <v>28.133149505694149</v>
      </c>
      <c r="K133" s="362">
        <f>[4]prixC2!C238</f>
        <v>59.423806041947422</v>
      </c>
      <c r="L133" s="362">
        <f>[4]prixC2!D238</f>
        <v>47.021193987336616</v>
      </c>
      <c r="M133" s="362">
        <f>[4]prixC2!Q238</f>
        <v>36.727291055889808</v>
      </c>
      <c r="N133" s="362">
        <f>[4]prixC2!R238</f>
        <v>19.727836366232747</v>
      </c>
      <c r="O133" s="362">
        <f>[4]prixC2!T238</f>
        <v>29.01564009391771</v>
      </c>
      <c r="P133" s="362">
        <f>[4]prixC2!AE238</f>
        <v>5.2526041987401531</v>
      </c>
      <c r="Q133" s="362">
        <f>[4]prixC2!AH238</f>
        <v>1.6446163759751649</v>
      </c>
      <c r="R133" s="362">
        <f>[4]prixC2!AI238</f>
        <v>1.8785863359827226</v>
      </c>
      <c r="S133" s="362">
        <f>[4]prixC2!AK238</f>
        <v>9.5407718116171978</v>
      </c>
      <c r="T133" s="362">
        <f>[4]prixC2!AL238</f>
        <v>34.348822518601622</v>
      </c>
      <c r="U133" s="380">
        <f t="shared" si="7"/>
        <v>41.620418754786719</v>
      </c>
      <c r="V133" s="376">
        <f>'[2]Haltung gewichtet'!H108</f>
        <v>0.64515464132682321</v>
      </c>
      <c r="W133" s="380">
        <f t="shared" si="5"/>
        <v>18.064329957151049</v>
      </c>
      <c r="X133" s="362" t="str">
        <f>IF(ISBLANK([1]KochtypBerechnung_nichtBio!U102),"",[1]KochtypBerechnung_nichtBio!U102)</f>
        <v/>
      </c>
      <c r="Y133" s="362">
        <f>IF(ISBLANK([1]KochtypBerechnung_nichtBio!W102),"",[1]KochtypBerechnung_nichtBio!W102)</f>
        <v>1.8720862278269257</v>
      </c>
      <c r="Z133" s="380"/>
      <c r="AA133" s="376">
        <f>'[7]Nicht-Bio'!C115</f>
        <v>4.1150000000000002</v>
      </c>
      <c r="AB133" s="362">
        <f>'[7]Nicht-Bio'!D115</f>
        <v>2.8175000000000003</v>
      </c>
      <c r="AC133" s="362">
        <f>'[7]Nicht-Bio'!E115</f>
        <v>2.9675000000000002</v>
      </c>
      <c r="AD133" s="362">
        <f>'[7]Nicht-Bio'!F115</f>
        <v>0.64500000000000002</v>
      </c>
      <c r="AE133" s="380">
        <f t="shared" si="4"/>
        <v>13.807454411764706</v>
      </c>
      <c r="AF133" s="362">
        <f>'[7]Nicht-Bio'!G115</f>
        <v>2.33</v>
      </c>
      <c r="AG133" s="362">
        <f>'[7]Nicht-Bio'!I115</f>
        <v>4.665</v>
      </c>
      <c r="AH133" s="362">
        <f>'[7]Nicht-Bio'!J115</f>
        <v>1.7050000000000001</v>
      </c>
      <c r="AI133" s="362">
        <f>'[7]Nicht-Bio'!K115</f>
        <v>3.585</v>
      </c>
      <c r="AJ133" s="362">
        <f>'[7]Nicht-Bio'!L115</f>
        <v>5.2675000000000001</v>
      </c>
      <c r="AK133" s="362">
        <f>'[7]Nicht-Bio'!M115</f>
        <v>2.1724999999999999</v>
      </c>
      <c r="AL133" s="362">
        <f>'[7]Nicht-Bio'!N115</f>
        <v>4.8125</v>
      </c>
      <c r="AM133" s="362">
        <f>'[7]Nicht-Bio'!O115</f>
        <v>6.1349999999999998</v>
      </c>
      <c r="AN133" s="362">
        <f>'[7]Nicht-Bio'!P115</f>
        <v>4.7974999999999994</v>
      </c>
      <c r="AO133" s="362">
        <f>'[7]Nicht-Bio'!R115</f>
        <v>3.8550000000000004</v>
      </c>
      <c r="AP133" s="362">
        <f>'[7]Nicht-Bio'!S115</f>
        <v>11.794999999999998</v>
      </c>
      <c r="AQ133" s="362">
        <f>'[7]Nicht-Bio'!T115</f>
        <v>4.0949999999999998</v>
      </c>
      <c r="AR133" s="362">
        <f>'[7]Nicht-Bio'!U115</f>
        <v>4.4550000000000001</v>
      </c>
      <c r="AS133" s="362">
        <f>'[7]Nicht-Bio'!W115</f>
        <v>4.1225000000000005</v>
      </c>
      <c r="AT133" s="362">
        <f>'[7]Nicht-Bio'!X115</f>
        <v>25.0275</v>
      </c>
      <c r="AU133" s="380">
        <f t="shared" si="8"/>
        <v>27.674758333333337</v>
      </c>
      <c r="AV133" s="362"/>
      <c r="AW133" s="362"/>
      <c r="AX133" s="381"/>
      <c r="AY133" s="401"/>
    </row>
    <row r="134" spans="1:51">
      <c r="A134" s="398">
        <v>39965</v>
      </c>
      <c r="B134" s="376">
        <f>'[3]Warenkorb transponiert'!AI21</f>
        <v>1.3738030008816984</v>
      </c>
      <c r="C134" s="362">
        <f>'[3]Warenkorb transponiert'!AJ21</f>
        <v>19.224152360283284</v>
      </c>
      <c r="D134" s="362">
        <f>'[3]Warenkorb transponiert'!AK21</f>
        <v>12.225699795526756</v>
      </c>
      <c r="E134" s="362">
        <f>'[3]Warenkorb transponiert'!AL21</f>
        <v>18.779122857878313</v>
      </c>
      <c r="F134" s="362">
        <f>'[3]Warenkorb transponiert'!AM21</f>
        <v>13.117007573977457</v>
      </c>
      <c r="G134" s="362">
        <f>'[3]Warenkorb transponiert'!AN21</f>
        <v>5.4502009261723767</v>
      </c>
      <c r="H134" s="362">
        <f>'[3]Warenkorb transponiert'!AO21</f>
        <v>3.8332971222890699</v>
      </c>
      <c r="I134" s="362">
        <f>'[3]Warenkorb transponiert'!AP21</f>
        <v>2.7081893253303155</v>
      </c>
      <c r="J134" s="380">
        <f t="shared" si="6"/>
        <v>27.80377774030686</v>
      </c>
      <c r="K134" s="362">
        <f>[4]prixC2!C239</f>
        <v>64.175138679239026</v>
      </c>
      <c r="L134" s="362">
        <f>[4]prixC2!D239</f>
        <v>47.585816193995662</v>
      </c>
      <c r="M134" s="362">
        <f>[4]prixC2!Q239</f>
        <v>38.930986473645326</v>
      </c>
      <c r="N134" s="362">
        <f>[4]prixC2!R239</f>
        <v>20.889983515671293</v>
      </c>
      <c r="O134" s="362">
        <f>[4]prixC2!T239</f>
        <v>28.751338802727819</v>
      </c>
      <c r="P134" s="362">
        <f>[4]prixC2!AE239</f>
        <v>5.2489951795714616</v>
      </c>
      <c r="Q134" s="362">
        <f>[4]prixC2!AH239</f>
        <v>1.7632969162757015</v>
      </c>
      <c r="R134" s="362">
        <f>[4]prixC2!AI239</f>
        <v>1.8687919482088957</v>
      </c>
      <c r="S134" s="362">
        <f>[4]prixC2!AK239</f>
        <v>9.6144234614486219</v>
      </c>
      <c r="T134" s="362">
        <f>[4]prixC2!AL239</f>
        <v>34.519309573111066</v>
      </c>
      <c r="U134" s="380">
        <f t="shared" si="7"/>
        <v>42.930351782220072</v>
      </c>
      <c r="V134" s="376">
        <f>'[2]Haltung gewichtet'!H109</f>
        <v>0.66583030579612434</v>
      </c>
      <c r="W134" s="380">
        <f t="shared" si="5"/>
        <v>18.643248562291483</v>
      </c>
      <c r="X134" s="362" t="str">
        <f>IF(ISBLANK([1]KochtypBerechnung_nichtBio!U103),"",[1]KochtypBerechnung_nichtBio!U103)</f>
        <v/>
      </c>
      <c r="Y134" s="362">
        <f>IF(ISBLANK([1]KochtypBerechnung_nichtBio!W103),"",[1]KochtypBerechnung_nichtBio!W103)</f>
        <v>2.0719990937586203</v>
      </c>
      <c r="Z134" s="380"/>
      <c r="AA134" s="376">
        <f>'[7]Nicht-Bio'!C116</f>
        <v>4.2350000000000003</v>
      </c>
      <c r="AB134" s="362">
        <f>'[7]Nicht-Bio'!D116</f>
        <v>2.8125</v>
      </c>
      <c r="AC134" s="362">
        <f>'[7]Nicht-Bio'!E116</f>
        <v>2.9950000000000001</v>
      </c>
      <c r="AD134" s="362">
        <f>'[7]Nicht-Bio'!F116</f>
        <v>0.66500000000000004</v>
      </c>
      <c r="AE134" s="380">
        <f t="shared" si="4"/>
        <v>14.055941176470588</v>
      </c>
      <c r="AF134" s="362">
        <f>'[7]Nicht-Bio'!G116</f>
        <v>2.7250000000000001</v>
      </c>
      <c r="AG134" s="362">
        <f>'[7]Nicht-Bio'!I116</f>
        <v>4.5674999999999999</v>
      </c>
      <c r="AH134" s="362">
        <f>'[7]Nicht-Bio'!J116</f>
        <v>1.6949999999999998</v>
      </c>
      <c r="AI134" s="362">
        <f>'[7]Nicht-Bio'!K116</f>
        <v>5.2475000000000005</v>
      </c>
      <c r="AJ134" s="362">
        <f>'[7]Nicht-Bio'!L116</f>
        <v>3.4750000000000005</v>
      </c>
      <c r="AK134" s="362">
        <f>'[7]Nicht-Bio'!M116</f>
        <v>2.7475000000000001</v>
      </c>
      <c r="AL134" s="362">
        <f>'[7]Nicht-Bio'!N116</f>
        <v>3.6875</v>
      </c>
      <c r="AM134" s="362">
        <f>'[7]Nicht-Bio'!O116</f>
        <v>4.6375000000000002</v>
      </c>
      <c r="AN134" s="362">
        <f>'[7]Nicht-Bio'!P116</f>
        <v>5.3925000000000001</v>
      </c>
      <c r="AO134" s="362">
        <f>'[7]Nicht-Bio'!R116</f>
        <v>5.7649999999999997</v>
      </c>
      <c r="AP134" s="362">
        <f>'[7]Nicht-Bio'!S116</f>
        <v>11.9825</v>
      </c>
      <c r="AQ134" s="362">
        <f>'[7]Nicht-Bio'!T116</f>
        <v>3.7974999999999994</v>
      </c>
      <c r="AR134" s="362">
        <f>'[7]Nicht-Bio'!U116</f>
        <v>4.6500000000000004</v>
      </c>
      <c r="AS134" s="362">
        <f>'[7]Nicht-Bio'!W116</f>
        <v>5.13</v>
      </c>
      <c r="AT134" s="362">
        <f>'[7]Nicht-Bio'!X116</f>
        <v>27.52333333333333</v>
      </c>
      <c r="AU134" s="380">
        <f t="shared" si="8"/>
        <v>27.016300000000001</v>
      </c>
      <c r="AV134" s="362"/>
      <c r="AW134" s="362"/>
      <c r="AX134" s="381"/>
      <c r="AY134" s="401"/>
    </row>
    <row r="135" spans="1:51">
      <c r="A135" s="398">
        <v>39995</v>
      </c>
      <c r="B135" s="376">
        <f>'[3]Warenkorb transponiert'!AI22</f>
        <v>1.3414913816829617</v>
      </c>
      <c r="C135" s="362">
        <f>'[3]Warenkorb transponiert'!AJ22</f>
        <v>19.491155733043239</v>
      </c>
      <c r="D135" s="362">
        <f>'[3]Warenkorb transponiert'!AK22</f>
        <v>11.719400069505859</v>
      </c>
      <c r="E135" s="362">
        <f>'[3]Warenkorb transponiert'!AL22</f>
        <v>18.997030689178104</v>
      </c>
      <c r="F135" s="362">
        <f>'[3]Warenkorb transponiert'!AM22</f>
        <v>12.326135480741987</v>
      </c>
      <c r="G135" s="362">
        <f>'[3]Warenkorb transponiert'!AN22</f>
        <v>5.4029148328664007</v>
      </c>
      <c r="H135" s="362">
        <f>'[3]Warenkorb transponiert'!AO22</f>
        <v>3.8101035123220193</v>
      </c>
      <c r="I135" s="362">
        <f>'[3]Warenkorb transponiert'!AP22</f>
        <v>2.7376049321967115</v>
      </c>
      <c r="J135" s="380">
        <f t="shared" si="6"/>
        <v>27.396085707156423</v>
      </c>
      <c r="K135" s="362">
        <f>[4]prixC2!C240</f>
        <v>64.347815116878593</v>
      </c>
      <c r="L135" s="362">
        <f>[4]prixC2!D240</f>
        <v>46.129286280753291</v>
      </c>
      <c r="M135" s="362">
        <f>[4]prixC2!Q240</f>
        <v>36.293008344192422</v>
      </c>
      <c r="N135" s="362">
        <f>[4]prixC2!R240</f>
        <v>20.88860198131438</v>
      </c>
      <c r="O135" s="362">
        <f>[4]prixC2!T240</f>
        <v>28.576886004793852</v>
      </c>
      <c r="P135" s="362">
        <f>[4]prixC2!AE240</f>
        <v>5.1579609801776236</v>
      </c>
      <c r="Q135" s="362">
        <f>[4]prixC2!AH240</f>
        <v>1.81161581146399</v>
      </c>
      <c r="R135" s="362">
        <f>[4]prixC2!AI240</f>
        <v>1.8132991750329137</v>
      </c>
      <c r="S135" s="362">
        <f>[4]prixC2!AK240</f>
        <v>9.046540298197197</v>
      </c>
      <c r="T135" s="362">
        <f>[4]prixC2!AL240</f>
        <v>34.425456899110614</v>
      </c>
      <c r="U135" s="380">
        <f t="shared" si="7"/>
        <v>41.882994268345584</v>
      </c>
      <c r="V135" s="376">
        <f>'[2]Haltung gewichtet'!H110</f>
        <v>0.64035390074876541</v>
      </c>
      <c r="W135" s="380">
        <f t="shared" si="5"/>
        <v>17.929909220965431</v>
      </c>
      <c r="X135" s="362" t="str">
        <f>IF(ISBLANK([1]KochtypBerechnung_nichtBio!U104),"",[1]KochtypBerechnung_nichtBio!U104)</f>
        <v/>
      </c>
      <c r="Y135" s="362">
        <f>IF(ISBLANK([1]KochtypBerechnung_nichtBio!W104),"",[1]KochtypBerechnung_nichtBio!W104)</f>
        <v>1.81</v>
      </c>
      <c r="Z135" s="380"/>
      <c r="AA135" s="376">
        <f>'[7]Nicht-Bio'!C117</f>
        <v>3.968</v>
      </c>
      <c r="AB135" s="362">
        <f>'[7]Nicht-Bio'!D117</f>
        <v>2.8660000000000005</v>
      </c>
      <c r="AC135" s="362">
        <f>'[7]Nicht-Bio'!E117</f>
        <v>3.0260000000000002</v>
      </c>
      <c r="AD135" s="362">
        <f>'[7]Nicht-Bio'!F117</f>
        <v>0.65800000000000003</v>
      </c>
      <c r="AE135" s="380">
        <f t="shared" si="4"/>
        <v>13.72972705882353</v>
      </c>
      <c r="AF135" s="362">
        <f>'[7]Nicht-Bio'!G117</f>
        <v>2.1580000000000004</v>
      </c>
      <c r="AG135" s="362">
        <f>'[7]Nicht-Bio'!I117</f>
        <v>4.0920000000000005</v>
      </c>
      <c r="AH135" s="362">
        <f>'[7]Nicht-Bio'!J117</f>
        <v>1.6580000000000001</v>
      </c>
      <c r="AI135" s="362">
        <f>'[7]Nicht-Bio'!K117</f>
        <v>3.5020000000000002</v>
      </c>
      <c r="AJ135" s="362">
        <f>'[7]Nicht-Bio'!L117</f>
        <v>4.0860000000000003</v>
      </c>
      <c r="AK135" s="362">
        <f>'[7]Nicht-Bio'!M117</f>
        <v>2.7039999999999997</v>
      </c>
      <c r="AL135" s="362">
        <f>'[7]Nicht-Bio'!N117</f>
        <v>3.3039999999999998</v>
      </c>
      <c r="AM135" s="362">
        <f>'[7]Nicht-Bio'!O117</f>
        <v>3.5620000000000003</v>
      </c>
      <c r="AN135" s="362">
        <f>'[7]Nicht-Bio'!P117</f>
        <v>5.17</v>
      </c>
      <c r="AO135" s="362">
        <f>'[7]Nicht-Bio'!R117</f>
        <v>4.51</v>
      </c>
      <c r="AP135" s="362">
        <f>'[7]Nicht-Bio'!S117</f>
        <v>11.994000000000002</v>
      </c>
      <c r="AQ135" s="362">
        <f>'[7]Nicht-Bio'!T117</f>
        <v>4.0939999999999994</v>
      </c>
      <c r="AR135" s="362">
        <f>'[7]Nicht-Bio'!U117</f>
        <v>6.11</v>
      </c>
      <c r="AS135" s="362">
        <f>'[7]Nicht-Bio'!W117</f>
        <v>4.7999999999999989</v>
      </c>
      <c r="AT135" s="362">
        <f>'[7]Nicht-Bio'!X117</f>
        <v>29.183999999999997</v>
      </c>
      <c r="AU135" s="380">
        <f t="shared" si="8"/>
        <v>25.469366666666669</v>
      </c>
      <c r="AV135" s="362"/>
      <c r="AW135" s="362"/>
      <c r="AX135" s="381"/>
      <c r="AY135" s="401"/>
    </row>
    <row r="136" spans="1:51">
      <c r="A136" s="398">
        <v>40026</v>
      </c>
      <c r="B136" s="376">
        <f>'[3]Warenkorb transponiert'!AI23</f>
        <v>1.3401124309853119</v>
      </c>
      <c r="C136" s="362">
        <f>'[3]Warenkorb transponiert'!AJ23</f>
        <v>19.271725479720168</v>
      </c>
      <c r="D136" s="362">
        <f>'[3]Warenkorb transponiert'!AK23</f>
        <v>12.139194121849663</v>
      </c>
      <c r="E136" s="362">
        <f>'[3]Warenkorb transponiert'!AL23</f>
        <v>19.417772856489648</v>
      </c>
      <c r="F136" s="362">
        <f>'[3]Warenkorb transponiert'!AM23</f>
        <v>12.282748582892186</v>
      </c>
      <c r="G136" s="362">
        <f>'[3]Warenkorb transponiert'!AN23</f>
        <v>5.3323733106414082</v>
      </c>
      <c r="H136" s="362">
        <f>'[3]Warenkorb transponiert'!AO23</f>
        <v>3.4985934343466392</v>
      </c>
      <c r="I136" s="362">
        <f>'[3]Warenkorb transponiert'!AP23</f>
        <v>2.50866484146716</v>
      </c>
      <c r="J136" s="380">
        <f t="shared" si="6"/>
        <v>27.219208442073189</v>
      </c>
      <c r="K136" s="362">
        <f>[4]prixC2!C241</f>
        <v>62.877463292799234</v>
      </c>
      <c r="L136" s="362">
        <f>[4]prixC2!D241</f>
        <v>43.637290839945202</v>
      </c>
      <c r="M136" s="362">
        <f>[4]prixC2!Q241</f>
        <v>35.121584709686481</v>
      </c>
      <c r="N136" s="362">
        <f>[4]prixC2!R241</f>
        <v>20.79198119873006</v>
      </c>
      <c r="O136" s="362">
        <f>[4]prixC2!T241</f>
        <v>25.794922670953515</v>
      </c>
      <c r="P136" s="362">
        <f>[4]prixC2!AE241</f>
        <v>5.2489951795714616</v>
      </c>
      <c r="Q136" s="362">
        <f>[4]prixC2!AH241</f>
        <v>1.6726893483532619</v>
      </c>
      <c r="R136" s="362">
        <f>[4]prixC2!AI241</f>
        <v>1.8889838508896244</v>
      </c>
      <c r="S136" s="362">
        <f>[4]prixC2!AK241</f>
        <v>9.0433060150340445</v>
      </c>
      <c r="T136" s="362">
        <f>[4]prixC2!AL241</f>
        <v>33.919767046468657</v>
      </c>
      <c r="U136" s="380">
        <f t="shared" si="7"/>
        <v>40.653714992814919</v>
      </c>
      <c r="V136" s="376">
        <f>'[2]Haltung gewichtet'!H111</f>
        <v>0.61710353211905478</v>
      </c>
      <c r="W136" s="380">
        <f t="shared" si="5"/>
        <v>17.278898899333534</v>
      </c>
      <c r="X136" s="362" t="str">
        <f>IF(ISBLANK([1]KochtypBerechnung_nichtBio!U105),"",[1]KochtypBerechnung_nichtBio!U105)</f>
        <v/>
      </c>
      <c r="Y136" s="362">
        <f>IF(ISBLANK([1]KochtypBerechnung_nichtBio!W105),"",[1]KochtypBerechnung_nichtBio!W105)</f>
        <v>1.5366666666666664</v>
      </c>
      <c r="Z136" s="380"/>
      <c r="AA136" s="376">
        <f>'[7]Nicht-Bio'!C118</f>
        <v>4.0750000000000002</v>
      </c>
      <c r="AB136" s="362">
        <f>'[7]Nicht-Bio'!D118</f>
        <v>2.6974999999999998</v>
      </c>
      <c r="AC136" s="362">
        <f>'[7]Nicht-Bio'!E118</f>
        <v>3.0575000000000001</v>
      </c>
      <c r="AD136" s="362">
        <f>'[7]Nicht-Bio'!F118</f>
        <v>0.67500000000000004</v>
      </c>
      <c r="AE136" s="380">
        <f t="shared" si="4"/>
        <v>13.75857205882353</v>
      </c>
      <c r="AF136" s="362">
        <f>'[7]Nicht-Bio'!G118</f>
        <v>1.7349999999999999</v>
      </c>
      <c r="AG136" s="362">
        <f>'[7]Nicht-Bio'!I118</f>
        <v>3.5500000000000003</v>
      </c>
      <c r="AH136" s="362">
        <f>'[7]Nicht-Bio'!J118</f>
        <v>1.6975</v>
      </c>
      <c r="AI136" s="362">
        <f>'[7]Nicht-Bio'!K118</f>
        <v>4.0674999999999999</v>
      </c>
      <c r="AJ136" s="362">
        <f>'[7]Nicht-Bio'!L118</f>
        <v>4.9224999999999994</v>
      </c>
      <c r="AK136" s="362">
        <f>'[7]Nicht-Bio'!M118</f>
        <v>2.2750000000000004</v>
      </c>
      <c r="AL136" s="362">
        <f>'[7]Nicht-Bio'!N118</f>
        <v>3.5775000000000001</v>
      </c>
      <c r="AM136" s="362">
        <f>'[7]Nicht-Bio'!O118</f>
        <v>3.7324999999999999</v>
      </c>
      <c r="AN136" s="362">
        <f>'[7]Nicht-Bio'!P118</f>
        <v>5.7024999999999988</v>
      </c>
      <c r="AO136" s="362">
        <f>'[7]Nicht-Bio'!R118</f>
        <v>3.8174999999999999</v>
      </c>
      <c r="AP136" s="362">
        <f>'[7]Nicht-Bio'!S118</f>
        <v>11.879999999999999</v>
      </c>
      <c r="AQ136" s="362">
        <f>'[7]Nicht-Bio'!T118</f>
        <v>4.0024999999999995</v>
      </c>
      <c r="AR136" s="362">
        <f>'[7]Nicht-Bio'!U118</f>
        <v>4.7</v>
      </c>
      <c r="AS136" s="362">
        <f>'[7]Nicht-Bio'!W118</f>
        <v>4.3724999999999996</v>
      </c>
      <c r="AT136" s="362">
        <f>'[7]Nicht-Bio'!X118</f>
        <v>31.22</v>
      </c>
      <c r="AU136" s="380">
        <f t="shared" si="8"/>
        <v>25.439158333333332</v>
      </c>
      <c r="AV136" s="362"/>
      <c r="AW136" s="362"/>
      <c r="AX136" s="381"/>
      <c r="AY136" s="401"/>
    </row>
    <row r="137" spans="1:51">
      <c r="A137" s="398">
        <v>40057</v>
      </c>
      <c r="B137" s="376">
        <f>'[3]Warenkorb transponiert'!AI24</f>
        <v>1.3257337976210184</v>
      </c>
      <c r="C137" s="362">
        <f>'[3]Warenkorb transponiert'!AJ24</f>
        <v>19.212658634373362</v>
      </c>
      <c r="D137" s="362">
        <f>'[3]Warenkorb transponiert'!AK24</f>
        <v>11.568905842106245</v>
      </c>
      <c r="E137" s="362">
        <f>'[3]Warenkorb transponiert'!AL24</f>
        <v>19.189915161277444</v>
      </c>
      <c r="F137" s="362">
        <f>'[3]Warenkorb transponiert'!AM24</f>
        <v>12.336386152389727</v>
      </c>
      <c r="G137" s="362">
        <f>'[3]Warenkorb transponiert'!AN24</f>
        <v>5.2309077724377673</v>
      </c>
      <c r="H137" s="362">
        <f>'[3]Warenkorb transponiert'!AO24</f>
        <v>3.6113482234978953</v>
      </c>
      <c r="I137" s="362">
        <f>'[3]Warenkorb transponiert'!AP24</f>
        <v>2.5040265428570159</v>
      </c>
      <c r="J137" s="380">
        <f t="shared" si="6"/>
        <v>26.94479426355813</v>
      </c>
      <c r="K137" s="362">
        <f>[4]prixC2!C242</f>
        <v>61.759861110068975</v>
      </c>
      <c r="L137" s="362">
        <f>[4]prixC2!D242</f>
        <v>46.795163554174948</v>
      </c>
      <c r="M137" s="362">
        <f>[4]prixC2!Q242</f>
        <v>35.866310857398211</v>
      </c>
      <c r="N137" s="362">
        <f>[4]prixC2!R242</f>
        <v>18.568313976534547</v>
      </c>
      <c r="O137" s="362">
        <f>[4]prixC2!T242</f>
        <v>26.835797491985396</v>
      </c>
      <c r="P137" s="362">
        <f>[4]prixC2!AE242</f>
        <v>5.0977454317839408</v>
      </c>
      <c r="Q137" s="362">
        <f>[4]prixC2!AH242</f>
        <v>1.7139129082388949</v>
      </c>
      <c r="R137" s="362">
        <f>[4]prixC2!AI242</f>
        <v>1.8907337395528627</v>
      </c>
      <c r="S137" s="362">
        <f>[4]prixC2!AK242</f>
        <v>9.0752324563185596</v>
      </c>
      <c r="T137" s="362">
        <f>[4]prixC2!AL242</f>
        <v>33.434601735894262</v>
      </c>
      <c r="U137" s="380">
        <f t="shared" si="7"/>
        <v>40.629243157992157</v>
      </c>
      <c r="V137" s="376">
        <f>'[2]Haltung gewichtet'!H112</f>
        <v>0.64732643798776812</v>
      </c>
      <c r="W137" s="380">
        <f t="shared" si="5"/>
        <v>18.125140263657507</v>
      </c>
      <c r="X137" s="362" t="str">
        <f>IF(ISBLANK([1]KochtypBerechnung_nichtBio!U106),"",[1]KochtypBerechnung_nichtBio!U106)</f>
        <v/>
      </c>
      <c r="Y137" s="362">
        <f>IF(ISBLANK([1]KochtypBerechnung_nichtBio!W106),"",[1]KochtypBerechnung_nichtBio!W106)</f>
        <v>1.6179999999999999</v>
      </c>
      <c r="Z137" s="380"/>
      <c r="AA137" s="376">
        <f>'[7]Nicht-Bio'!C119</f>
        <v>3.6579999999999999</v>
      </c>
      <c r="AB137" s="362">
        <f>'[7]Nicht-Bio'!D119</f>
        <v>2.7439999999999998</v>
      </c>
      <c r="AC137" s="362">
        <f>'[7]Nicht-Bio'!E119</f>
        <v>3.0999999999999996</v>
      </c>
      <c r="AD137" s="362">
        <f>'[7]Nicht-Bio'!F119</f>
        <v>0.69399999999999995</v>
      </c>
      <c r="AE137" s="380">
        <f t="shared" si="4"/>
        <v>13.274208235294118</v>
      </c>
      <c r="AF137" s="362">
        <f>'[7]Nicht-Bio'!G119</f>
        <v>1.81</v>
      </c>
      <c r="AG137" s="362">
        <f>'[7]Nicht-Bio'!I119</f>
        <v>4.4460000000000006</v>
      </c>
      <c r="AH137" s="362">
        <f>'[7]Nicht-Bio'!J119</f>
        <v>1.802</v>
      </c>
      <c r="AI137" s="362">
        <f>'[7]Nicht-Bio'!K119</f>
        <v>4.2080000000000002</v>
      </c>
      <c r="AJ137" s="362">
        <f>'[7]Nicht-Bio'!L119</f>
        <v>4.8040000000000003</v>
      </c>
      <c r="AK137" s="362">
        <f>'[7]Nicht-Bio'!M119</f>
        <v>2.0219999999999998</v>
      </c>
      <c r="AL137" s="362">
        <f>'[7]Nicht-Bio'!N119</f>
        <v>4.5400000000000009</v>
      </c>
      <c r="AM137" s="362">
        <f>'[7]Nicht-Bio'!O119</f>
        <v>3.6759999999999997</v>
      </c>
      <c r="AN137" s="362">
        <f>'[7]Nicht-Bio'!P119</f>
        <v>6.016</v>
      </c>
      <c r="AO137" s="362">
        <f>'[7]Nicht-Bio'!R119</f>
        <v>3.4859999999999998</v>
      </c>
      <c r="AP137" s="362">
        <f>'[7]Nicht-Bio'!S119</f>
        <v>11.49</v>
      </c>
      <c r="AQ137" s="362">
        <f>'[7]Nicht-Bio'!T119</f>
        <v>4.0299999999999994</v>
      </c>
      <c r="AR137" s="362">
        <f>'[7]Nicht-Bio'!U119</f>
        <v>4</v>
      </c>
      <c r="AS137" s="362">
        <f>'[7]Nicht-Bio'!W119</f>
        <v>5.4139999999999997</v>
      </c>
      <c r="AT137" s="362">
        <f>'[7]Nicht-Bio'!X119</f>
        <v>29.248000000000001</v>
      </c>
      <c r="AU137" s="380">
        <f t="shared" si="8"/>
        <v>26.549646666666671</v>
      </c>
      <c r="AV137" s="362"/>
      <c r="AW137" s="362"/>
      <c r="AX137" s="381"/>
      <c r="AY137" s="401"/>
    </row>
    <row r="138" spans="1:51">
      <c r="A138" s="398">
        <v>40087</v>
      </c>
      <c r="B138" s="376">
        <f>'[3]Warenkorb transponiert'!AI25</f>
        <v>1.3004898081799148</v>
      </c>
      <c r="C138" s="362">
        <f>'[3]Warenkorb transponiert'!AJ25</f>
        <v>19.475477002496184</v>
      </c>
      <c r="D138" s="362">
        <f>'[3]Warenkorb transponiert'!AK25</f>
        <v>11.751557522559853</v>
      </c>
      <c r="E138" s="362">
        <f>'[3]Warenkorb transponiert'!AL25</f>
        <v>18.966559774118437</v>
      </c>
      <c r="F138" s="362">
        <f>'[3]Warenkorb transponiert'!AM25</f>
        <v>12.143873241259488</v>
      </c>
      <c r="G138" s="362">
        <f>'[3]Warenkorb transponiert'!AN25</f>
        <v>5.2349218311979921</v>
      </c>
      <c r="H138" s="362">
        <f>'[3]Warenkorb transponiert'!AO25</f>
        <v>3.5906471490903127</v>
      </c>
      <c r="I138" s="362">
        <f>'[3]Warenkorb transponiert'!AP25</f>
        <v>2.4766243112559709</v>
      </c>
      <c r="J138" s="380">
        <f t="shared" si="6"/>
        <v>26.745801760764227</v>
      </c>
      <c r="K138" s="362">
        <f>[4]prixC2!C243</f>
        <v>59.877651148475152</v>
      </c>
      <c r="L138" s="362">
        <f>[4]prixC2!D243</f>
        <v>45.293390142472049</v>
      </c>
      <c r="M138" s="362">
        <f>[4]prixC2!Q243</f>
        <v>34.060967263120297</v>
      </c>
      <c r="N138" s="362">
        <f>[4]prixC2!R243</f>
        <v>18.509412885507565</v>
      </c>
      <c r="O138" s="362">
        <f>[4]prixC2!T243</f>
        <v>25.770368644827148</v>
      </c>
      <c r="P138" s="362">
        <f>[4]prixC2!AE243</f>
        <v>5.3395030779143537</v>
      </c>
      <c r="Q138" s="362">
        <f>[4]prixC2!AH243</f>
        <v>1.5344211618185852</v>
      </c>
      <c r="R138" s="362">
        <f>[4]prixC2!AI243</f>
        <v>1.7610092819612251</v>
      </c>
      <c r="S138" s="362">
        <f>[4]prixC2!AK243</f>
        <v>9.2103100961510265</v>
      </c>
      <c r="T138" s="362">
        <f>[4]prixC2!AL243</f>
        <v>33.023198111565037</v>
      </c>
      <c r="U138" s="380">
        <f t="shared" si="7"/>
        <v>39.67630478481798</v>
      </c>
      <c r="V138" s="376">
        <f>'[2]Haltung gewichtet'!H113</f>
        <v>0.61242264917735023</v>
      </c>
      <c r="W138" s="380">
        <f t="shared" si="5"/>
        <v>17.147834176965805</v>
      </c>
      <c r="X138" s="362" t="str">
        <f>IF(ISBLANK([1]KochtypBerechnung_nichtBio!U107),"",[1]KochtypBerechnung_nichtBio!U107)</f>
        <v/>
      </c>
      <c r="Y138" s="362">
        <f>IF(ISBLANK([1]KochtypBerechnung_nichtBio!W107),"",[1]KochtypBerechnung_nichtBio!W107)</f>
        <v>1.5899999999999999</v>
      </c>
      <c r="Z138" s="380"/>
      <c r="AA138" s="376">
        <f>'[7]Nicht-Bio'!C120</f>
        <v>3.95</v>
      </c>
      <c r="AB138" s="362">
        <f>'[7]Nicht-Bio'!D120</f>
        <v>2.8474999999999997</v>
      </c>
      <c r="AC138" s="362">
        <f>'[7]Nicht-Bio'!E120</f>
        <v>2.9824999999999999</v>
      </c>
      <c r="AD138" s="362">
        <f>'[7]Nicht-Bio'!F120</f>
        <v>0.69249999999999989</v>
      </c>
      <c r="AE138" s="380">
        <f t="shared" si="4"/>
        <v>13.728082352941176</v>
      </c>
      <c r="AF138" s="362">
        <f>'[7]Nicht-Bio'!G120</f>
        <v>1.9224999999999999</v>
      </c>
      <c r="AG138" s="362">
        <f>'[7]Nicht-Bio'!I120</f>
        <v>4.2625000000000002</v>
      </c>
      <c r="AH138" s="362">
        <f>'[7]Nicht-Bio'!J120</f>
        <v>1.3425</v>
      </c>
      <c r="AI138" s="362">
        <f>'[7]Nicht-Bio'!K120</f>
        <v>3.7475000000000001</v>
      </c>
      <c r="AJ138" s="362">
        <f>'[7]Nicht-Bio'!L120</f>
        <v>5.0725000000000007</v>
      </c>
      <c r="AK138" s="362">
        <f>'[7]Nicht-Bio'!M120</f>
        <v>1.8200000000000003</v>
      </c>
      <c r="AL138" s="362">
        <f>'[7]Nicht-Bio'!N120</f>
        <v>4.7200000000000006</v>
      </c>
      <c r="AM138" s="362">
        <f>'[7]Nicht-Bio'!O120</f>
        <v>3.5</v>
      </c>
      <c r="AN138" s="362">
        <f>'[7]Nicht-Bio'!P120</f>
        <v>5.1124999999999998</v>
      </c>
      <c r="AO138" s="362">
        <f>'[7]Nicht-Bio'!R120</f>
        <v>3.3650000000000002</v>
      </c>
      <c r="AP138" s="362">
        <f>'[7]Nicht-Bio'!S120</f>
        <v>11.697499999999998</v>
      </c>
      <c r="AQ138" s="362">
        <f>'[7]Nicht-Bio'!T120</f>
        <v>3.8725000000000001</v>
      </c>
      <c r="AR138" s="362">
        <f>'[7]Nicht-Bio'!U120</f>
        <v>3.5374999999999996</v>
      </c>
      <c r="AS138" s="362">
        <f>'[7]Nicht-Bio'!W120</f>
        <v>4.22</v>
      </c>
      <c r="AT138" s="362">
        <f>'[7]Nicht-Bio'!X120</f>
        <v>25.737499999999997</v>
      </c>
      <c r="AU138" s="380">
        <f t="shared" si="8"/>
        <v>25.202874999999999</v>
      </c>
      <c r="AV138" s="362"/>
      <c r="AW138" s="362"/>
      <c r="AX138" s="381"/>
      <c r="AY138" s="401"/>
    </row>
    <row r="139" spans="1:51">
      <c r="A139" s="398">
        <v>40118</v>
      </c>
      <c r="B139" s="376">
        <f>'[3]Warenkorb transponiert'!AI26</f>
        <v>1.3127537627635477</v>
      </c>
      <c r="C139" s="362">
        <f>'[3]Warenkorb transponiert'!AJ26</f>
        <v>19.226734565301172</v>
      </c>
      <c r="D139" s="362">
        <f>'[3]Warenkorb transponiert'!AK26</f>
        <v>12.027721009480343</v>
      </c>
      <c r="E139" s="362">
        <f>'[3]Warenkorb transponiert'!AL26</f>
        <v>19.176439134129637</v>
      </c>
      <c r="F139" s="362">
        <f>'[3]Warenkorb transponiert'!AM26</f>
        <v>12.154693075604225</v>
      </c>
      <c r="G139" s="362">
        <f>'[3]Warenkorb transponiert'!AN26</f>
        <v>5.2239343784004184</v>
      </c>
      <c r="H139" s="362">
        <f>'[3]Warenkorb transponiert'!AO26</f>
        <v>3.6133862127420384</v>
      </c>
      <c r="I139" s="362">
        <f>'[3]Warenkorb transponiert'!AP26</f>
        <v>2.4766243112559709</v>
      </c>
      <c r="J139" s="380">
        <f t="shared" si="6"/>
        <v>26.898614878844327</v>
      </c>
      <c r="K139" s="362">
        <f>[4]prixC2!C244</f>
        <v>59.404479859754687</v>
      </c>
      <c r="L139" s="362">
        <f>[4]prixC2!D244</f>
        <v>45.130563740113537</v>
      </c>
      <c r="M139" s="362">
        <f>[4]prixC2!Q244</f>
        <v>33.542250453135139</v>
      </c>
      <c r="N139" s="362">
        <f>[4]prixC2!R244</f>
        <v>18.579598591256705</v>
      </c>
      <c r="O139" s="362">
        <f>[4]prixC2!T244</f>
        <v>25.86342036799449</v>
      </c>
      <c r="P139" s="362">
        <f>[4]prixC2!AE244</f>
        <v>5.2651801819911395</v>
      </c>
      <c r="Q139" s="362">
        <f>[4]prixC2!AH244</f>
        <v>1.4962436561801866</v>
      </c>
      <c r="R139" s="362">
        <f>[4]prixC2!AI244</f>
        <v>1.7967843922827298</v>
      </c>
      <c r="S139" s="362">
        <f>[4]prixC2!AK244</f>
        <v>9.0560550005089819</v>
      </c>
      <c r="T139" s="362">
        <f>[4]prixC2!AL244</f>
        <v>33.574821338839371</v>
      </c>
      <c r="U139" s="380">
        <f t="shared" si="7"/>
        <v>39.522777531546602</v>
      </c>
      <c r="V139" s="376">
        <f>'[2]Haltung gewichtet'!H114</f>
        <v>0.64526631010036894</v>
      </c>
      <c r="W139" s="380">
        <f t="shared" si="5"/>
        <v>18.067456682810331</v>
      </c>
      <c r="X139" s="362" t="str">
        <f>IF(ISBLANK([1]KochtypBerechnung_nichtBio!U108),"",[1]KochtypBerechnung_nichtBio!U108)</f>
        <v/>
      </c>
      <c r="Y139" s="362">
        <f>IF(ISBLANK([1]KochtypBerechnung_nichtBio!W108),"",[1]KochtypBerechnung_nichtBio!W108)</f>
        <v>1.7400000000000002</v>
      </c>
      <c r="Z139" s="380"/>
      <c r="AA139" s="376">
        <f>'[7]Nicht-Bio'!C121</f>
        <v>3.5674999999999999</v>
      </c>
      <c r="AB139" s="362">
        <f>'[7]Nicht-Bio'!D121</f>
        <v>2.8849999999999998</v>
      </c>
      <c r="AC139" s="362">
        <f>'[7]Nicht-Bio'!E121</f>
        <v>2.7075000000000005</v>
      </c>
      <c r="AD139" s="362">
        <f>'[7]Nicht-Bio'!F121</f>
        <v>0.69250000000000012</v>
      </c>
      <c r="AE139" s="380">
        <f t="shared" si="4"/>
        <v>12.954582352941177</v>
      </c>
      <c r="AF139" s="362">
        <f>'[7]Nicht-Bio'!G121</f>
        <v>1.7825000000000002</v>
      </c>
      <c r="AG139" s="362">
        <f>'[7]Nicht-Bio'!I121</f>
        <v>3.8325</v>
      </c>
      <c r="AH139" s="362">
        <f>'[7]Nicht-Bio'!J121</f>
        <v>1.1724999999999999</v>
      </c>
      <c r="AI139" s="362">
        <f>'[7]Nicht-Bio'!K121</f>
        <v>3.8125</v>
      </c>
      <c r="AJ139" s="362">
        <f>'[7]Nicht-Bio'!L121</f>
        <v>4.7074999999999996</v>
      </c>
      <c r="AK139" s="362">
        <f>'[7]Nicht-Bio'!M121</f>
        <v>1.8</v>
      </c>
      <c r="AL139" s="362">
        <f>'[7]Nicht-Bio'!N121</f>
        <v>5.2375000000000007</v>
      </c>
      <c r="AM139" s="362">
        <f>'[7]Nicht-Bio'!O121</f>
        <v>3.915</v>
      </c>
      <c r="AN139" s="362">
        <f>'[7]Nicht-Bio'!P121</f>
        <v>4.4849999999999994</v>
      </c>
      <c r="AO139" s="362">
        <f>'[7]Nicht-Bio'!R121</f>
        <v>3.3050000000000002</v>
      </c>
      <c r="AP139" s="362">
        <f>'[7]Nicht-Bio'!S121</f>
        <v>11.6325</v>
      </c>
      <c r="AQ139" s="362">
        <f>'[7]Nicht-Bio'!T121</f>
        <v>3.875</v>
      </c>
      <c r="AR139" s="362">
        <f>'[7]Nicht-Bio'!U121</f>
        <v>3.33</v>
      </c>
      <c r="AS139" s="362">
        <f>'[7]Nicht-Bio'!W121</f>
        <v>3.625</v>
      </c>
      <c r="AT139" s="362">
        <f>'[7]Nicht-Bio'!X121</f>
        <v>26.7925</v>
      </c>
      <c r="AU139" s="380">
        <f t="shared" si="8"/>
        <v>24.088483333333333</v>
      </c>
      <c r="AV139" s="362"/>
      <c r="AW139" s="362"/>
      <c r="AX139" s="381"/>
      <c r="AY139" s="401"/>
    </row>
    <row r="140" spans="1:51">
      <c r="A140" s="398">
        <v>40148</v>
      </c>
      <c r="B140" s="376">
        <f>'[3]Warenkorb transponiert'!AI27</f>
        <v>1.3127537627635477</v>
      </c>
      <c r="C140" s="362">
        <f>'[3]Warenkorb transponiert'!AJ27</f>
        <v>19.462824083031922</v>
      </c>
      <c r="D140" s="362">
        <f>'[3]Warenkorb transponiert'!AK27</f>
        <v>12.027721009480343</v>
      </c>
      <c r="E140" s="362">
        <f>'[3]Warenkorb transponiert'!AL27</f>
        <v>19.254942657115084</v>
      </c>
      <c r="F140" s="362">
        <f>'[3]Warenkorb transponiert'!AM27</f>
        <v>12.32636168843778</v>
      </c>
      <c r="G140" s="362">
        <f>'[3]Warenkorb transponiert'!AN27</f>
        <v>5.2239343784004184</v>
      </c>
      <c r="H140" s="362">
        <f>'[3]Warenkorb transponiert'!AO27</f>
        <v>3.5433497167899413</v>
      </c>
      <c r="I140" s="362">
        <f>'[3]Warenkorb transponiert'!AP27</f>
        <v>2.4766243112559709</v>
      </c>
      <c r="J140" s="380">
        <f t="shared" si="6"/>
        <v>26.941473610273935</v>
      </c>
      <c r="K140" s="362">
        <f>[4]prixC2!C245</f>
        <v>56.736468272136236</v>
      </c>
      <c r="L140" s="362">
        <f>[4]prixC2!D245</f>
        <v>44.324443345624651</v>
      </c>
      <c r="M140" s="362">
        <f>[4]prixC2!Q245</f>
        <v>34.378507958141491</v>
      </c>
      <c r="N140" s="362">
        <f>[4]prixC2!R245</f>
        <v>18.363009719483941</v>
      </c>
      <c r="O140" s="362">
        <f>[4]prixC2!T245</f>
        <v>25.559379302311307</v>
      </c>
      <c r="P140" s="362">
        <f>[4]prixC2!AE245</f>
        <v>5.0348260905084663</v>
      </c>
      <c r="Q140" s="362">
        <f>[4]prixC2!AH245</f>
        <v>1.6043556373800689</v>
      </c>
      <c r="R140" s="362">
        <f>[4]prixC2!AI245</f>
        <v>1.8365737974349072</v>
      </c>
      <c r="S140" s="362">
        <f>[4]prixC2!AK245</f>
        <v>9.3807904207124952</v>
      </c>
      <c r="T140" s="362">
        <f>[4]prixC2!AL245</f>
        <v>33.572270865796241</v>
      </c>
      <c r="U140" s="380">
        <f t="shared" si="7"/>
        <v>39.431145656673827</v>
      </c>
      <c r="V140" s="376">
        <f>'[2]Haltung gewichtet'!H115</f>
        <v>0.63868855407206881</v>
      </c>
      <c r="W140" s="380">
        <f t="shared" si="5"/>
        <v>17.883279514017929</v>
      </c>
      <c r="X140" s="362" t="str">
        <f>IF(ISBLANK([1]KochtypBerechnung_nichtBio!U109),"",[1]KochtypBerechnung_nichtBio!U109)</f>
        <v/>
      </c>
      <c r="Y140" s="362">
        <f>IF(ISBLANK([1]KochtypBerechnung_nichtBio!W109),"",[1]KochtypBerechnung_nichtBio!W109)</f>
        <v>1.8359999999999999</v>
      </c>
      <c r="Z140" s="380"/>
      <c r="AA140" s="376">
        <f>'[7]Nicht-Bio'!C122</f>
        <v>3.8959999999999999</v>
      </c>
      <c r="AB140" s="362">
        <f>'[7]Nicht-Bio'!D122</f>
        <v>2.8420000000000001</v>
      </c>
      <c r="AC140" s="362">
        <f>'[7]Nicht-Bio'!E122</f>
        <v>2.4560000000000004</v>
      </c>
      <c r="AD140" s="362">
        <f>'[7]Nicht-Bio'!F122</f>
        <v>0.622</v>
      </c>
      <c r="AE140" s="380">
        <f t="shared" si="4"/>
        <v>12.995605882352942</v>
      </c>
      <c r="AF140" s="362">
        <f>'[7]Nicht-Bio'!G122</f>
        <v>1.984</v>
      </c>
      <c r="AG140" s="362">
        <f>'[7]Nicht-Bio'!I122</f>
        <v>3.3339999999999996</v>
      </c>
      <c r="AH140" s="362">
        <f>'[7]Nicht-Bio'!J122</f>
        <v>1.1919999999999999</v>
      </c>
      <c r="AI140" s="362">
        <f>'[7]Nicht-Bio'!K122</f>
        <v>3.7079999999999997</v>
      </c>
      <c r="AJ140" s="362">
        <f>'[7]Nicht-Bio'!L122</f>
        <v>3.3359999999999999</v>
      </c>
      <c r="AK140" s="362">
        <f>'[7]Nicht-Bio'!M122</f>
        <v>1.8140000000000001</v>
      </c>
      <c r="AL140" s="362">
        <f>'[7]Nicht-Bio'!N122</f>
        <v>3.6060000000000003</v>
      </c>
      <c r="AM140" s="362">
        <f>'[7]Nicht-Bio'!O122</f>
        <v>3.3020000000000005</v>
      </c>
      <c r="AN140" s="362">
        <f>'[7]Nicht-Bio'!P122</f>
        <v>3.7480000000000002</v>
      </c>
      <c r="AO140" s="362">
        <f>'[7]Nicht-Bio'!R122</f>
        <v>3.3460000000000001</v>
      </c>
      <c r="AP140" s="362">
        <f>'[7]Nicht-Bio'!S122</f>
        <v>11.989999999999998</v>
      </c>
      <c r="AQ140" s="362">
        <f>'[7]Nicht-Bio'!T122</f>
        <v>3.9980000000000002</v>
      </c>
      <c r="AR140" s="362">
        <f>'[7]Nicht-Bio'!U122</f>
        <v>3.2980000000000005</v>
      </c>
      <c r="AS140" s="362">
        <f>'[7]Nicht-Bio'!W122</f>
        <v>3.7299999999999995</v>
      </c>
      <c r="AT140" s="362">
        <f>'[7]Nicht-Bio'!X122</f>
        <v>26.296000000000003</v>
      </c>
      <c r="AU140" s="380">
        <f t="shared" si="8"/>
        <v>21.707053333333338</v>
      </c>
      <c r="AV140" s="362"/>
      <c r="AW140" s="362"/>
      <c r="AX140" s="381"/>
      <c r="AY140" s="401"/>
    </row>
    <row r="141" spans="1:51">
      <c r="A141" s="398">
        <v>40179</v>
      </c>
      <c r="B141" s="376">
        <f>'[3]Warenkorb transponiert'!AI28</f>
        <v>1.3125595732058821</v>
      </c>
      <c r="C141" s="362">
        <f>'[3]Warenkorb transponiert'!AJ28</f>
        <v>19.369746507911351</v>
      </c>
      <c r="D141" s="362">
        <f>'[3]Warenkorb transponiert'!AK28</f>
        <v>12.027721009480343</v>
      </c>
      <c r="E141" s="362">
        <f>'[3]Warenkorb transponiert'!AL28</f>
        <v>19.27681447271334</v>
      </c>
      <c r="F141" s="362">
        <f>'[3]Warenkorb transponiert'!AM28</f>
        <v>12.27442242019667</v>
      </c>
      <c r="G141" s="362">
        <f>'[3]Warenkorb transponiert'!AN28</f>
        <v>5.1021200290961453</v>
      </c>
      <c r="H141" s="362">
        <f>'[3]Warenkorb transponiert'!AO28</f>
        <v>3.6092744926564828</v>
      </c>
      <c r="I141" s="362">
        <f>'[3]Warenkorb transponiert'!AP28</f>
        <v>2.4746494956101688</v>
      </c>
      <c r="J141" s="380">
        <f t="shared" si="6"/>
        <v>26.896210263157428</v>
      </c>
      <c r="K141" s="362">
        <f>[4]prixC2!C246</f>
        <v>60.583566153971255</v>
      </c>
      <c r="L141" s="362">
        <f>[4]prixC2!D246</f>
        <v>48.344696888491256</v>
      </c>
      <c r="M141" s="362">
        <f>[4]prixC2!Q246</f>
        <v>35.074675647847975</v>
      </c>
      <c r="N141" s="362">
        <f>[4]prixC2!R246</f>
        <v>19.715954042720483</v>
      </c>
      <c r="O141" s="362">
        <f>[4]prixC2!T246</f>
        <v>27.362047845324263</v>
      </c>
      <c r="P141" s="362">
        <f>[4]prixC2!AE246</f>
        <v>5.1617451928126883</v>
      </c>
      <c r="Q141" s="362">
        <f>[4]prixC2!AH246</f>
        <v>1.5836087931318945</v>
      </c>
      <c r="R141" s="362">
        <f>[4]prixC2!AI246</f>
        <v>1.7909705878994808</v>
      </c>
      <c r="S141" s="362">
        <f>[4]prixC2!AK246</f>
        <v>9.1209855575687779</v>
      </c>
      <c r="T141" s="362">
        <f>[4]prixC2!AL246</f>
        <v>33.813963680961969</v>
      </c>
      <c r="U141" s="380">
        <f t="shared" si="7"/>
        <v>40.855669756601593</v>
      </c>
      <c r="V141" s="376">
        <f>'[2]Haltung gewichtet'!H116</f>
        <v>0.63831804352394461</v>
      </c>
      <c r="W141" s="380">
        <f t="shared" si="5"/>
        <v>17.87290521867045</v>
      </c>
      <c r="X141" s="362" t="str">
        <f>IF(ISBLANK([1]KochtypBerechnung_nichtBio!U110),"",[1]KochtypBerechnung_nichtBio!U110)</f>
        <v/>
      </c>
      <c r="Y141" s="362">
        <f>IF(ISBLANK([1]KochtypBerechnung_nichtBio!W110),"",[1]KochtypBerechnung_nichtBio!W110)</f>
        <v>1.8638724880000002</v>
      </c>
      <c r="Z141" s="380"/>
      <c r="AA141" s="376">
        <f>'[7]Nicht-Bio'!C123</f>
        <v>3.8304392450000004</v>
      </c>
      <c r="AB141" s="362">
        <f>'[7]Nicht-Bio'!D123</f>
        <v>2.9462937500000002</v>
      </c>
      <c r="AC141" s="362">
        <f>'[7]Nicht-Bio'!E123</f>
        <v>2.5892110263750001</v>
      </c>
      <c r="AD141" s="362">
        <f>'[7]Nicht-Bio'!F123</f>
        <v>0.54204041418749993</v>
      </c>
      <c r="AE141" s="380">
        <f t="shared" si="4"/>
        <v>12.941029063744963</v>
      </c>
      <c r="AF141" s="362">
        <f>'[7]Nicht-Bio'!G123</f>
        <v>1.9839158175000002</v>
      </c>
      <c r="AG141" s="362">
        <f>'[7]Nicht-Bio'!I123</f>
        <v>4.1868670468749993</v>
      </c>
      <c r="AH141" s="362">
        <f>'[7]Nicht-Bio'!J123</f>
        <v>1.9437056353125</v>
      </c>
      <c r="AI141" s="362">
        <f>'[7]Nicht-Bio'!K123</f>
        <v>4.4969255575</v>
      </c>
      <c r="AJ141" s="362">
        <f>'[7]Nicht-Bio'!L123</f>
        <v>3.9818708803749998</v>
      </c>
      <c r="AK141" s="362">
        <f>'[7]Nicht-Bio'!M123</f>
        <v>1.77149458875</v>
      </c>
      <c r="AL141" s="362">
        <f>'[7]Nicht-Bio'!N123</f>
        <v>3.9662720274999996</v>
      </c>
      <c r="AM141" s="362">
        <f>'[7]Nicht-Bio'!O123</f>
        <v>3.6118640049999997</v>
      </c>
      <c r="AN141" s="362">
        <f>'[7]Nicht-Bio'!P123</f>
        <v>4.4325709146875001</v>
      </c>
      <c r="AO141" s="362">
        <f>'[7]Nicht-Bio'!R123</f>
        <v>5.0122009868749995</v>
      </c>
      <c r="AP141" s="362">
        <f>'[7]Nicht-Bio'!S123</f>
        <v>11.743654402500001</v>
      </c>
      <c r="AQ141" s="362">
        <f>'[7]Nicht-Bio'!T123</f>
        <v>4.0276578821874995</v>
      </c>
      <c r="AR141" s="362">
        <f>'[7]Nicht-Bio'!U123</f>
        <v>3.4641899425</v>
      </c>
      <c r="AS141" s="362">
        <f>'[7]Nicht-Bio'!W123</f>
        <v>5.31108726125</v>
      </c>
      <c r="AT141" s="362">
        <f>'[7]Nicht-Bio'!X123</f>
        <v>33.854759136875003</v>
      </c>
      <c r="AU141" s="380">
        <f t="shared" si="8"/>
        <v>25.838581101931251</v>
      </c>
      <c r="AV141" s="362"/>
      <c r="AW141" s="362"/>
      <c r="AX141" s="381"/>
      <c r="AY141" s="401"/>
    </row>
    <row r="142" spans="1:51">
      <c r="A142" s="398">
        <v>40210</v>
      </c>
      <c r="B142" s="376">
        <f>'[3]Warenkorb transponiert'!AI29</f>
        <v>1.3151957062343622</v>
      </c>
      <c r="C142" s="362">
        <f>'[3]Warenkorb transponiert'!AJ29</f>
        <v>19.162586104642507</v>
      </c>
      <c r="D142" s="362">
        <f>'[3]Warenkorb transponiert'!AK29</f>
        <v>12.027721009480343</v>
      </c>
      <c r="E142" s="362">
        <f>'[3]Warenkorb transponiert'!AL29</f>
        <v>18.841985948085842</v>
      </c>
      <c r="F142" s="362">
        <f>'[3]Warenkorb transponiert'!AM29</f>
        <v>12.32636168843778</v>
      </c>
      <c r="G142" s="362">
        <f>'[3]Warenkorb transponiert'!AN29</f>
        <v>5.2239343784004184</v>
      </c>
      <c r="H142" s="362">
        <f>'[3]Warenkorb transponiert'!AO29</f>
        <v>3.6092744926564828</v>
      </c>
      <c r="I142" s="362">
        <f>'[3]Warenkorb transponiert'!AP29</f>
        <v>2.4472472640091238</v>
      </c>
      <c r="J142" s="380">
        <f t="shared" si="6"/>
        <v>26.863163643487542</v>
      </c>
      <c r="K142" s="362">
        <f>[4]prixC2!C247</f>
        <v>57.803093871637031</v>
      </c>
      <c r="L142" s="362">
        <f>[4]prixC2!D247</f>
        <v>43.339518908154702</v>
      </c>
      <c r="M142" s="362">
        <f>[4]prixC2!Q247</f>
        <v>33.336206436480744</v>
      </c>
      <c r="N142" s="362">
        <f>[4]prixC2!R247</f>
        <v>18.218303704212989</v>
      </c>
      <c r="O142" s="362">
        <f>[4]prixC2!T247</f>
        <v>25.272623635773751</v>
      </c>
      <c r="P142" s="362">
        <f>[4]prixC2!AE247</f>
        <v>4.7744295832436334</v>
      </c>
      <c r="Q142" s="362">
        <f>[4]prixC2!AH247</f>
        <v>1.5913381391524029</v>
      </c>
      <c r="R142" s="362">
        <f>[4]prixC2!AI247</f>
        <v>1.8574321593660916</v>
      </c>
      <c r="S142" s="362">
        <f>[4]prixC2!AK247</f>
        <v>8.6908688028469605</v>
      </c>
      <c r="T142" s="362">
        <f>[4]prixC2!AL247</f>
        <v>32.239269640416538</v>
      </c>
      <c r="U142" s="380">
        <f t="shared" si="7"/>
        <v>38.476365267152893</v>
      </c>
      <c r="V142" s="376">
        <f>'[2]Haltung gewichtet'!H117</f>
        <v>0.64488578526643081</v>
      </c>
      <c r="W142" s="380">
        <f t="shared" si="5"/>
        <v>18.056801987460062</v>
      </c>
      <c r="X142" s="362" t="str">
        <f>IF(ISBLANK([1]KochtypBerechnung_nichtBio!U111),"",[1]KochtypBerechnung_nichtBio!U111)</f>
        <v/>
      </c>
      <c r="Y142" s="362">
        <f>IF(ISBLANK([1]KochtypBerechnung_nichtBio!W111),"",[1]KochtypBerechnung_nichtBio!W111)</f>
        <v>1.8184920360000001</v>
      </c>
      <c r="Z142" s="380"/>
      <c r="AA142" s="376">
        <f>'[7]Nicht-Bio'!C124</f>
        <v>3.6944292747499996</v>
      </c>
      <c r="AB142" s="362">
        <f>'[7]Nicht-Bio'!D124</f>
        <v>3.0150271785</v>
      </c>
      <c r="AC142" s="362">
        <f>'[7]Nicht-Bio'!E124</f>
        <v>2.4809413771249997</v>
      </c>
      <c r="AD142" s="362">
        <f>'[7]Nicht-Bio'!F124</f>
        <v>0.48184102043749999</v>
      </c>
      <c r="AE142" s="380">
        <f t="shared" si="4"/>
        <v>12.572600338954373</v>
      </c>
      <c r="AF142" s="362">
        <f>'[7]Nicht-Bio'!G124</f>
        <v>2.09354922125</v>
      </c>
      <c r="AG142" s="362">
        <f>'[7]Nicht-Bio'!I124</f>
        <v>4.4704645162499999</v>
      </c>
      <c r="AH142" s="362">
        <f>'[7]Nicht-Bio'!J124</f>
        <v>2.2168724415624999</v>
      </c>
      <c r="AI142" s="362">
        <f>'[7]Nicht-Bio'!K124</f>
        <v>6.2754151481250009</v>
      </c>
      <c r="AJ142" s="362">
        <f>'[7]Nicht-Bio'!L124</f>
        <v>5.2930728054375003</v>
      </c>
      <c r="AK142" s="362">
        <f>'[7]Nicht-Bio'!M124</f>
        <v>1.8950569065625</v>
      </c>
      <c r="AL142" s="362">
        <f>'[7]Nicht-Bio'!N124</f>
        <v>3.8174007725000001</v>
      </c>
      <c r="AM142" s="362">
        <f>'[7]Nicht-Bio'!O124</f>
        <v>3.7374784287499998</v>
      </c>
      <c r="AN142" s="362">
        <f>'[7]Nicht-Bio'!P124</f>
        <v>3.8156768918750004</v>
      </c>
      <c r="AO142" s="362">
        <f>'[7]Nicht-Bio'!R124</f>
        <v>4.7141234593750001</v>
      </c>
      <c r="AP142" s="362">
        <f>'[7]Nicht-Bio'!S124</f>
        <v>11.7444104425</v>
      </c>
      <c r="AQ142" s="362">
        <f>'[7]Nicht-Bio'!T124</f>
        <v>4.0058971146875004</v>
      </c>
      <c r="AR142" s="362">
        <f>'[7]Nicht-Bio'!U124</f>
        <v>3.7251561500000001</v>
      </c>
      <c r="AS142" s="362">
        <f>'[7]Nicht-Bio'!W124</f>
        <v>6.4124178609375004</v>
      </c>
      <c r="AT142" s="362">
        <f>'[7]Nicht-Bio'!X124</f>
        <v>36.547073506250001</v>
      </c>
      <c r="AU142" s="380">
        <f t="shared" si="8"/>
        <v>28.778679243545838</v>
      </c>
      <c r="AV142" s="362"/>
      <c r="AW142" s="362"/>
      <c r="AX142" s="381"/>
      <c r="AY142" s="401"/>
    </row>
    <row r="143" spans="1:51">
      <c r="A143" s="398">
        <v>40238</v>
      </c>
      <c r="B143" s="376">
        <f>'[3]Warenkorb transponiert'!AI30</f>
        <v>1.3711882121825418</v>
      </c>
      <c r="C143" s="362">
        <f>'[3]Warenkorb transponiert'!AJ30</f>
        <v>19.145996015876118</v>
      </c>
      <c r="D143" s="362">
        <f>'[3]Warenkorb transponiert'!AK30</f>
        <v>12.027721009480343</v>
      </c>
      <c r="E143" s="362">
        <f>'[3]Warenkorb transponiert'!AL30</f>
        <v>19.149695601485451</v>
      </c>
      <c r="F143" s="362">
        <f>'[3]Warenkorb transponiert'!AM30</f>
        <v>12.280813070742946</v>
      </c>
      <c r="G143" s="362">
        <f>'[3]Warenkorb transponiert'!AN30</f>
        <v>5.2309356637302438</v>
      </c>
      <c r="H143" s="362">
        <f>'[3]Warenkorb transponiert'!AO30</f>
        <v>3.597314862440633</v>
      </c>
      <c r="I143" s="362">
        <f>'[3]Warenkorb transponiert'!AP30</f>
        <v>2.4493464755796523</v>
      </c>
      <c r="J143" s="380">
        <f t="shared" si="6"/>
        <v>27.380432764292301</v>
      </c>
      <c r="K143" s="362">
        <f>[4]prixC2!C248</f>
        <v>61.540551626168678</v>
      </c>
      <c r="L143" s="362">
        <f>[4]prixC2!D248</f>
        <v>41.65386105338149</v>
      </c>
      <c r="M143" s="362">
        <f>[4]prixC2!Q248</f>
        <v>33.665159287212902</v>
      </c>
      <c r="N143" s="362">
        <f>[4]prixC2!R248</f>
        <v>18.579920719165525</v>
      </c>
      <c r="O143" s="362">
        <f>[4]prixC2!T248</f>
        <v>25.020352817147565</v>
      </c>
      <c r="P143" s="362">
        <f>[4]prixC2!AE248</f>
        <v>5.1022076582466855</v>
      </c>
      <c r="Q143" s="362">
        <f>[4]prixC2!AH248</f>
        <v>1.6007018783137832</v>
      </c>
      <c r="R143" s="362">
        <f>[4]prixC2!AI248</f>
        <v>1.8568632720181155</v>
      </c>
      <c r="S143" s="362">
        <f>[4]prixC2!AK248</f>
        <v>9.1462679668032738</v>
      </c>
      <c r="T143" s="362">
        <f>[4]prixC2!AL248</f>
        <v>33.072665937274195</v>
      </c>
      <c r="U143" s="380">
        <f t="shared" si="7"/>
        <v>39.332835656263654</v>
      </c>
      <c r="V143" s="376">
        <f>'[2]Haltung gewichtet'!H118</f>
        <v>0.62765284292083978</v>
      </c>
      <c r="W143" s="380">
        <f t="shared" si="5"/>
        <v>17.574279601783513</v>
      </c>
      <c r="X143" s="362" t="str">
        <f>IF(ISBLANK([1]KochtypBerechnung_nichtBio!U112),"",[1]KochtypBerechnung_nichtBio!U112)</f>
        <v/>
      </c>
      <c r="Y143" s="362">
        <f>IF(ISBLANK([1]KochtypBerechnung_nichtBio!W112),"",[1]KochtypBerechnung_nichtBio!W112)</f>
        <v>1.8399350968000001</v>
      </c>
      <c r="Z143" s="380"/>
      <c r="AA143" s="376">
        <f>'[7]Nicht-Bio'!C125</f>
        <v>3.6682632901999996</v>
      </c>
      <c r="AB143" s="362">
        <f>'[7]Nicht-Bio'!D125</f>
        <v>2.9178859116</v>
      </c>
      <c r="AC143" s="362">
        <f>'[7]Nicht-Bio'!E125</f>
        <v>2.5783732172000002</v>
      </c>
      <c r="AD143" s="362">
        <f>'[7]Nicht-Bio'!F125</f>
        <v>0.45544397479999998</v>
      </c>
      <c r="AE143" s="380">
        <f t="shared" si="4"/>
        <v>12.437488037748471</v>
      </c>
      <c r="AF143" s="362">
        <f>'[7]Nicht-Bio'!G125</f>
        <v>2.2500987800000005</v>
      </c>
      <c r="AG143" s="362">
        <f>'[7]Nicht-Bio'!I125</f>
        <v>5.3703166864999998</v>
      </c>
      <c r="AH143" s="362">
        <f>'[7]Nicht-Bio'!J125</f>
        <v>1.9014761024999998</v>
      </c>
      <c r="AI143" s="362">
        <f>'[7]Nicht-Bio'!K125</f>
        <v>5.9277829545000005</v>
      </c>
      <c r="AJ143" s="362">
        <f>'[7]Nicht-Bio'!L125</f>
        <v>6.3254489143499999</v>
      </c>
      <c r="AK143" s="362">
        <f>'[7]Nicht-Bio'!M125</f>
        <v>1.9648582297500004</v>
      </c>
      <c r="AL143" s="362">
        <f>'[7]Nicht-Bio'!N125</f>
        <v>4.1967596655000001</v>
      </c>
      <c r="AM143" s="362">
        <f>'[7]Nicht-Bio'!O125</f>
        <v>3.6685604775000002</v>
      </c>
      <c r="AN143" s="362">
        <f>'[7]Nicht-Bio'!P125</f>
        <v>4.362370663750001</v>
      </c>
      <c r="AO143" s="362">
        <f>'[7]Nicht-Bio'!R125</f>
        <v>5.1409825805000002</v>
      </c>
      <c r="AP143" s="362">
        <f>'[7]Nicht-Bio'!S125</f>
        <v>11.757926325</v>
      </c>
      <c r="AQ143" s="362">
        <f>'[7]Nicht-Bio'!T125</f>
        <v>3.9950030449999994</v>
      </c>
      <c r="AR143" s="362">
        <f>'[7]Nicht-Bio'!U125</f>
        <v>3.8962746304999998</v>
      </c>
      <c r="AS143" s="362">
        <f>'[7]Nicht-Bio'!W125</f>
        <v>6.1190862147500003</v>
      </c>
      <c r="AT143" s="362">
        <f>'[7]Nicht-Bio'!X125</f>
        <v>33.158958139500001</v>
      </c>
      <c r="AU143" s="380">
        <f t="shared" si="8"/>
        <v>30.31426352802</v>
      </c>
      <c r="AV143" s="362"/>
      <c r="AW143" s="362"/>
      <c r="AX143" s="381"/>
      <c r="AY143" s="401"/>
    </row>
    <row r="144" spans="1:51">
      <c r="A144" s="398">
        <v>40269</v>
      </c>
      <c r="B144" s="376">
        <f>'[3]Warenkorb transponiert'!AI31</f>
        <v>1.3708942599268421</v>
      </c>
      <c r="C144" s="362">
        <f>'[3]Warenkorb transponiert'!AJ31</f>
        <v>19.539625463154856</v>
      </c>
      <c r="D144" s="362">
        <f>'[3]Warenkorb transponiert'!AK31</f>
        <v>12.027721009480343</v>
      </c>
      <c r="E144" s="362">
        <f>'[3]Warenkorb transponiert'!AL31</f>
        <v>18.955855001552298</v>
      </c>
      <c r="F144" s="362">
        <f>'[3]Warenkorb transponiert'!AM31</f>
        <v>12.332752338984056</v>
      </c>
      <c r="G144" s="362">
        <f>'[3]Warenkorb transponiert'!AN31</f>
        <v>5.2309356637302438</v>
      </c>
      <c r="H144" s="362">
        <f>'[3]Warenkorb transponiert'!AO31</f>
        <v>3.5798319740571682</v>
      </c>
      <c r="I144" s="362">
        <f>'[3]Warenkorb transponiert'!AP31</f>
        <v>2.4535448987207094</v>
      </c>
      <c r="J144" s="380">
        <f t="shared" si="6"/>
        <v>27.425995897773223</v>
      </c>
      <c r="K144" s="362">
        <f>[4]prixC2!C249</f>
        <v>57.72930095096639</v>
      </c>
      <c r="L144" s="362">
        <f>[4]prixC2!D249</f>
        <v>43.048828098825823</v>
      </c>
      <c r="M144" s="362">
        <f>[4]prixC2!Q249</f>
        <v>35.009736260502685</v>
      </c>
      <c r="N144" s="362">
        <f>[4]prixC2!R249</f>
        <v>19.190415376097476</v>
      </c>
      <c r="O144" s="362">
        <f>[4]prixC2!T249</f>
        <v>25.656766374570825</v>
      </c>
      <c r="P144" s="362">
        <f>[4]prixC2!AE249</f>
        <v>5.1623371849385071</v>
      </c>
      <c r="Q144" s="362">
        <f>[4]prixC2!AH249</f>
        <v>1.5593079741532543</v>
      </c>
      <c r="R144" s="362">
        <f>[4]prixC2!AI249</f>
        <v>1.7433473614394548</v>
      </c>
      <c r="S144" s="362">
        <f>[4]prixC2!AK249</f>
        <v>9.2023631353925488</v>
      </c>
      <c r="T144" s="362">
        <f>[4]prixC2!AL249</f>
        <v>33.458793534092479</v>
      </c>
      <c r="U144" s="380">
        <f t="shared" si="7"/>
        <v>39.527113394283788</v>
      </c>
      <c r="V144" s="376">
        <f>'[2]Haltung gewichtet'!H119</f>
        <v>0.6291333952436684</v>
      </c>
      <c r="W144" s="380">
        <f t="shared" si="5"/>
        <v>17.615735066822715</v>
      </c>
      <c r="X144" s="362" t="str">
        <f>IF(ISBLANK([1]KochtypBerechnung_nichtBio!U113),"",[1]KochtypBerechnung_nichtBio!U113)</f>
        <v/>
      </c>
      <c r="Y144" s="362">
        <f>IF(ISBLANK([1]KochtypBerechnung_nichtBio!W113),"",[1]KochtypBerechnung_nichtBio!W113)</f>
        <v>1.7376543168103504</v>
      </c>
      <c r="Z144" s="380"/>
      <c r="AA144" s="376">
        <f>'[7]Nicht-Bio'!C126</f>
        <v>3.7097318290625001</v>
      </c>
      <c r="AB144" s="362">
        <f>'[7]Nicht-Bio'!D126</f>
        <v>2.7588862499999998</v>
      </c>
      <c r="AC144" s="362">
        <f>'[7]Nicht-Bio'!E126</f>
        <v>2.5876196106874998</v>
      </c>
      <c r="AD144" s="362">
        <f>'[7]Nicht-Bio'!F126</f>
        <v>0.44840744512499997</v>
      </c>
      <c r="AE144" s="380">
        <f t="shared" si="4"/>
        <v>12.299525079003491</v>
      </c>
      <c r="AF144" s="362">
        <f>'[7]Nicht-Bio'!G126</f>
        <v>2.1996854125</v>
      </c>
      <c r="AG144" s="362">
        <f>'[7]Nicht-Bio'!I126</f>
        <v>5.3070585109374999</v>
      </c>
      <c r="AH144" s="362">
        <f>'[7]Nicht-Bio'!J126</f>
        <v>1.2191843787500001</v>
      </c>
      <c r="AI144" s="362">
        <f>'[7]Nicht-Bio'!K126</f>
        <v>4.3119476374999994</v>
      </c>
      <c r="AJ144" s="362">
        <f>'[7]Nicht-Bio'!L126</f>
        <v>5.8086413727499995</v>
      </c>
      <c r="AK144" s="362">
        <f>'[7]Nicht-Bio'!M126</f>
        <v>1.9900448212500002</v>
      </c>
      <c r="AL144" s="362">
        <f>'[7]Nicht-Bio'!N126</f>
        <v>4.3818210918750005</v>
      </c>
      <c r="AM144" s="362">
        <f>'[7]Nicht-Bio'!O126</f>
        <v>3.8686166990625002</v>
      </c>
      <c r="AN144" s="362">
        <f>'[7]Nicht-Bio'!P126</f>
        <v>5.5091305525000003</v>
      </c>
      <c r="AO144" s="362">
        <f>'[7]Nicht-Bio'!R126</f>
        <v>4.9750647887500001</v>
      </c>
      <c r="AP144" s="362">
        <f>'[7]Nicht-Bio'!S126</f>
        <v>11.7517506875</v>
      </c>
      <c r="AQ144" s="362">
        <f>'[7]Nicht-Bio'!T126</f>
        <v>3.9748891249999998</v>
      </c>
      <c r="AR144" s="362">
        <f>'[7]Nicht-Bio'!U126</f>
        <v>3.8488647049999996</v>
      </c>
      <c r="AS144" s="362">
        <f>'[7]Nicht-Bio'!W126</f>
        <v>4.6335230349999996</v>
      </c>
      <c r="AT144" s="362">
        <f>'[7]Nicht-Bio'!X126</f>
        <v>28.466733919999999</v>
      </c>
      <c r="AU144" s="380">
        <f t="shared" si="8"/>
        <v>27.919332616097915</v>
      </c>
      <c r="AV144" s="362"/>
      <c r="AW144" s="362"/>
      <c r="AX144" s="381"/>
      <c r="AY144" s="401"/>
    </row>
    <row r="145" spans="1:51">
      <c r="A145" s="398">
        <v>40299</v>
      </c>
      <c r="B145" s="376">
        <f>'[3]Warenkorb transponiert'!AI32</f>
        <v>1.3711550757266773</v>
      </c>
      <c r="C145" s="362">
        <f>'[3]Warenkorb transponiert'!AJ32</f>
        <v>19.313356910799442</v>
      </c>
      <c r="D145" s="362">
        <f>'[3]Warenkorb transponiert'!AK32</f>
        <v>11.882565194373846</v>
      </c>
      <c r="E145" s="362">
        <f>'[3]Warenkorb transponiert'!AL32</f>
        <v>18.912111370355788</v>
      </c>
      <c r="F145" s="362">
        <f>'[3]Warenkorb transponiert'!AM32</f>
        <v>12.158192633004692</v>
      </c>
      <c r="G145" s="362">
        <f>'[3]Warenkorb transponiert'!AN32</f>
        <v>5.2309356637302438</v>
      </c>
      <c r="H145" s="362">
        <f>'[3]Warenkorb transponiert'!AO32</f>
        <v>3.5101426351387532</v>
      </c>
      <c r="I145" s="362">
        <f>'[3]Warenkorb transponiert'!AP32</f>
        <v>2.4535448987207094</v>
      </c>
      <c r="J145" s="380">
        <f t="shared" si="6"/>
        <v>27.291894700211941</v>
      </c>
      <c r="K145" s="362">
        <f>[4]prixC2!C250</f>
        <v>62.55864034241538</v>
      </c>
      <c r="L145" s="362">
        <f>[4]prixC2!D250</f>
        <v>44.524380666591014</v>
      </c>
      <c r="M145" s="362">
        <f>[4]prixC2!Q250</f>
        <v>36.369258035436353</v>
      </c>
      <c r="N145" s="362">
        <f>[4]prixC2!R250</f>
        <v>19.788640593683709</v>
      </c>
      <c r="O145" s="362">
        <f>[4]prixC2!T250</f>
        <v>25.153396764626407</v>
      </c>
      <c r="P145" s="362">
        <f>[4]prixC2!AE250</f>
        <v>5.0671865207352935</v>
      </c>
      <c r="Q145" s="362">
        <f>[4]prixC2!AH250</f>
        <v>1.6046310475453813</v>
      </c>
      <c r="R145" s="362">
        <f>[4]prixC2!AI250</f>
        <v>1.8516172496707597</v>
      </c>
      <c r="S145" s="362">
        <f>[4]prixC2!AK250</f>
        <v>8.8813262365825096</v>
      </c>
      <c r="T145" s="362">
        <f>[4]prixC2!AL250</f>
        <v>31.904714580868156</v>
      </c>
      <c r="U145" s="380">
        <f t="shared" si="7"/>
        <v>40.097854593100919</v>
      </c>
      <c r="V145" s="376">
        <f>'[2]Haltung gewichtet'!H120</f>
        <v>0.64796254006075804</v>
      </c>
      <c r="W145" s="380">
        <f t="shared" si="5"/>
        <v>18.142951121701223</v>
      </c>
      <c r="X145" s="362" t="str">
        <f>IF(ISBLANK([1]KochtypBerechnung_nichtBio!U114),"",[1]KochtypBerechnung_nichtBio!U114)</f>
        <v/>
      </c>
      <c r="Y145" s="362">
        <f>IF(ISBLANK([1]KochtypBerechnung_nichtBio!W114),"",[1]KochtypBerechnung_nichtBio!W114)</f>
        <v>1.7976384420257836</v>
      </c>
      <c r="Z145" s="380"/>
      <c r="AA145" s="376">
        <f>'[7]Nicht-Bio'!C127</f>
        <v>3.4615247278750001</v>
      </c>
      <c r="AB145" s="362">
        <f>'[7]Nicht-Bio'!D127</f>
        <v>2.7550488400000002</v>
      </c>
      <c r="AC145" s="362">
        <f>'[7]Nicht-Bio'!E127</f>
        <v>2.7095596895625</v>
      </c>
      <c r="AD145" s="362">
        <f>'[7]Nicht-Bio'!F127</f>
        <v>0.57321471649999989</v>
      </c>
      <c r="AE145" s="380">
        <f t="shared" si="4"/>
        <v>12.343227799900477</v>
      </c>
      <c r="AF145" s="362">
        <f>'[7]Nicht-Bio'!G127</f>
        <v>2.030133545</v>
      </c>
      <c r="AG145" s="362">
        <f>'[7]Nicht-Bio'!I127</f>
        <v>4.5466378918750001</v>
      </c>
      <c r="AH145" s="362">
        <f>'[7]Nicht-Bio'!J127</f>
        <v>1.6184939621875001</v>
      </c>
      <c r="AI145" s="362">
        <f>'[7]Nicht-Bio'!K127</f>
        <v>3.3027702203125</v>
      </c>
      <c r="AJ145" s="362">
        <f>'[7]Nicht-Bio'!L127</f>
        <v>5.3615833456875004</v>
      </c>
      <c r="AK145" s="362">
        <f>'[7]Nicht-Bio'!M127</f>
        <v>2.1287484981249998</v>
      </c>
      <c r="AL145" s="362">
        <f>'[7]Nicht-Bio'!N127</f>
        <v>4.8683152693749996</v>
      </c>
      <c r="AM145" s="362">
        <f>'[7]Nicht-Bio'!O127</f>
        <v>4.5592740690625</v>
      </c>
      <c r="AN145" s="362">
        <f>'[7]Nicht-Bio'!P127</f>
        <v>5.5241232303125001</v>
      </c>
      <c r="AO145" s="362">
        <f>'[7]Nicht-Bio'!R127</f>
        <v>4.4396250390625003</v>
      </c>
      <c r="AP145" s="362">
        <f>'[7]Nicht-Bio'!S127</f>
        <v>11.6711146475</v>
      </c>
      <c r="AQ145" s="362">
        <f>'[7]Nicht-Bio'!T127</f>
        <v>4.0106571049999999</v>
      </c>
      <c r="AR145" s="362">
        <f>'[7]Nicht-Bio'!U127</f>
        <v>3.8890828043750001</v>
      </c>
      <c r="AS145" s="362">
        <f>'[7]Nicht-Bio'!W127</f>
        <v>4.0832077015625003</v>
      </c>
      <c r="AT145" s="362">
        <f>'[7]Nicht-Bio'!X127</f>
        <v>30.329414853125002</v>
      </c>
      <c r="AU145" s="380">
        <f t="shared" si="8"/>
        <v>27.127565179227084</v>
      </c>
      <c r="AV145" s="362"/>
      <c r="AW145" s="362"/>
      <c r="AX145" s="381"/>
      <c r="AY145" s="401"/>
    </row>
    <row r="146" spans="1:51">
      <c r="A146" s="398">
        <v>40330</v>
      </c>
      <c r="B146" s="376">
        <f>'[3]Warenkorb transponiert'!AI33</f>
        <v>1.3713509261203303</v>
      </c>
      <c r="C146" s="362">
        <f>'[3]Warenkorb transponiert'!AJ33</f>
        <v>19.381015015877971</v>
      </c>
      <c r="D146" s="362">
        <f>'[3]Warenkorb transponiert'!AK33</f>
        <v>12.042686308568049</v>
      </c>
      <c r="E146" s="362">
        <f>'[3]Warenkorb transponiert'!AL33</f>
        <v>18.894005701238385</v>
      </c>
      <c r="F146" s="362">
        <f>'[3]Warenkorb transponiert'!AM33</f>
        <v>12.280813070742946</v>
      </c>
      <c r="G146" s="362">
        <f>'[3]Warenkorb transponiert'!AN33</f>
        <v>5.2309356637302438</v>
      </c>
      <c r="H146" s="362">
        <f>'[3]Warenkorb transponiert'!AO33</f>
        <v>3.5304965525126524</v>
      </c>
      <c r="I146" s="362">
        <f>'[3]Warenkorb transponiert'!AP33</f>
        <v>2.4535448987207094</v>
      </c>
      <c r="J146" s="380">
        <f t="shared" si="6"/>
        <v>27.36168542506439</v>
      </c>
      <c r="K146" s="362">
        <f>[4]prixC2!C251</f>
        <v>60.593851975402899</v>
      </c>
      <c r="L146" s="362">
        <f>[4]prixC2!D251</f>
        <v>46.136948774014265</v>
      </c>
      <c r="M146" s="362">
        <f>[4]prixC2!Q251</f>
        <v>34.903927488477159</v>
      </c>
      <c r="N146" s="362">
        <f>[4]prixC2!R251</f>
        <v>19.295300381651959</v>
      </c>
      <c r="O146" s="362">
        <f>[4]prixC2!T251</f>
        <v>25.645407026547083</v>
      </c>
      <c r="P146" s="362">
        <f>[4]prixC2!AE251</f>
        <v>5.0624489498313867</v>
      </c>
      <c r="Q146" s="362">
        <f>[4]prixC2!AH251</f>
        <v>1.6396378113244776</v>
      </c>
      <c r="R146" s="362">
        <f>[4]prixC2!AI251</f>
        <v>1.7935351586267272</v>
      </c>
      <c r="S146" s="362">
        <f>[4]prixC2!AK251</f>
        <v>9.7369573262802547</v>
      </c>
      <c r="T146" s="362">
        <f>[4]prixC2!AL251</f>
        <v>34.566662679686679</v>
      </c>
      <c r="U146" s="380">
        <f t="shared" si="7"/>
        <v>40.784331598139588</v>
      </c>
      <c r="V146" s="376">
        <f>'[2]Haltung gewichtet'!H121</f>
        <v>0.64029521154556823</v>
      </c>
      <c r="W146" s="380">
        <f t="shared" si="5"/>
        <v>17.928265923275909</v>
      </c>
      <c r="X146" s="362" t="str">
        <f>IF(ISBLANK([1]KochtypBerechnung_nichtBio!U115),"",[1]KochtypBerechnung_nichtBio!U115)</f>
        <v/>
      </c>
      <c r="Y146" s="362">
        <f>IF(ISBLANK([1]KochtypBerechnung_nichtBio!W115),"",[1]KochtypBerechnung_nichtBio!W115)</f>
        <v>1.9640125463946272</v>
      </c>
      <c r="Z146" s="380"/>
      <c r="AA146" s="376">
        <f>'[7]Nicht-Bio'!C128</f>
        <v>3.5428792748500002</v>
      </c>
      <c r="AB146" s="362">
        <f>'[7]Nicht-Bio'!D128</f>
        <v>2.8287195175000002</v>
      </c>
      <c r="AC146" s="362">
        <f>'[7]Nicht-Bio'!E128</f>
        <v>2.9521796147499999</v>
      </c>
      <c r="AD146" s="362">
        <f>'[7]Nicht-Bio'!F128</f>
        <v>0.62751595040000008</v>
      </c>
      <c r="AE146" s="380">
        <f t="shared" si="4"/>
        <v>12.905381193432147</v>
      </c>
      <c r="AF146" s="362">
        <f>'[7]Nicht-Bio'!G128</f>
        <v>2.6598272700500001</v>
      </c>
      <c r="AG146" s="362">
        <f>'[7]Nicht-Bio'!I128</f>
        <v>4.7317915852999999</v>
      </c>
      <c r="AH146" s="362">
        <f>'[7]Nicht-Bio'!J128</f>
        <v>1.7649748325499999</v>
      </c>
      <c r="AI146" s="362">
        <f>'[7]Nicht-Bio'!K128</f>
        <v>4.97380906215</v>
      </c>
      <c r="AJ146" s="362">
        <f>'[7]Nicht-Bio'!L128</f>
        <v>4.0187106135500006</v>
      </c>
      <c r="AK146" s="362">
        <f>'[7]Nicht-Bio'!M128</f>
        <v>2.9487499941999999</v>
      </c>
      <c r="AL146" s="362">
        <f>'[7]Nicht-Bio'!N128</f>
        <v>4.5295226093999998</v>
      </c>
      <c r="AM146" s="362">
        <f>'[7]Nicht-Bio'!O128</f>
        <v>4.6022140193499999</v>
      </c>
      <c r="AN146" s="362">
        <f>'[7]Nicht-Bio'!P128</f>
        <v>5.5708489506000003</v>
      </c>
      <c r="AO146" s="362">
        <f>'[7]Nicht-Bio'!R128</f>
        <v>6.3357850188000002</v>
      </c>
      <c r="AP146" s="362">
        <f>'[7]Nicht-Bio'!S128</f>
        <v>11.9748014345</v>
      </c>
      <c r="AQ146" s="362">
        <f>'[7]Nicht-Bio'!T128</f>
        <v>4.0636054685000005</v>
      </c>
      <c r="AR146" s="362">
        <f>'[7]Nicht-Bio'!U128</f>
        <v>4.7848712352999998</v>
      </c>
      <c r="AS146" s="362">
        <f>'[7]Nicht-Bio'!W128</f>
        <v>5.1399785470500001</v>
      </c>
      <c r="AT146" s="362">
        <f>'[7]Nicht-Bio'!X128</f>
        <v>31.595572527499996</v>
      </c>
      <c r="AU146" s="380">
        <f t="shared" si="8"/>
        <v>28.398845665618833</v>
      </c>
      <c r="AV146" s="362"/>
      <c r="AW146" s="362"/>
      <c r="AX146" s="381"/>
      <c r="AY146" s="401"/>
    </row>
    <row r="147" spans="1:51">
      <c r="A147" s="398">
        <v>40360</v>
      </c>
      <c r="B147" s="376">
        <f>'[3]Warenkorb transponiert'!AI34</f>
        <v>1.3832774613104935</v>
      </c>
      <c r="C147" s="362">
        <f>'[3]Warenkorb transponiert'!AJ34</f>
        <v>19.138659933274376</v>
      </c>
      <c r="D147" s="362">
        <f>'[3]Warenkorb transponiert'!AK34</f>
        <v>11.74676530678583</v>
      </c>
      <c r="E147" s="362">
        <f>'[3]Warenkorb transponiert'!AL34</f>
        <v>18.766249885078629</v>
      </c>
      <c r="F147" s="362">
        <f>'[3]Warenkorb transponiert'!AM34</f>
        <v>12.467460455144591</v>
      </c>
      <c r="G147" s="362">
        <f>'[3]Warenkorb transponiert'!AN34</f>
        <v>5.3042093907877792</v>
      </c>
      <c r="H147" s="362">
        <f>'[3]Warenkorb transponiert'!AO34</f>
        <v>3.5359912113455256</v>
      </c>
      <c r="I147" s="362">
        <f>'[3]Warenkorb transponiert'!AP34</f>
        <v>2.5481785149903322</v>
      </c>
      <c r="J147" s="380">
        <f t="shared" si="6"/>
        <v>27.423849312951724</v>
      </c>
      <c r="K147" s="362">
        <f>[4]prixC2!C252</f>
        <v>63.038653000474383</v>
      </c>
      <c r="L147" s="362">
        <f>[4]prixC2!D252</f>
        <v>42.777781164721361</v>
      </c>
      <c r="M147" s="362">
        <f>[4]prixC2!Q252</f>
        <v>35.222355125062819</v>
      </c>
      <c r="N147" s="362">
        <f>[4]prixC2!R252</f>
        <v>19.170459203869839</v>
      </c>
      <c r="O147" s="362">
        <f>[4]prixC2!T252</f>
        <v>25.055296441345231</v>
      </c>
      <c r="P147" s="362">
        <f>[4]prixC2!AE252</f>
        <v>5.0142581945907505</v>
      </c>
      <c r="Q147" s="362">
        <f>[4]prixC2!AH252</f>
        <v>1.5944297285489799</v>
      </c>
      <c r="R147" s="362">
        <f>[4]prixC2!AI252</f>
        <v>1.8396488911363589</v>
      </c>
      <c r="S147" s="362">
        <f>[4]prixC2!AK252</f>
        <v>9.4133168768519742</v>
      </c>
      <c r="T147" s="362">
        <f>[4]prixC2!AL252</f>
        <v>31.451327467993071</v>
      </c>
      <c r="U147" s="380">
        <f t="shared" si="7"/>
        <v>39.935816036508392</v>
      </c>
      <c r="V147" s="376">
        <f>'[2]Haltung gewichtet'!H122</f>
        <v>0.62645963906886548</v>
      </c>
      <c r="W147" s="380">
        <f t="shared" si="5"/>
        <v>17.540869893928232</v>
      </c>
      <c r="X147" s="362">
        <f>IF(ISBLANK([1]KochtypBerechnung_nichtBio!U116),"",[1]KochtypBerechnung_nichtBio!U116)</f>
        <v>1.81699218115175</v>
      </c>
      <c r="Y147" s="362">
        <f>IF(ISBLANK([1]KochtypBerechnung_nichtBio!W116),"",[1]KochtypBerechnung_nichtBio!W116)</f>
        <v>1.9636199247735155</v>
      </c>
      <c r="Z147" s="380"/>
      <c r="AA147" s="376">
        <f>'[7]Nicht-Bio'!C129</f>
        <v>3.6492985202499999</v>
      </c>
      <c r="AB147" s="362">
        <f>'[7]Nicht-Bio'!D129</f>
        <v>2.9236767428070927</v>
      </c>
      <c r="AC147" s="362">
        <f>'[7]Nicht-Bio'!E129</f>
        <v>3.2030754897499998</v>
      </c>
      <c r="AD147" s="362">
        <f>'[7]Nicht-Bio'!F129</f>
        <v>0.63461038930083524</v>
      </c>
      <c r="AE147" s="380">
        <f t="shared" si="4"/>
        <v>13.419996331102098</v>
      </c>
      <c r="AF147" s="362">
        <f>'[7]Nicht-Bio'!G129</f>
        <v>2.5285178804092379</v>
      </c>
      <c r="AG147" s="362">
        <f>'[7]Nicht-Bio'!I129</f>
        <v>4.1100814450157621</v>
      </c>
      <c r="AH147" s="362">
        <f>'[7]Nicht-Bio'!J129</f>
        <v>1.7888274696635249</v>
      </c>
      <c r="AI147" s="362">
        <f>'[7]Nicht-Bio'!K129</f>
        <v>3.5340456897251697</v>
      </c>
      <c r="AJ147" s="362">
        <f>'[7]Nicht-Bio'!L129</f>
        <v>3.9651371455445723</v>
      </c>
      <c r="AK147" s="362">
        <f>'[7]Nicht-Bio'!M129</f>
        <v>2.9332722226690775</v>
      </c>
      <c r="AL147" s="362">
        <f>'[7]Nicht-Bio'!N129</f>
        <v>4.2778041046874993</v>
      </c>
      <c r="AM147" s="362">
        <f>'[7]Nicht-Bio'!O129</f>
        <v>4.4660204876724423</v>
      </c>
      <c r="AN147" s="362">
        <f>'[7]Nicht-Bio'!P129</f>
        <v>5.1116327534374992</v>
      </c>
      <c r="AO147" s="362">
        <f>'[7]Nicht-Bio'!R129</f>
        <v>4.8324151656250001</v>
      </c>
      <c r="AP147" s="362">
        <f>'[7]Nicht-Bio'!S129</f>
        <v>11.987076850593873</v>
      </c>
      <c r="AQ147" s="362">
        <f>'[7]Nicht-Bio'!T129</f>
        <v>4.0497688248914869</v>
      </c>
      <c r="AR147" s="362">
        <f>'[7]Nicht-Bio'!U129</f>
        <v>7.0252679437499994</v>
      </c>
      <c r="AS147" s="362">
        <f>'[7]Nicht-Bio'!W129</f>
        <v>5.1174171374485855</v>
      </c>
      <c r="AT147" s="362">
        <f>'[7]Nicht-Bio'!X129</f>
        <v>32.309460721874999</v>
      </c>
      <c r="AU147" s="380">
        <f t="shared" si="8"/>
        <v>27.029368332714785</v>
      </c>
      <c r="AV147" s="362"/>
      <c r="AW147" s="362"/>
      <c r="AX147" s="381"/>
      <c r="AY147" s="401"/>
    </row>
    <row r="148" spans="1:51">
      <c r="A148" s="398">
        <v>40391</v>
      </c>
      <c r="B148" s="376">
        <f>'[3]Warenkorb transponiert'!AI35</f>
        <v>1.3684983544054701</v>
      </c>
      <c r="C148" s="362">
        <f>'[3]Warenkorb transponiert'!AJ35</f>
        <v>19.037054740358464</v>
      </c>
      <c r="D148" s="362">
        <f>'[3]Warenkorb transponiert'!AK35</f>
        <v>12.021514991101499</v>
      </c>
      <c r="E148" s="362">
        <f>'[3]Warenkorb transponiert'!AL35</f>
        <v>18.047578691395202</v>
      </c>
      <c r="F148" s="362">
        <f>'[3]Warenkorb transponiert'!AM35</f>
        <v>12.734803373230626</v>
      </c>
      <c r="G148" s="362">
        <f>'[3]Warenkorb transponiert'!AN35</f>
        <v>5.0659327705262021</v>
      </c>
      <c r="H148" s="362">
        <f>'[3]Warenkorb transponiert'!AO35</f>
        <v>3.5790841923711514</v>
      </c>
      <c r="I148" s="362">
        <f>'[3]Warenkorb transponiert'!AP35</f>
        <v>2.5481785149903322</v>
      </c>
      <c r="J148" s="380">
        <f t="shared" si="6"/>
        <v>27.170054442023677</v>
      </c>
      <c r="K148" s="362">
        <f>[4]prixC2!C253</f>
        <v>64.546626600050757</v>
      </c>
      <c r="L148" s="362">
        <f>[4]prixC2!D253</f>
        <v>44.053407158338352</v>
      </c>
      <c r="M148" s="362">
        <f>[4]prixC2!Q253</f>
        <v>33.486316407525443</v>
      </c>
      <c r="N148" s="362">
        <f>[4]prixC2!R253</f>
        <v>17.369751410709494</v>
      </c>
      <c r="O148" s="362">
        <f>[4]prixC2!T253</f>
        <v>24.155339468011036</v>
      </c>
      <c r="P148" s="362">
        <f>[4]prixC2!AE253</f>
        <v>5.0787732216980039</v>
      </c>
      <c r="Q148" s="362">
        <f>[4]prixC2!AH253</f>
        <v>1.5950846844757154</v>
      </c>
      <c r="R148" s="362">
        <f>[4]prixC2!AI253</f>
        <v>1.8375044669657006</v>
      </c>
      <c r="S148" s="362">
        <f>[4]prixC2!AK253</f>
        <v>9.2253058375969719</v>
      </c>
      <c r="T148" s="362">
        <f>[4]prixC2!AL253</f>
        <v>34.05649523241437</v>
      </c>
      <c r="U148" s="380">
        <f t="shared" si="7"/>
        <v>39.69488324726354</v>
      </c>
      <c r="V148" s="376">
        <f>'[2]Haltung gewichtet'!H123</f>
        <v>0.62876917807754618</v>
      </c>
      <c r="W148" s="380">
        <f t="shared" si="5"/>
        <v>17.605536986171295</v>
      </c>
      <c r="X148" s="362" t="str">
        <f>IF(ISBLANK([1]KochtypBerechnung_nichtBio!U117),"",[1]KochtypBerechnung_nichtBio!U117)</f>
        <v/>
      </c>
      <c r="Y148" s="362">
        <f>IF(ISBLANK([1]KochtypBerechnung_nichtBio!W117),"",[1]KochtypBerechnung_nichtBio!W117)</f>
        <v>1.5692412433166325</v>
      </c>
      <c r="Z148" s="380"/>
      <c r="AA148" s="376">
        <f>'[7]Nicht-Bio'!C130</f>
        <v>3.7766250768928638</v>
      </c>
      <c r="AB148" s="362">
        <f>'[7]Nicht-Bio'!D130</f>
        <v>3.0253482889528103</v>
      </c>
      <c r="AC148" s="362">
        <f>'[7]Nicht-Bio'!E130</f>
        <v>3.2258867092499997</v>
      </c>
      <c r="AD148" s="362">
        <f>'[7]Nicht-Bio'!F130</f>
        <v>0.65070986991727053</v>
      </c>
      <c r="AE148" s="380">
        <f t="shared" si="4"/>
        <v>13.793552178620061</v>
      </c>
      <c r="AF148" s="362">
        <f>'[7]Nicht-Bio'!G130</f>
        <v>2.3898722400084056</v>
      </c>
      <c r="AG148" s="362">
        <f>'[7]Nicht-Bio'!I130</f>
        <v>4.4695878208668303</v>
      </c>
      <c r="AH148" s="362">
        <f>'[7]Nicht-Bio'!J130</f>
        <v>1.896688861665546</v>
      </c>
      <c r="AI148" s="362">
        <f>'[7]Nicht-Bio'!K130</f>
        <v>4.3503528136830321</v>
      </c>
      <c r="AJ148" s="362">
        <f>'[7]Nicht-Bio'!L130</f>
        <v>4.9340546460784545</v>
      </c>
      <c r="AK148" s="362">
        <f>'[7]Nicht-Bio'!M130</f>
        <v>2.7475693716207941</v>
      </c>
      <c r="AL148" s="362">
        <f>'[7]Nicht-Bio'!N130</f>
        <v>4.9540924189592701</v>
      </c>
      <c r="AM148" s="362">
        <f>'[7]Nicht-Bio'!O130</f>
        <v>4.9327042162024659</v>
      </c>
      <c r="AN148" s="362">
        <f>'[7]Nicht-Bio'!P130</f>
        <v>6.5186897204695002</v>
      </c>
      <c r="AO148" s="362">
        <f>'[7]Nicht-Bio'!R130</f>
        <v>4.1663941844078067</v>
      </c>
      <c r="AP148" s="362">
        <f>'[7]Nicht-Bio'!S130</f>
        <v>11.619259229127859</v>
      </c>
      <c r="AQ148" s="362">
        <f>'[7]Nicht-Bio'!T130</f>
        <v>4.0621615564131899</v>
      </c>
      <c r="AR148" s="362">
        <f>'[7]Nicht-Bio'!U130</f>
        <v>6.8444596702500009</v>
      </c>
      <c r="AS148" s="362">
        <f>'[7]Nicht-Bio'!W130</f>
        <v>4.7044702914391481</v>
      </c>
      <c r="AT148" s="362">
        <f>'[7]Nicht-Bio'!X130</f>
        <v>32.737037201999996</v>
      </c>
      <c r="AU148" s="380">
        <f t="shared" si="8"/>
        <v>29.026377490560687</v>
      </c>
      <c r="AV148" s="362"/>
      <c r="AW148" s="362"/>
      <c r="AX148" s="381"/>
      <c r="AY148" s="401"/>
    </row>
    <row r="149" spans="1:51">
      <c r="A149" s="398">
        <v>40422</v>
      </c>
      <c r="B149" s="376">
        <f>'[3]Warenkorb transponiert'!AI36</f>
        <v>1.3607904786670191</v>
      </c>
      <c r="C149" s="362">
        <f>'[3]Warenkorb transponiert'!AJ36</f>
        <v>19.319619331407928</v>
      </c>
      <c r="D149" s="362">
        <f>'[3]Warenkorb transponiert'!AK36</f>
        <v>12.267795659234958</v>
      </c>
      <c r="E149" s="362">
        <f>'[3]Warenkorb transponiert'!AL36</f>
        <v>18.080670936732474</v>
      </c>
      <c r="F149" s="362">
        <f>'[3]Warenkorb transponiert'!AM36</f>
        <v>12.668057131563799</v>
      </c>
      <c r="G149" s="362">
        <f>'[3]Warenkorb transponiert'!AN36</f>
        <v>5.1081748958926942</v>
      </c>
      <c r="H149" s="362">
        <f>'[3]Warenkorb transponiert'!AO36</f>
        <v>3.4502508857623932</v>
      </c>
      <c r="I149" s="362">
        <f>'[3]Warenkorb transponiert'!AP36</f>
        <v>2.4568035982490888</v>
      </c>
      <c r="J149" s="380">
        <f t="shared" ref="J149:J152" si="9">SUMPRODUCT($B$19:$I$19,B149:I149)</f>
        <v>27.132231401659268</v>
      </c>
      <c r="K149" s="362">
        <f>[4]prixC2!C254</f>
        <v>59.136625269088071</v>
      </c>
      <c r="L149" s="362">
        <f>[4]prixC2!D254</f>
        <v>44.725139403669118</v>
      </c>
      <c r="M149" s="362">
        <f>[4]prixC2!Q254</f>
        <v>31.921782556693245</v>
      </c>
      <c r="N149" s="362">
        <f>[4]prixC2!R254</f>
        <v>17.222789592631734</v>
      </c>
      <c r="O149" s="362">
        <f>[4]prixC2!T254</f>
        <v>25.264444697152822</v>
      </c>
      <c r="P149" s="362">
        <f>[4]prixC2!AE254</f>
        <v>5.0309428341272833</v>
      </c>
      <c r="Q149" s="362">
        <f>[4]prixC2!AH254</f>
        <v>1.5499777412789026</v>
      </c>
      <c r="R149" s="362">
        <f>[4]prixC2!AI254</f>
        <v>1.8347325022655305</v>
      </c>
      <c r="S149" s="362">
        <f>[4]prixC2!AK254</f>
        <v>8.7566310450145011</v>
      </c>
      <c r="T149" s="362">
        <f>[4]prixC2!AL254</f>
        <v>33.119638400119165</v>
      </c>
      <c r="U149" s="380">
        <f t="shared" si="7"/>
        <v>38.509207166256452</v>
      </c>
      <c r="V149" s="376">
        <f>'[2]Haltung gewichtet'!H124</f>
        <v>0.62539359590472132</v>
      </c>
      <c r="W149" s="380">
        <f t="shared" si="5"/>
        <v>17.511020685332198</v>
      </c>
      <c r="X149" s="362" t="str">
        <f>IF(ISBLANK([1]KochtypBerechnung_nichtBio!U118),"",[1]KochtypBerechnung_nichtBio!U118)</f>
        <v/>
      </c>
      <c r="Y149" s="362">
        <f>IF(ISBLANK([1]KochtypBerechnung_nichtBio!W118),"",[1]KochtypBerechnung_nichtBio!W118)</f>
        <v>1.5806634039563425</v>
      </c>
      <c r="Z149" s="380"/>
      <c r="AA149" s="376">
        <f>'[7]Nicht-Bio'!C131</f>
        <v>3.62504826381798</v>
      </c>
      <c r="AB149" s="362">
        <f>'[7]Nicht-Bio'!D131</f>
        <v>2.8206383987507673</v>
      </c>
      <c r="AC149" s="362">
        <f>'[7]Nicht-Bio'!E131</f>
        <v>3.189954841</v>
      </c>
      <c r="AD149" s="362">
        <f>'[7]Nicht-Bio'!F131</f>
        <v>0.62581209208766297</v>
      </c>
      <c r="AE149" s="380">
        <f t="shared" ref="AE149:AE152" si="10">SUMPRODUCT($AA$19:$AD$19,AA149:AD149)</f>
        <v>13.226296637697098</v>
      </c>
      <c r="AF149" s="362">
        <f>'[7]Nicht-Bio'!G131</f>
        <v>2.2703931843918048</v>
      </c>
      <c r="AG149" s="362">
        <f>'[7]Nicht-Bio'!I131</f>
        <v>4.5958773868757525</v>
      </c>
      <c r="AH149" s="362">
        <f>'[7]Nicht-Bio'!J131</f>
        <v>1.9300111528524975</v>
      </c>
      <c r="AI149" s="362">
        <f>'[7]Nicht-Bio'!K131</f>
        <v>5.0076564953479457</v>
      </c>
      <c r="AJ149" s="362">
        <f>'[7]Nicht-Bio'!L131</f>
        <v>5.3888748057982996</v>
      </c>
      <c r="AK149" s="362">
        <f>'[7]Nicht-Bio'!M131</f>
        <v>2.4986661925</v>
      </c>
      <c r="AL149" s="362">
        <f>'[7]Nicht-Bio'!N131</f>
        <v>4.8076974859525556</v>
      </c>
      <c r="AM149" s="362">
        <f>'[7]Nicht-Bio'!O131</f>
        <v>4.7341655521202748</v>
      </c>
      <c r="AN149" s="362">
        <f>'[7]Nicht-Bio'!P131</f>
        <v>6.3450346027063853</v>
      </c>
      <c r="AO149" s="362">
        <f>'[7]Nicht-Bio'!R131</f>
        <v>3.5400196843863547</v>
      </c>
      <c r="AP149" s="362">
        <f>'[7]Nicht-Bio'!S131</f>
        <v>11.22679752116075</v>
      </c>
      <c r="AQ149" s="362">
        <f>'[7]Nicht-Bio'!T131</f>
        <v>3.8961981064485198</v>
      </c>
      <c r="AR149" s="362">
        <f>'[7]Nicht-Bio'!U131</f>
        <v>6.0372648994372469</v>
      </c>
      <c r="AS149" s="362">
        <f>'[7]Nicht-Bio'!W131</f>
        <v>5.4540405421289151</v>
      </c>
      <c r="AT149" s="362">
        <f>'[7]Nicht-Bio'!X131</f>
        <v>30.305251929610826</v>
      </c>
      <c r="AU149" s="380">
        <f t="shared" si="8"/>
        <v>29.17463824923373</v>
      </c>
      <c r="AV149" s="362"/>
      <c r="AW149" s="362"/>
      <c r="AX149" s="381"/>
      <c r="AY149" s="401"/>
    </row>
    <row r="150" spans="1:51">
      <c r="A150" s="398">
        <v>40452</v>
      </c>
      <c r="B150" s="376">
        <f>'[3]Warenkorb transponiert'!AI37</f>
        <v>1.367928873113355</v>
      </c>
      <c r="C150" s="362">
        <f>'[3]Warenkorb transponiert'!AJ37</f>
        <v>19.562866760836009</v>
      </c>
      <c r="D150" s="362">
        <f>'[3]Warenkorb transponiert'!AK37</f>
        <v>12.96527844818244</v>
      </c>
      <c r="E150" s="362">
        <f>'[3]Warenkorb transponiert'!AL37</f>
        <v>17.300244395283467</v>
      </c>
      <c r="F150" s="362">
        <f>'[3]Warenkorb transponiert'!AM37</f>
        <v>12.61468905148036</v>
      </c>
      <c r="G150" s="362">
        <f>'[3]Warenkorb transponiert'!AN37</f>
        <v>5.2262661756749882</v>
      </c>
      <c r="H150" s="362">
        <f>'[3]Warenkorb transponiert'!AO37</f>
        <v>3.5587302749972514</v>
      </c>
      <c r="I150" s="362">
        <f>'[3]Warenkorb transponiert'!AP37</f>
        <v>2.4568035982490888</v>
      </c>
      <c r="J150" s="380">
        <f t="shared" si="9"/>
        <v>27.373188765955277</v>
      </c>
      <c r="K150" s="362">
        <f>[4]prixC2!C255</f>
        <v>62.716356285398881</v>
      </c>
      <c r="L150" s="362">
        <f>[4]prixC2!D255</f>
        <v>43.9206127815809</v>
      </c>
      <c r="M150" s="362">
        <f>[4]prixC2!Q255</f>
        <v>32.097514496450934</v>
      </c>
      <c r="N150" s="362">
        <f>[4]prixC2!R255</f>
        <v>16.788391555034195</v>
      </c>
      <c r="O150" s="362">
        <f>[4]prixC2!T255</f>
        <v>24.753022841707974</v>
      </c>
      <c r="P150" s="362">
        <f>[4]prixC2!AE255</f>
        <v>5.1096509276097084</v>
      </c>
      <c r="Q150" s="362">
        <f>[4]prixC2!AH255</f>
        <v>1.5624894291717637</v>
      </c>
      <c r="R150" s="362">
        <f>[4]prixC2!AI255</f>
        <v>1.7829340756775176</v>
      </c>
      <c r="S150" s="362">
        <f>[4]prixC2!AK255</f>
        <v>9.7163724327537526</v>
      </c>
      <c r="T150" s="362">
        <f>[4]prixC2!AL255</f>
        <v>33.951791521018521</v>
      </c>
      <c r="U150" s="380">
        <f t="shared" si="7"/>
        <v>39.514905442633356</v>
      </c>
      <c r="V150" s="376">
        <f>'[2]Haltung gewichtet'!H125</f>
        <v>0.6199286610478365</v>
      </c>
      <c r="W150" s="380">
        <f t="shared" si="5"/>
        <v>17.358002509339421</v>
      </c>
      <c r="X150" s="362" t="str">
        <f>IF(ISBLANK([1]KochtypBerechnung_nichtBio!U119),"",[1]KochtypBerechnung_nichtBio!U119)</f>
        <v/>
      </c>
      <c r="Y150" s="362">
        <f>IF(ISBLANK([1]KochtypBerechnung_nichtBio!W119),"",[1]KochtypBerechnung_nichtBio!W119)</f>
        <v>1.5228256107126901</v>
      </c>
      <c r="Z150" s="380"/>
      <c r="AA150" s="376">
        <f>'[7]Nicht-Bio'!C132</f>
        <v>3.6024934529182278</v>
      </c>
      <c r="AB150" s="362">
        <f>'[7]Nicht-Bio'!D132</f>
        <v>2.6892369021952827</v>
      </c>
      <c r="AC150" s="362">
        <f>'[7]Nicht-Bio'!E132</f>
        <v>3.0343147301875</v>
      </c>
      <c r="AD150" s="362">
        <f>'[7]Nicht-Bio'!F132</f>
        <v>0.64185896850000002</v>
      </c>
      <c r="AE150" s="380">
        <f t="shared" si="10"/>
        <v>12.936389557227674</v>
      </c>
      <c r="AF150" s="362">
        <f>'[7]Nicht-Bio'!G132</f>
        <v>2.168023574911675</v>
      </c>
      <c r="AG150" s="362">
        <f>'[7]Nicht-Bio'!I132</f>
        <v>3.7617478556015804</v>
      </c>
      <c r="AH150" s="362">
        <f>'[7]Nicht-Bio'!J132</f>
        <v>1.4145618673834952</v>
      </c>
      <c r="AI150" s="362">
        <f>'[7]Nicht-Bio'!K132</f>
        <v>3.2704041638147698</v>
      </c>
      <c r="AJ150" s="362">
        <f>'[7]Nicht-Bio'!L132</f>
        <v>4.3707472249793069</v>
      </c>
      <c r="AK150" s="362">
        <f>'[7]Nicht-Bio'!M132</f>
        <v>2.2345680993749997</v>
      </c>
      <c r="AL150" s="362">
        <f>'[7]Nicht-Bio'!N132</f>
        <v>3.1902773262160178</v>
      </c>
      <c r="AM150" s="362">
        <f>'[7]Nicht-Bio'!O132</f>
        <v>3.622668592835105</v>
      </c>
      <c r="AN150" s="362">
        <f>'[7]Nicht-Bio'!P132</f>
        <v>5.8413934346206249</v>
      </c>
      <c r="AO150" s="362">
        <f>'[7]Nicht-Bio'!R132</f>
        <v>3.3359065268093877</v>
      </c>
      <c r="AP150" s="362">
        <f>'[7]Nicht-Bio'!S132</f>
        <v>11.512925792514249</v>
      </c>
      <c r="AQ150" s="362">
        <f>'[7]Nicht-Bio'!T132</f>
        <v>3.7976627839737551</v>
      </c>
      <c r="AR150" s="362">
        <f>'[7]Nicht-Bio'!U132</f>
        <v>4.8670880137500001</v>
      </c>
      <c r="AS150" s="362">
        <f>'[7]Nicht-Bio'!W132</f>
        <v>4.1204288937500007</v>
      </c>
      <c r="AT150" s="362">
        <f>'[7]Nicht-Bio'!X132</f>
        <v>23.40520664645895</v>
      </c>
      <c r="AU150" s="380">
        <f t="shared" si="8"/>
        <v>24.073364883864933</v>
      </c>
      <c r="AV150" s="362"/>
      <c r="AW150" s="362"/>
      <c r="AX150" s="381"/>
      <c r="AY150" s="401"/>
    </row>
    <row r="151" spans="1:51">
      <c r="A151" s="398">
        <v>40483</v>
      </c>
      <c r="B151" s="376">
        <f>'[3]Warenkorb transponiert'!AI38</f>
        <v>1.3679307955098694</v>
      </c>
      <c r="C151" s="362">
        <f>'[3]Warenkorb transponiert'!AJ38</f>
        <v>19.014148832741498</v>
      </c>
      <c r="D151" s="362">
        <f>'[3]Warenkorb transponiert'!AK38</f>
        <v>11.768588849735144</v>
      </c>
      <c r="E151" s="362">
        <f>'[3]Warenkorb transponiert'!AL38</f>
        <v>18.232845419606594</v>
      </c>
      <c r="F151" s="362">
        <f>'[3]Warenkorb transponiert'!AM38</f>
        <v>12.612268056888601</v>
      </c>
      <c r="G151" s="362">
        <f>'[3]Warenkorb transponiert'!AN38</f>
        <v>5.2264163680749283</v>
      </c>
      <c r="H151" s="362">
        <f>'[3]Warenkorb transponiert'!AO38</f>
        <v>3.6840814434753493</v>
      </c>
      <c r="I151" s="362">
        <f>'[3]Warenkorb transponiert'!AP38</f>
        <v>2.4680190455978734</v>
      </c>
      <c r="J151" s="380">
        <f t="shared" si="9"/>
        <v>27.218449318906941</v>
      </c>
      <c r="K151" s="362">
        <f>[4]prixC2!C256</f>
        <v>61.227354465832029</v>
      </c>
      <c r="L151" s="362">
        <f>[4]prixC2!D256</f>
        <v>44.315258913078203</v>
      </c>
      <c r="M151" s="362">
        <f>[4]prixC2!Q256</f>
        <v>31.762884198727544</v>
      </c>
      <c r="N151" s="362">
        <f>[4]prixC2!R256</f>
        <v>15.772629740795852</v>
      </c>
      <c r="O151" s="362">
        <f>[4]prixC2!T256</f>
        <v>24.541417895101606</v>
      </c>
      <c r="P151" s="362">
        <f>[4]prixC2!AE256</f>
        <v>5.0372704954830834</v>
      </c>
      <c r="Q151" s="362">
        <f>[4]prixC2!AH256</f>
        <v>1.573822839161656</v>
      </c>
      <c r="R151" s="362">
        <f>[4]prixC2!AI256</f>
        <v>1.8080983284184897</v>
      </c>
      <c r="S151" s="362">
        <f>[4]prixC2!AK256</f>
        <v>9.2282975123000401</v>
      </c>
      <c r="T151" s="362">
        <f>[4]prixC2!AL256</f>
        <v>33.456101724644718</v>
      </c>
      <c r="U151" s="380">
        <f t="shared" si="7"/>
        <v>38.646229626611401</v>
      </c>
      <c r="V151" s="376">
        <f>'[2]Haltung gewichtet'!H126</f>
        <v>0.63345742463780141</v>
      </c>
      <c r="W151" s="380">
        <f t="shared" si="5"/>
        <v>17.73680788985844</v>
      </c>
      <c r="X151" s="362" t="str">
        <f>IF(ISBLANK([1]KochtypBerechnung_nichtBio!U120),"",[1]KochtypBerechnung_nichtBio!U120)</f>
        <v/>
      </c>
      <c r="Y151" s="362">
        <f>IF(ISBLANK([1]KochtypBerechnung_nichtBio!W120),"",[1]KochtypBerechnung_nichtBio!W120)</f>
        <v>1.665944254434186</v>
      </c>
      <c r="Z151" s="380"/>
      <c r="AA151" s="376">
        <f>'[7]Nicht-Bio'!C133</f>
        <v>3.3713122465371561</v>
      </c>
      <c r="AB151" s="362">
        <f>'[7]Nicht-Bio'!D133</f>
        <v>2.8012728334494676</v>
      </c>
      <c r="AC151" s="362">
        <f>'[7]Nicht-Bio'!E133</f>
        <v>2.7596879858000003</v>
      </c>
      <c r="AD151" s="362">
        <f>'[7]Nicht-Bio'!F133</f>
        <v>0.61652678128328231</v>
      </c>
      <c r="AE151" s="380">
        <f t="shared" si="10"/>
        <v>12.416297693327818</v>
      </c>
      <c r="AF151" s="362">
        <f>'[7]Nicht-Bio'!G133</f>
        <v>2.0894383641366083</v>
      </c>
      <c r="AG151" s="362">
        <f>'[7]Nicht-Bio'!I133</f>
        <v>3.8836523558822984</v>
      </c>
      <c r="AH151" s="362">
        <f>'[7]Nicht-Bio'!J133</f>
        <v>1.601774122037686</v>
      </c>
      <c r="AI151" s="362">
        <f>'[7]Nicht-Bio'!K133</f>
        <v>3.601784403415516</v>
      </c>
      <c r="AJ151" s="362">
        <f>'[7]Nicht-Bio'!L133</f>
        <v>4.0521419500527198</v>
      </c>
      <c r="AK151" s="362">
        <f>'[7]Nicht-Bio'!M133</f>
        <v>2.1202012244999997</v>
      </c>
      <c r="AL151" s="362">
        <f>'[7]Nicht-Bio'!N133</f>
        <v>4.3842966888203225</v>
      </c>
      <c r="AM151" s="362">
        <f>'[7]Nicht-Bio'!O133</f>
        <v>4.3363413658055823</v>
      </c>
      <c r="AN151" s="362">
        <f>'[7]Nicht-Bio'!P133</f>
        <v>4.8564764654620518</v>
      </c>
      <c r="AO151" s="362">
        <f>'[7]Nicht-Bio'!R133</f>
        <v>3.160041007562584</v>
      </c>
      <c r="AP151" s="362">
        <f>'[7]Nicht-Bio'!S133</f>
        <v>11.635637480947521</v>
      </c>
      <c r="AQ151" s="362">
        <f>'[7]Nicht-Bio'!T133</f>
        <v>4.0220190665201851</v>
      </c>
      <c r="AR151" s="362">
        <f>'[7]Nicht-Bio'!U133</f>
        <v>4.4126714797880195</v>
      </c>
      <c r="AS151" s="362">
        <f>'[7]Nicht-Bio'!W133</f>
        <v>3.3920504545000001</v>
      </c>
      <c r="AT151" s="362">
        <f>'[7]Nicht-Bio'!X133</f>
        <v>25.711366191711999</v>
      </c>
      <c r="AU151" s="380">
        <f t="shared" si="8"/>
        <v>24.479093965198665</v>
      </c>
      <c r="AV151" s="362"/>
      <c r="AW151" s="362"/>
      <c r="AX151" s="381"/>
      <c r="AY151" s="401"/>
    </row>
    <row r="152" spans="1:51">
      <c r="A152" s="398">
        <v>40513</v>
      </c>
      <c r="B152" s="376">
        <f>'[3]Warenkorb transponiert'!AI39</f>
        <v>1.3545593189815945</v>
      </c>
      <c r="C152" s="362">
        <f>'[3]Warenkorb transponiert'!AJ39</f>
        <v>19.020028991285656</v>
      </c>
      <c r="D152" s="362">
        <f>'[3]Warenkorb transponiert'!AK39</f>
        <v>12.04475249442949</v>
      </c>
      <c r="E152" s="362">
        <f>'[3]Warenkorb transponiert'!AL39</f>
        <v>17.83915273883801</v>
      </c>
      <c r="F152" s="362">
        <f>'[3]Warenkorb transponiert'!AM39</f>
        <v>12.564062574387966</v>
      </c>
      <c r="G152" s="362">
        <f>'[3]Warenkorb transponiert'!AN39</f>
        <v>5.2264163680749283</v>
      </c>
      <c r="H152" s="362">
        <f>'[3]Warenkorb transponiert'!AO39</f>
        <v>3.5623747759039843</v>
      </c>
      <c r="I152" s="362">
        <f>'[3]Warenkorb transponiert'!AP39</f>
        <v>2.4680190455978734</v>
      </c>
      <c r="J152" s="380">
        <f t="shared" si="9"/>
        <v>27.03741517888238</v>
      </c>
      <c r="K152" s="362">
        <f>[4]prixC2!C257</f>
        <v>58.589369602004844</v>
      </c>
      <c r="L152" s="362">
        <f>[4]prixC2!D257</f>
        <v>43.82538011928095</v>
      </c>
      <c r="M152" s="362">
        <f>[4]prixC2!Q257</f>
        <v>31.073610442651486</v>
      </c>
      <c r="N152" s="362">
        <f>[4]prixC2!R257</f>
        <v>16.572752886253859</v>
      </c>
      <c r="O152" s="362">
        <f>[4]prixC2!T257</f>
        <v>26.012621780241606</v>
      </c>
      <c r="P152" s="362">
        <f>[4]prixC2!AE257</f>
        <v>4.8673104174064594</v>
      </c>
      <c r="Q152" s="362">
        <f>[4]prixC2!AH257</f>
        <v>1.5670600127737593</v>
      </c>
      <c r="R152" s="362">
        <f>[4]prixC2!AI257</f>
        <v>1.8407905047724533</v>
      </c>
      <c r="S152" s="362">
        <f>[4]prixC2!AK257</f>
        <v>9.8768582739222488</v>
      </c>
      <c r="T152" s="362">
        <f>[4]prixC2!AL257</f>
        <v>32.644818072020968</v>
      </c>
      <c r="U152" s="380">
        <f t="shared" si="7"/>
        <v>38.933179989319036</v>
      </c>
      <c r="V152" s="376">
        <f>'[2]Haltung gewichtet'!H127</f>
        <v>0.64991644156671613</v>
      </c>
      <c r="W152" s="380">
        <f t="shared" si="5"/>
        <v>18.197660363868053</v>
      </c>
      <c r="X152" s="362" t="str">
        <f>IF(ISBLANK([1]KochtypBerechnung_nichtBio!U121),"",[1]KochtypBerechnung_nichtBio!U121)</f>
        <v/>
      </c>
      <c r="Y152" s="362">
        <f>IF(ISBLANK([1]KochtypBerechnung_nichtBio!W121),"",[1]KochtypBerechnung_nichtBio!W121)</f>
        <v>1.6967996440012101</v>
      </c>
      <c r="Z152" s="380"/>
      <c r="AA152" s="376">
        <f>'[7]Nicht-Bio'!C134</f>
        <v>3.7083035979211054</v>
      </c>
      <c r="AB152" s="362">
        <f>'[7]Nicht-Bio'!D134</f>
        <v>2.8081017951038829</v>
      </c>
      <c r="AC152" s="362">
        <f>'[7]Nicht-Bio'!E134</f>
        <v>2.2801342566136724</v>
      </c>
      <c r="AD152" s="362">
        <f>'[7]Nicht-Bio'!F134</f>
        <v>0.5317102099993658</v>
      </c>
      <c r="AE152" s="380">
        <f t="shared" si="10"/>
        <v>12.291085335102665</v>
      </c>
      <c r="AF152" s="362">
        <f>'[7]Nicht-Bio'!G134</f>
        <v>2.1701742942336724</v>
      </c>
      <c r="AG152" s="362">
        <f>'[7]Nicht-Bio'!I134</f>
        <v>4.8999372903397926</v>
      </c>
      <c r="AH152" s="362">
        <f>'[7]Nicht-Bio'!J134</f>
        <v>1.4858506279182877</v>
      </c>
      <c r="AI152" s="362">
        <f>'[7]Nicht-Bio'!K134</f>
        <v>4.5888673139591454</v>
      </c>
      <c r="AJ152" s="362">
        <f>'[7]Nicht-Bio'!L134</f>
        <v>2.4223693129522799</v>
      </c>
      <c r="AK152" s="362">
        <f>'[7]Nicht-Bio'!M134</f>
        <v>2.1313252728137151</v>
      </c>
      <c r="AL152" s="362">
        <f>'[7]Nicht-Bio'!N134</f>
        <v>3.2412317662128496</v>
      </c>
      <c r="AM152" s="362">
        <f>'[7]Nicht-Bio'!O134</f>
        <v>3.5104976528134726</v>
      </c>
      <c r="AN152" s="362">
        <f>'[7]Nicht-Bio'!P134</f>
        <v>4.0780218710067047</v>
      </c>
      <c r="AO152" s="362">
        <f>'[7]Nicht-Bio'!R134</f>
        <v>4.1757647874761545</v>
      </c>
      <c r="AP152" s="362">
        <f>'[7]Nicht-Bio'!S134</f>
        <v>12.12734219959145</v>
      </c>
      <c r="AQ152" s="362">
        <f>'[7]Nicht-Bio'!T134</f>
        <v>4.0769036029767225</v>
      </c>
      <c r="AR152" s="362">
        <f>'[7]Nicht-Bio'!U134</f>
        <v>4.4203144238992129</v>
      </c>
      <c r="AS152" s="362">
        <f>'[7]Nicht-Bio'!W134</f>
        <v>3.9907948996631801</v>
      </c>
      <c r="AT152" s="362">
        <f>'[7]Nicht-Bio'!X134</f>
        <v>30.852062894710226</v>
      </c>
      <c r="AU152" s="380">
        <f t="shared" si="8"/>
        <v>23.942988165279086</v>
      </c>
      <c r="AV152" s="362"/>
      <c r="AW152" s="362"/>
      <c r="AX152" s="381"/>
      <c r="AY152" s="401"/>
    </row>
    <row r="153" spans="1:51">
      <c r="A153" s="398">
        <v>40544</v>
      </c>
      <c r="B153" s="376">
        <f>'[3]Warenkorb transponiert'!AI40</f>
        <v>1.3550815965448511</v>
      </c>
      <c r="C153" s="362">
        <f>'[3]Warenkorb transponiert'!AJ40</f>
        <v>19.124954425271895</v>
      </c>
      <c r="D153" s="362">
        <f>'[3]Warenkorb transponiert'!AK40</f>
        <v>12.03986438623072</v>
      </c>
      <c r="E153" s="362">
        <f>'[3]Warenkorb transponiert'!AL40</f>
        <v>18.376399514315249</v>
      </c>
      <c r="F153" s="362">
        <f>'[3]Warenkorb transponiert'!AM40</f>
        <v>12.353332084789118</v>
      </c>
      <c r="G153" s="362">
        <f>'[3]Warenkorb transponiert'!AN40</f>
        <v>4.9713269491384047</v>
      </c>
      <c r="H153" s="362">
        <f>'[3]Warenkorb transponiert'!AO40</f>
        <v>3.5579105279007495</v>
      </c>
      <c r="I153" s="362">
        <f>'[3]Warenkorb transponiert'!AP40</f>
        <v>2.4688113885260434</v>
      </c>
      <c r="J153" s="380">
        <f>SUMPRODUCT($B$19:$I$19,B153:I153)</f>
        <v>27.002526969969413</v>
      </c>
      <c r="K153" s="362">
        <f>[4]prixC2!C258</f>
        <v>60.453449234750714</v>
      </c>
      <c r="L153" s="362">
        <f>[4]prixC2!D258</f>
        <v>45.020436336350926</v>
      </c>
      <c r="M153" s="362">
        <f>[4]prixC2!Q258</f>
        <v>31.493932267516879</v>
      </c>
      <c r="N153" s="362">
        <f>[4]prixC2!R258</f>
        <v>16.181263380476857</v>
      </c>
      <c r="O153" s="362">
        <f>[4]prixC2!T258</f>
        <v>24.44456655197304</v>
      </c>
      <c r="P153" s="362">
        <f>[4]prixC2!AE258</f>
        <v>4.8760031342370134</v>
      </c>
      <c r="Q153" s="362">
        <f>[4]prixC2!AH258</f>
        <v>1.4267614397509651</v>
      </c>
      <c r="R153" s="362">
        <f>[4]prixC2!AI258</f>
        <v>1.8152459825192955</v>
      </c>
      <c r="S153" s="362">
        <f>[4]prixC2!AK258</f>
        <v>9.4251657194138527</v>
      </c>
      <c r="T153" s="362">
        <f>[4]prixC2!AL258</f>
        <v>33.835023371142782</v>
      </c>
      <c r="U153" s="380">
        <f t="shared" si="7"/>
        <v>38.793778282744974</v>
      </c>
      <c r="V153" s="376">
        <f>'[2]Haltung gewichtet'!H128</f>
        <v>0.61707187995306578</v>
      </c>
      <c r="W153" s="380">
        <f t="shared" si="5"/>
        <v>17.278012638685841</v>
      </c>
      <c r="X153" s="362">
        <f>IF(ISBLANK([1]KochtypBerechnung_nichtBio!U122),"",[1]KochtypBerechnung_nichtBio!U122)</f>
        <v>1.6709225800880618</v>
      </c>
      <c r="Y153" s="362">
        <f>IF(ISBLANK([1]KochtypBerechnung_nichtBio!W122),"",[1]KochtypBerechnung_nichtBio!W122)</f>
        <v>1.7349029248642776</v>
      </c>
      <c r="Z153" s="380"/>
      <c r="AA153" s="376">
        <f>'[7]Nicht-Bio'!C135</f>
        <v>3.6790726162043548</v>
      </c>
      <c r="AB153" s="362">
        <f>'[7]Nicht-Bio'!D135</f>
        <v>2.8079512058844949</v>
      </c>
      <c r="AC153" s="362">
        <f>'[7]Nicht-Bio'!E135</f>
        <v>2.1531102340238499</v>
      </c>
      <c r="AD153" s="362">
        <f>'[7]Nicht-Bio'!F135</f>
        <v>0.45251208735921999</v>
      </c>
      <c r="AE153" s="380">
        <f>SUMPRODUCT($AA$19:$AD$19,AA153:AD153)</f>
        <v>11.935964881628001</v>
      </c>
      <c r="AF153" s="362">
        <f>'[7]Nicht-Bio'!G135</f>
        <v>2.18263813820862</v>
      </c>
      <c r="AG153" s="362">
        <f>'[7]Nicht-Bio'!I135</f>
        <v>4.2929261124768674</v>
      </c>
      <c r="AH153" s="362">
        <f>'[7]Nicht-Bio'!J135</f>
        <v>1.2325523094647202</v>
      </c>
      <c r="AI153" s="362">
        <f>'[7]Nicht-Bio'!K135</f>
        <v>3.6063377104475101</v>
      </c>
      <c r="AJ153" s="362">
        <f>'[7]Nicht-Bio'!L135</f>
        <v>3.7976676248412478</v>
      </c>
      <c r="AK153" s="362">
        <f>'[7]Nicht-Bio'!M135</f>
        <v>2.0107632322699773</v>
      </c>
      <c r="AL153" s="362">
        <f>'[7]Nicht-Bio'!N135</f>
        <v>2.9426189106213601</v>
      </c>
      <c r="AM153" s="362">
        <f>'[7]Nicht-Bio'!O135</f>
        <v>4.7868612628187268</v>
      </c>
      <c r="AN153" s="362">
        <f>'[7]Nicht-Bio'!P135</f>
        <v>3.5311235077726231</v>
      </c>
      <c r="AO153" s="362">
        <f>'[7]Nicht-Bio'!R135</f>
        <v>4.8160414195994301</v>
      </c>
      <c r="AP153" s="362">
        <f>'[7]Nicht-Bio'!S135</f>
        <v>11.437720242182825</v>
      </c>
      <c r="AQ153" s="362">
        <f>'[7]Nicht-Bio'!T135</f>
        <v>3.953334915707885</v>
      </c>
      <c r="AR153" s="362">
        <f>'[7]Nicht-Bio'!U135</f>
        <v>4.1938265506362722</v>
      </c>
      <c r="AS153" s="362">
        <f>'[7]Nicht-Bio'!W135</f>
        <v>4.0482514476023024</v>
      </c>
      <c r="AT153" s="362">
        <f>'[7]Nicht-Bio'!X135</f>
        <v>35.482489215923621</v>
      </c>
      <c r="AU153" s="380">
        <f t="shared" si="8"/>
        <v>24.298110253720441</v>
      </c>
      <c r="AV153" s="362"/>
      <c r="AW153" s="362"/>
      <c r="AX153" s="381"/>
      <c r="AY153" s="401"/>
    </row>
    <row r="154" spans="1:51">
      <c r="A154" s="398">
        <v>40575</v>
      </c>
      <c r="B154" s="376">
        <f>'[3]Warenkorb transponiert'!AI41</f>
        <v>1.3649172173269162</v>
      </c>
      <c r="C154" s="362">
        <f>'[3]Warenkorb transponiert'!AJ41</f>
        <v>19.473731245931674</v>
      </c>
      <c r="D154" s="362">
        <f>'[3]Warenkorb transponiert'!AK41</f>
        <v>11.884056373936001</v>
      </c>
      <c r="E154" s="362">
        <f>'[3]Warenkorb transponiert'!AL41</f>
        <v>17.917091386751903</v>
      </c>
      <c r="F154" s="362">
        <f>'[3]Warenkorb transponiert'!AM41</f>
        <v>12.230711647050866</v>
      </c>
      <c r="G154" s="362">
        <f>'[3]Warenkorb transponiert'!AN41</f>
        <v>5.0809598635122484</v>
      </c>
      <c r="H154" s="362">
        <f>'[3]Warenkorb transponiert'!AO41</f>
        <v>3.7126104417377856</v>
      </c>
      <c r="I154" s="362">
        <f>'[3]Warenkorb transponiert'!AP41</f>
        <v>2.4688113885260434</v>
      </c>
      <c r="J154" s="380">
        <f t="shared" ref="J154:J217" si="11">SUMPRODUCT($B$19:$I$19,B154:I154)</f>
        <v>27.168449291346278</v>
      </c>
      <c r="K154" s="362">
        <f>[4]prixC2!C259</f>
        <v>61.228605186099621</v>
      </c>
      <c r="L154" s="362">
        <f>[4]prixC2!D259</f>
        <v>43.396404540014892</v>
      </c>
      <c r="M154" s="362">
        <f>[4]prixC2!Q259</f>
        <v>30.538289992119275</v>
      </c>
      <c r="N154" s="362">
        <f>[4]prixC2!R259</f>
        <v>16.98920251985701</v>
      </c>
      <c r="O154" s="362">
        <f>[4]prixC2!T259</f>
        <v>24.421176239442204</v>
      </c>
      <c r="P154" s="362">
        <f>[4]prixC2!AE259</f>
        <v>4.8277027126276293</v>
      </c>
      <c r="Q154" s="362">
        <f>[4]prixC2!AH259</f>
        <v>1.377472653198953</v>
      </c>
      <c r="R154" s="362">
        <f>[4]prixC2!AI259</f>
        <v>1.7213422018626241</v>
      </c>
      <c r="S154" s="362">
        <f>[4]prixC2!AK259</f>
        <v>8.7063202888431501</v>
      </c>
      <c r="T154" s="362">
        <f>[4]prixC2!AL259</f>
        <v>32.270761783520506</v>
      </c>
      <c r="U154" s="380">
        <f t="shared" si="7"/>
        <v>37.896262694970964</v>
      </c>
      <c r="V154" s="376">
        <f>'[2]Haltung gewichtet'!H129</f>
        <v>0.62167317729504368</v>
      </c>
      <c r="W154" s="380">
        <f t="shared" si="5"/>
        <v>17.406848964261222</v>
      </c>
      <c r="X154" s="362">
        <f>IF(ISBLANK([1]KochtypBerechnung_nichtBio!U123),"",[1]KochtypBerechnung_nichtBio!U123)</f>
        <v>1.598701216209625</v>
      </c>
      <c r="Y154" s="362">
        <f>IF(ISBLANK([1]KochtypBerechnung_nichtBio!W123),"",[1]KochtypBerechnung_nichtBio!W123)</f>
        <v>1.6563726054767551</v>
      </c>
      <c r="Z154" s="380"/>
      <c r="AA154" s="376">
        <f>'[7]Nicht-Bio'!C136</f>
        <v>3.6163147992371147</v>
      </c>
      <c r="AB154" s="362">
        <f>'[7]Nicht-Bio'!D136</f>
        <v>2.8205009065814401</v>
      </c>
      <c r="AC154" s="362">
        <f>'[7]Nicht-Bio'!E136</f>
        <v>2.1406043324352404</v>
      </c>
      <c r="AD154" s="362">
        <f>'[7]Nicht-Bio'!F136</f>
        <v>0.42737014722455324</v>
      </c>
      <c r="AE154" s="380">
        <f t="shared" ref="AE154:AE217" si="12">SUMPRODUCT($AA$19:$AD$19,AA154:AD154)</f>
        <v>11.782887904886396</v>
      </c>
      <c r="AF154" s="362">
        <f>'[7]Nicht-Bio'!G136</f>
        <v>2.2405784743788923</v>
      </c>
      <c r="AG154" s="362">
        <f>'[7]Nicht-Bio'!I136</f>
        <v>4.7195154617408299</v>
      </c>
      <c r="AH154" s="362">
        <f>'[7]Nicht-Bio'!J136</f>
        <v>1.310790135</v>
      </c>
      <c r="AI154" s="362">
        <f>'[7]Nicht-Bio'!K136</f>
        <v>3.9217071486885926</v>
      </c>
      <c r="AJ154" s="362">
        <f>'[7]Nicht-Bio'!L136</f>
        <v>3.7125645275000001</v>
      </c>
      <c r="AK154" s="362">
        <f>'[7]Nicht-Bio'!M136</f>
        <v>2.0915437636469978</v>
      </c>
      <c r="AL154" s="362">
        <f>'[7]Nicht-Bio'!N136</f>
        <v>2.9988710526596951</v>
      </c>
      <c r="AM154" s="362">
        <f>'[7]Nicht-Bio'!O136</f>
        <v>4.9509628881611123</v>
      </c>
      <c r="AN154" s="362">
        <f>'[7]Nicht-Bio'!P136</f>
        <v>3.2880278930946449</v>
      </c>
      <c r="AO154" s="362">
        <f>'[7]Nicht-Bio'!R136</f>
        <v>4.3088354713936772</v>
      </c>
      <c r="AP154" s="362">
        <f>'[7]Nicht-Bio'!S136</f>
        <v>10.736280378513674</v>
      </c>
      <c r="AQ154" s="362">
        <f>'[7]Nicht-Bio'!T136</f>
        <v>3.8470676267341304</v>
      </c>
      <c r="AR154" s="362">
        <f>'[7]Nicht-Bio'!U136</f>
        <v>4.3825052755593026</v>
      </c>
      <c r="AS154" s="362">
        <f>'[7]Nicht-Bio'!W136</f>
        <v>6.0418833985398024</v>
      </c>
      <c r="AT154" s="362">
        <f>'[7]Nicht-Bio'!X136</f>
        <v>32.047203433322679</v>
      </c>
      <c r="AU154" s="380">
        <f t="shared" si="8"/>
        <v>24.794259269971956</v>
      </c>
      <c r="AV154" s="362"/>
      <c r="AW154" s="362"/>
      <c r="AX154" s="381"/>
      <c r="AY154" s="401"/>
    </row>
    <row r="155" spans="1:51">
      <c r="A155" s="398">
        <v>40603</v>
      </c>
      <c r="B155" s="376">
        <f>'[3]Warenkorb transponiert'!AI42</f>
        <v>1.3649172173269162</v>
      </c>
      <c r="C155" s="362">
        <f>'[3]Warenkorb transponiert'!AJ42</f>
        <v>19.366659962211287</v>
      </c>
      <c r="D155" s="362">
        <f>'[3]Warenkorb transponiert'!AK42</f>
        <v>11.884056373936001</v>
      </c>
      <c r="E155" s="362">
        <f>'[3]Warenkorb transponiert'!AL42</f>
        <v>17.372551268046472</v>
      </c>
      <c r="F155" s="362">
        <f>'[3]Warenkorb transponiert'!AM42</f>
        <v>12.353332084789118</v>
      </c>
      <c r="G155" s="362">
        <f>'[3]Warenkorb transponiert'!AN42</f>
        <v>4.8495125998341315</v>
      </c>
      <c r="H155" s="362">
        <f>'[3]Warenkorb transponiert'!AO42</f>
        <v>3.7126104417377856</v>
      </c>
      <c r="I155" s="362">
        <f>'[3]Warenkorb transponiert'!AP42</f>
        <v>2.4688113885260434</v>
      </c>
      <c r="J155" s="380">
        <f t="shared" si="11"/>
        <v>26.974690996292438</v>
      </c>
      <c r="K155" s="362">
        <f>[4]prixC2!C260</f>
        <v>61.883741139807121</v>
      </c>
      <c r="L155" s="362">
        <f>[4]prixC2!D260</f>
        <v>42.302324963038402</v>
      </c>
      <c r="M155" s="362">
        <f>[4]prixC2!Q260</f>
        <v>32.860730800088604</v>
      </c>
      <c r="N155" s="362">
        <f>[4]prixC2!R260</f>
        <v>17.358396266140144</v>
      </c>
      <c r="O155" s="362">
        <f>[4]prixC2!T260</f>
        <v>24.084680652414004</v>
      </c>
      <c r="P155" s="362">
        <f>[4]prixC2!AE260</f>
        <v>4.833823555568328</v>
      </c>
      <c r="Q155" s="362">
        <f>[4]prixC2!AH260</f>
        <v>1.500051726578677</v>
      </c>
      <c r="R155" s="362">
        <f>[4]prixC2!AI260</f>
        <v>1.7453942088707839</v>
      </c>
      <c r="S155" s="362">
        <f>[4]prixC2!AK260</f>
        <v>8.7453690557395749</v>
      </c>
      <c r="T155" s="362">
        <f>[4]prixC2!AL260</f>
        <v>33.243747093267487</v>
      </c>
      <c r="U155" s="380">
        <f t="shared" si="7"/>
        <v>38.510833855329118</v>
      </c>
      <c r="V155" s="376">
        <f>'[2]Haltung gewichtet'!H130</f>
        <v>0.62591079476961364</v>
      </c>
      <c r="W155" s="380">
        <f t="shared" si="5"/>
        <v>17.525502253549181</v>
      </c>
      <c r="X155" s="362">
        <f>IF(ISBLANK([1]KochtypBerechnung_nichtBio!U124),"",[1]KochtypBerechnung_nichtBio!U124)</f>
        <v>1.66799002880444</v>
      </c>
      <c r="Y155" s="362">
        <f>IF(ISBLANK([1]KochtypBerechnung_nichtBio!W124),"",[1]KochtypBerechnung_nichtBio!W124)</f>
        <v>1.7865818479184399</v>
      </c>
      <c r="Z155" s="380"/>
      <c r="AA155" s="376">
        <f>'[7]Nicht-Bio'!C137</f>
        <v>3.6025340985217715</v>
      </c>
      <c r="AB155" s="362">
        <f>'[7]Nicht-Bio'!D137</f>
        <v>2.82343893432191</v>
      </c>
      <c r="AC155" s="362">
        <f>'[7]Nicht-Bio'!E137</f>
        <v>2.244005019898192</v>
      </c>
      <c r="AD155" s="362">
        <f>'[7]Nicht-Bio'!F137</f>
        <v>0.41151139793974056</v>
      </c>
      <c r="AE155" s="380">
        <f t="shared" si="12"/>
        <v>11.81811289705589</v>
      </c>
      <c r="AF155" s="362">
        <f>'[7]Nicht-Bio'!G137</f>
        <v>2.2779757061843879</v>
      </c>
      <c r="AG155" s="362">
        <f>'[7]Nicht-Bio'!I137</f>
        <v>4.5945214518188084</v>
      </c>
      <c r="AH155" s="362">
        <f>'[7]Nicht-Bio'!J137</f>
        <v>1.0716388070485166</v>
      </c>
      <c r="AI155" s="362">
        <f>'[7]Nicht-Bio'!K137</f>
        <v>3.1802775663968497</v>
      </c>
      <c r="AJ155" s="362">
        <f>'[7]Nicht-Bio'!L137</f>
        <v>3.1931741333880201</v>
      </c>
      <c r="AK155" s="362">
        <f>'[7]Nicht-Bio'!M137</f>
        <v>2.1998133910000002</v>
      </c>
      <c r="AL155" s="362">
        <f>'[7]Nicht-Bio'!N137</f>
        <v>3.4558115880484523</v>
      </c>
      <c r="AM155" s="362">
        <f>'[7]Nicht-Bio'!O137</f>
        <v>3.9591060971036698</v>
      </c>
      <c r="AN155" s="362">
        <f>'[7]Nicht-Bio'!P137</f>
        <v>3.1803247515413737</v>
      </c>
      <c r="AO155" s="362">
        <f>'[7]Nicht-Bio'!R137</f>
        <v>4.5564066410962338</v>
      </c>
      <c r="AP155" s="362">
        <f>'[7]Nicht-Bio'!S137</f>
        <v>11.33534046908008</v>
      </c>
      <c r="AQ155" s="362">
        <f>'[7]Nicht-Bio'!T137</f>
        <v>4.0129785528209965</v>
      </c>
      <c r="AR155" s="362">
        <f>'[7]Nicht-Bio'!U137</f>
        <v>4.6467810000000007</v>
      </c>
      <c r="AS155" s="362">
        <f>'[7]Nicht-Bio'!W137</f>
        <v>5.2700018315000001</v>
      </c>
      <c r="AT155" s="362">
        <f>'[7]Nicht-Bio'!X137</f>
        <v>25.443456459951619</v>
      </c>
      <c r="AU155" s="380">
        <f t="shared" si="8"/>
        <v>23.188276650883029</v>
      </c>
      <c r="AV155" s="362"/>
      <c r="AW155" s="362"/>
      <c r="AX155" s="381"/>
      <c r="AY155" s="401"/>
    </row>
    <row r="156" spans="1:51">
      <c r="A156" s="398">
        <v>40634</v>
      </c>
      <c r="B156" s="376">
        <f>'[3]Warenkorb transponiert'!AI43</f>
        <v>1.3852450925936857</v>
      </c>
      <c r="C156" s="362">
        <f>'[3]Warenkorb transponiert'!AJ43</f>
        <v>19.260929467626454</v>
      </c>
      <c r="D156" s="362">
        <f>'[3]Warenkorb transponiert'!AK43</f>
        <v>11.909286978444461</v>
      </c>
      <c r="E156" s="362">
        <f>'[3]Warenkorb transponiert'!AL43</f>
        <v>18.097307150379063</v>
      </c>
      <c r="F156" s="362">
        <f>'[3]Warenkorb transponiert'!AM43</f>
        <v>12.245406279167142</v>
      </c>
      <c r="G156" s="362">
        <f>'[3]Warenkorb transponiert'!AN43</f>
        <v>5.0809598635122484</v>
      </c>
      <c r="H156" s="362">
        <f>'[3]Warenkorb transponiert'!AO43</f>
        <v>3.7457321607899177</v>
      </c>
      <c r="I156" s="362">
        <f>'[3]Warenkorb transponiert'!AP43</f>
        <v>2.5596512255327317</v>
      </c>
      <c r="J156" s="380">
        <f t="shared" si="11"/>
        <v>27.3830106664815</v>
      </c>
      <c r="K156" s="362">
        <f>[4]prixC2!C261</f>
        <v>60.215816513544262</v>
      </c>
      <c r="L156" s="362">
        <f>[4]prixC2!D261</f>
        <v>45.004170003792744</v>
      </c>
      <c r="M156" s="362">
        <f>[4]prixC2!Q261</f>
        <v>32.829724931281227</v>
      </c>
      <c r="N156" s="362">
        <f>[4]prixC2!R261</f>
        <v>18.760074030934813</v>
      </c>
      <c r="O156" s="362">
        <f>[4]prixC2!T261</f>
        <v>24.709752418858535</v>
      </c>
      <c r="P156" s="362">
        <f>[4]prixC2!AE261</f>
        <v>4.7726472512651421</v>
      </c>
      <c r="Q156" s="362">
        <f>[4]prixC2!AH261</f>
        <v>1.429852960291216</v>
      </c>
      <c r="R156" s="362">
        <f>[4]prixC2!AI261</f>
        <v>1.766394624726946</v>
      </c>
      <c r="S156" s="362">
        <f>[4]prixC2!AK261</f>
        <v>9.230227860253601</v>
      </c>
      <c r="T156" s="362">
        <f>[4]prixC2!AL261</f>
        <v>32.043926778151466</v>
      </c>
      <c r="U156" s="380">
        <f t="shared" si="7"/>
        <v>39.122803217513223</v>
      </c>
      <c r="V156" s="376">
        <f>'[2]Haltung gewichtet'!H131</f>
        <v>0.63394901470059173</v>
      </c>
      <c r="W156" s="380">
        <f t="shared" si="5"/>
        <v>17.750572411616567</v>
      </c>
      <c r="X156" s="362">
        <f>IF(ISBLANK([1]KochtypBerechnung_nichtBio!U125),"",[1]KochtypBerechnung_nichtBio!U125)</f>
        <v>1.6546054324999999</v>
      </c>
      <c r="Y156" s="362">
        <f>IF(ISBLANK([1]KochtypBerechnung_nichtBio!W125),"",[1]KochtypBerechnung_nichtBio!W125)</f>
        <v>1.8023467759999998</v>
      </c>
      <c r="Z156" s="380"/>
      <c r="AA156" s="376">
        <f>'[7]Nicht-Bio'!C138</f>
        <v>3.7078944723042326</v>
      </c>
      <c r="AB156" s="362">
        <f>'[7]Nicht-Bio'!D138</f>
        <v>2.7602686464481501</v>
      </c>
      <c r="AC156" s="362">
        <f>'[7]Nicht-Bio'!E138</f>
        <v>2.2685387746249699</v>
      </c>
      <c r="AD156" s="362">
        <f>'[7]Nicht-Bio'!F138</f>
        <v>0.41836155578996503</v>
      </c>
      <c r="AE156" s="380">
        <f t="shared" si="12"/>
        <v>11.939313578118083</v>
      </c>
      <c r="AF156" s="362">
        <f>'[7]Nicht-Bio'!G138</f>
        <v>2.2725848928067824</v>
      </c>
      <c r="AG156" s="362">
        <f>'[7]Nicht-Bio'!I138</f>
        <v>4.1471437755643006</v>
      </c>
      <c r="AH156" s="362">
        <f>'[7]Nicht-Bio'!J138</f>
        <v>1.1734191746458624</v>
      </c>
      <c r="AI156" s="362">
        <f>'[7]Nicht-Bio'!K138</f>
        <v>2.9493807763728048</v>
      </c>
      <c r="AJ156" s="362">
        <f>'[7]Nicht-Bio'!L138</f>
        <v>3.59499522125</v>
      </c>
      <c r="AK156" s="362">
        <f>'[7]Nicht-Bio'!M138</f>
        <v>2.2391989993750001</v>
      </c>
      <c r="AL156" s="362">
        <f>'[7]Nicht-Bio'!N138</f>
        <v>3.2036652848055902</v>
      </c>
      <c r="AM156" s="362">
        <f>'[7]Nicht-Bio'!O138</f>
        <v>3.6523188675557603</v>
      </c>
      <c r="AN156" s="362">
        <f>'[7]Nicht-Bio'!P138</f>
        <v>3.5339397096351428</v>
      </c>
      <c r="AO156" s="362">
        <f>'[7]Nicht-Bio'!R138</f>
        <v>4.0666568778125001</v>
      </c>
      <c r="AP156" s="362">
        <f>'[7]Nicht-Bio'!S138</f>
        <v>11.325558905350777</v>
      </c>
      <c r="AQ156" s="362">
        <f>'[7]Nicht-Bio'!T138</f>
        <v>4.1039117625000001</v>
      </c>
      <c r="AR156" s="362">
        <f>'[7]Nicht-Bio'!U138</f>
        <v>4.89835709875</v>
      </c>
      <c r="AS156" s="362">
        <f>'[7]Nicht-Bio'!W138</f>
        <v>3.9418894203125001</v>
      </c>
      <c r="AT156" s="362">
        <f>'[7]Nicht-Bio'!X138</f>
        <v>24.790332041488696</v>
      </c>
      <c r="AU156" s="380">
        <f t="shared" si="8"/>
        <v>22.918736162083047</v>
      </c>
      <c r="AV156" s="362"/>
      <c r="AW156" s="362"/>
      <c r="AX156" s="381"/>
      <c r="AY156" s="401"/>
    </row>
    <row r="157" spans="1:51">
      <c r="A157" s="398">
        <v>40664</v>
      </c>
      <c r="B157" s="376">
        <f>'[3]Warenkorb transponiert'!AI44</f>
        <v>1.3642277893902524</v>
      </c>
      <c r="C157" s="362">
        <f>'[3]Warenkorb transponiert'!AJ44</f>
        <v>18.675278623132527</v>
      </c>
      <c r="D157" s="362">
        <f>'[3]Warenkorb transponiert'!AK44</f>
        <v>11.9308097040898</v>
      </c>
      <c r="E157" s="362">
        <f>'[3]Warenkorb transponiert'!AL44</f>
        <v>15.862106929123948</v>
      </c>
      <c r="F157" s="362">
        <f>'[3]Warenkorb transponiert'!AM44</f>
        <v>12.388220346517468</v>
      </c>
      <c r="G157" s="362">
        <f>'[3]Warenkorb transponiert'!AN44</f>
        <v>4.8251066448862581</v>
      </c>
      <c r="H157" s="362">
        <f>'[3]Warenkorb transponiert'!AO44</f>
        <v>3.5611922587317215</v>
      </c>
      <c r="I157" s="362">
        <f>'[3]Warenkorb transponiert'!AP44</f>
        <v>2.5231574931674809</v>
      </c>
      <c r="J157" s="380">
        <f t="shared" si="11"/>
        <v>26.549904270900345</v>
      </c>
      <c r="K157" s="362">
        <f>[4]prixC2!C262</f>
        <v>65.163625328337616</v>
      </c>
      <c r="L157" s="362">
        <f>[4]prixC2!D262</f>
        <v>45.25100989356843</v>
      </c>
      <c r="M157" s="362">
        <f>[4]prixC2!Q262</f>
        <v>34.493337514955378</v>
      </c>
      <c r="N157" s="362">
        <f>[4]prixC2!R262</f>
        <v>18.690500108074058</v>
      </c>
      <c r="O157" s="362">
        <f>[4]prixC2!T262</f>
        <v>26.057556086470619</v>
      </c>
      <c r="P157" s="362">
        <f>[4]prixC2!AE262</f>
        <v>4.8868434563227963</v>
      </c>
      <c r="Q157" s="362">
        <f>[4]prixC2!AH262</f>
        <v>1.3744783476975753</v>
      </c>
      <c r="R157" s="362">
        <f>[4]prixC2!AI262</f>
        <v>1.6108472537639438</v>
      </c>
      <c r="S157" s="362">
        <f>[4]prixC2!AK262</f>
        <v>9.4958900111322873</v>
      </c>
      <c r="T157" s="362">
        <f>[4]prixC2!AL262</f>
        <v>32.872996269174472</v>
      </c>
      <c r="U157" s="380">
        <f t="shared" si="7"/>
        <v>40.494822709204321</v>
      </c>
      <c r="V157" s="376">
        <f>'[2]Haltung gewichtet'!H132</f>
        <v>0.6239823553636995</v>
      </c>
      <c r="W157" s="380">
        <f t="shared" si="5"/>
        <v>17.471505950183587</v>
      </c>
      <c r="X157" s="362">
        <f>IF(ISBLANK([1]KochtypBerechnung_nichtBio!U126),"",[1]KochtypBerechnung_nichtBio!U126)</f>
        <v>1.6491573773604575</v>
      </c>
      <c r="Y157" s="362">
        <f>IF(ISBLANK([1]KochtypBerechnung_nichtBio!W126),"",[1]KochtypBerechnung_nichtBio!W126)</f>
        <v>1.8059152781773875</v>
      </c>
      <c r="Z157" s="380"/>
      <c r="AA157" s="376">
        <f>'[7]Nicht-Bio'!C139</f>
        <v>3.4744848040677896</v>
      </c>
      <c r="AB157" s="362">
        <f>'[7]Nicht-Bio'!D139</f>
        <v>2.7118797619474275</v>
      </c>
      <c r="AC157" s="362">
        <f>'[7]Nicht-Bio'!E139</f>
        <v>2.3303757757500003</v>
      </c>
      <c r="AD157" s="362">
        <f>'[7]Nicht-Bio'!F139</f>
        <v>0.5207438806258452</v>
      </c>
      <c r="AE157" s="380">
        <f t="shared" si="12"/>
        <v>11.842183382350491</v>
      </c>
      <c r="AF157" s="362">
        <f>'[7]Nicht-Bio'!G139</f>
        <v>1.9757707024144275</v>
      </c>
      <c r="AG157" s="362">
        <f>'[7]Nicht-Bio'!I139</f>
        <v>3.7083823636412401</v>
      </c>
      <c r="AH157" s="362">
        <f>'[7]Nicht-Bio'!J139</f>
        <v>1.5486968920993025</v>
      </c>
      <c r="AI157" s="362">
        <f>'[7]Nicht-Bio'!K139</f>
        <v>3.3901024030122699</v>
      </c>
      <c r="AJ157" s="362">
        <f>'[7]Nicht-Bio'!L139</f>
        <v>4.5033805120948305</v>
      </c>
      <c r="AK157" s="362">
        <f>'[7]Nicht-Bio'!M139</f>
        <v>2.2591858412499999</v>
      </c>
      <c r="AL157" s="362">
        <f>'[7]Nicht-Bio'!N139</f>
        <v>4.2819388267732172</v>
      </c>
      <c r="AM157" s="362">
        <f>'[7]Nicht-Bio'!O139</f>
        <v>4.4896892444542607</v>
      </c>
      <c r="AN157" s="362">
        <f>'[7]Nicht-Bio'!P139</f>
        <v>4.4930216111814429</v>
      </c>
      <c r="AO157" s="362">
        <f>'[7]Nicht-Bio'!R139</f>
        <v>3.74349791125</v>
      </c>
      <c r="AP157" s="362">
        <f>'[7]Nicht-Bio'!S139</f>
        <v>11.26818129796265</v>
      </c>
      <c r="AQ157" s="362">
        <f>'[7]Nicht-Bio'!T139</f>
        <v>4.1121506774999999</v>
      </c>
      <c r="AR157" s="362">
        <f>'[7]Nicht-Bio'!U139</f>
        <v>5.0965725774999999</v>
      </c>
      <c r="AS157" s="362">
        <f>'[7]Nicht-Bio'!W139</f>
        <v>3.9477359241297281</v>
      </c>
      <c r="AT157" s="362">
        <f>'[7]Nicht-Bio'!X139</f>
        <v>28.677316415</v>
      </c>
      <c r="AU157" s="380">
        <f t="shared" si="8"/>
        <v>24.822964174061664</v>
      </c>
      <c r="AV157" s="362"/>
      <c r="AW157" s="362"/>
      <c r="AX157" s="381"/>
      <c r="AY157" s="401"/>
    </row>
    <row r="158" spans="1:51">
      <c r="A158" s="398">
        <v>40695</v>
      </c>
      <c r="B158" s="376">
        <f>'[3]Warenkorb transponiert'!AI45</f>
        <v>1.3760906072115913</v>
      </c>
      <c r="C158" s="362">
        <f>'[3]Warenkorb transponiert'!AJ45</f>
        <v>18.31622821426679</v>
      </c>
      <c r="D158" s="362">
        <f>'[3]Warenkorb transponiert'!AK45</f>
        <v>10.76857804239858</v>
      </c>
      <c r="E158" s="362">
        <f>'[3]Warenkorb transponiert'!AL45</f>
        <v>16.200398715594748</v>
      </c>
      <c r="F158" s="362">
        <f>'[3]Warenkorb transponiert'!AM45</f>
        <v>12.212520760692286</v>
      </c>
      <c r="G158" s="362">
        <f>'[3]Warenkorb transponiert'!AN45</f>
        <v>4.9542804477131295</v>
      </c>
      <c r="H158" s="362">
        <f>'[3]Warenkorb transponiert'!AO45</f>
        <v>3.5611922587317215</v>
      </c>
      <c r="I158" s="362">
        <f>'[3]Warenkorb transponiert'!AP45</f>
        <v>2.5231574931674809</v>
      </c>
      <c r="J158" s="380">
        <f t="shared" si="11"/>
        <v>26.425590798237497</v>
      </c>
      <c r="K158" s="362">
        <f>[4]prixC2!C263</f>
        <v>63.76162296278796</v>
      </c>
      <c r="L158" s="362">
        <f>[4]prixC2!D263</f>
        <v>45.293029070461216</v>
      </c>
      <c r="M158" s="362">
        <f>[4]prixC2!Q263</f>
        <v>33.357631840393623</v>
      </c>
      <c r="N158" s="362">
        <f>[4]prixC2!R263</f>
        <v>18.94996384518819</v>
      </c>
      <c r="O158" s="362">
        <f>[4]prixC2!T263</f>
        <v>24.981099435428956</v>
      </c>
      <c r="P158" s="362">
        <f>[4]prixC2!AE263</f>
        <v>4.712557654388668</v>
      </c>
      <c r="Q158" s="362">
        <f>[4]prixC2!AH263</f>
        <v>1.4492910607980685</v>
      </c>
      <c r="R158" s="362">
        <f>[4]prixC2!AI263</f>
        <v>1.7268454073803654</v>
      </c>
      <c r="S158" s="362">
        <f>[4]prixC2!AK263</f>
        <v>9.0382055176317415</v>
      </c>
      <c r="T158" s="362">
        <f>[4]prixC2!AL263</f>
        <v>32.199526705875648</v>
      </c>
      <c r="U158" s="380">
        <f t="shared" si="7"/>
        <v>39.624919809616557</v>
      </c>
      <c r="V158" s="376">
        <f>'[2]Haltung gewichtet'!H133</f>
        <v>0.62553460715167519</v>
      </c>
      <c r="W158" s="380">
        <f t="shared" si="5"/>
        <v>17.514969000246907</v>
      </c>
      <c r="X158" s="362" t="str">
        <f>IF(ISBLANK([1]KochtypBerechnung_nichtBio!U127),"",[1]KochtypBerechnung_nichtBio!U127)</f>
        <v/>
      </c>
      <c r="Y158" s="362">
        <f>IF(ISBLANK([1]KochtypBerechnung_nichtBio!W127),"",[1]KochtypBerechnung_nichtBio!W127)</f>
        <v>1.8879949565719849</v>
      </c>
      <c r="Z158" s="380"/>
      <c r="AA158" s="376">
        <f>'[7]Nicht-Bio'!C140</f>
        <v>3.4772987287032677</v>
      </c>
      <c r="AB158" s="362">
        <f>'[7]Nicht-Bio'!D140</f>
        <v>2.7997723127979364</v>
      </c>
      <c r="AC158" s="362">
        <f>'[7]Nicht-Bio'!E140</f>
        <v>2.2970366861500002</v>
      </c>
      <c r="AD158" s="362">
        <f>'[7]Nicht-Bio'!F140</f>
        <v>0.60378404242999995</v>
      </c>
      <c r="AE158" s="380">
        <f t="shared" si="12"/>
        <v>12.129852792244709</v>
      </c>
      <c r="AF158" s="362">
        <f>'[7]Nicht-Bio'!G140</f>
        <v>2.4897984853465682</v>
      </c>
      <c r="AG158" s="362">
        <f>'[7]Nicht-Bio'!I140</f>
        <v>3.7977989102332379</v>
      </c>
      <c r="AH158" s="362">
        <f>'[7]Nicht-Bio'!J140</f>
        <v>1.3787794619484</v>
      </c>
      <c r="AI158" s="362">
        <f>'[7]Nicht-Bio'!K140</f>
        <v>4.4960354962424454</v>
      </c>
      <c r="AJ158" s="362">
        <f>'[7]Nicht-Bio'!L140</f>
        <v>3.2092225134428034</v>
      </c>
      <c r="AK158" s="362">
        <f>'[7]Nicht-Bio'!M140</f>
        <v>2.6788366305000002</v>
      </c>
      <c r="AL158" s="362">
        <f>'[7]Nicht-Bio'!N140</f>
        <v>3.7924116870300444</v>
      </c>
      <c r="AM158" s="362">
        <f>'[7]Nicht-Bio'!O140</f>
        <v>4.4702684069283238</v>
      </c>
      <c r="AN158" s="362">
        <f>'[7]Nicht-Bio'!P140</f>
        <v>4.8536383243024623</v>
      </c>
      <c r="AO158" s="362">
        <f>'[7]Nicht-Bio'!R140</f>
        <v>5.1336717592500003</v>
      </c>
      <c r="AP158" s="362">
        <f>'[7]Nicht-Bio'!S140</f>
        <v>11.261703806473101</v>
      </c>
      <c r="AQ158" s="362">
        <f>'[7]Nicht-Bio'!T140</f>
        <v>4.0808458358741575</v>
      </c>
      <c r="AR158" s="362">
        <f>'[7]Nicht-Bio'!U140</f>
        <v>6.0435144434999994</v>
      </c>
      <c r="AS158" s="362">
        <f>'[7]Nicht-Bio'!W140</f>
        <v>4.6205306749470783</v>
      </c>
      <c r="AT158" s="362">
        <f>'[7]Nicht-Bio'!X140</f>
        <v>28.294000176814762</v>
      </c>
      <c r="AU158" s="380">
        <f t="shared" si="8"/>
        <v>24.839538297730272</v>
      </c>
      <c r="AV158" s="362"/>
      <c r="AW158" s="362"/>
      <c r="AX158" s="381"/>
      <c r="AY158" s="401"/>
    </row>
    <row r="159" spans="1:51">
      <c r="A159" s="398">
        <v>40725</v>
      </c>
      <c r="B159" s="376">
        <f>'[3]Warenkorb transponiert'!AI46</f>
        <v>1.3763897656664552</v>
      </c>
      <c r="C159" s="362">
        <f>'[3]Warenkorb transponiert'!AJ46</f>
        <v>18.541335937659184</v>
      </c>
      <c r="D159" s="362">
        <f>'[3]Warenkorb transponiert'!AK46</f>
        <v>10.922605416985084</v>
      </c>
      <c r="E159" s="362">
        <f>'[3]Warenkorb transponiert'!AL46</f>
        <v>16.053691083366854</v>
      </c>
      <c r="F159" s="362">
        <f>'[3]Warenkorb transponiert'!AM46</f>
        <v>12.344966771440077</v>
      </c>
      <c r="G159" s="362">
        <f>'[3]Warenkorb transponiert'!AN46</f>
        <v>4.9542804477131295</v>
      </c>
      <c r="H159" s="362">
        <f>'[3]Warenkorb transponiert'!AO46</f>
        <v>3.5611922587317215</v>
      </c>
      <c r="I159" s="362">
        <f>'[3]Warenkorb transponiert'!AP46</f>
        <v>2.5231574931674809</v>
      </c>
      <c r="J159" s="380">
        <f t="shared" si="11"/>
        <v>26.498093770639045</v>
      </c>
      <c r="K159" s="362">
        <f>[4]prixC2!C264</f>
        <v>66.114390246653201</v>
      </c>
      <c r="L159" s="362">
        <f>[4]prixC2!D264</f>
        <v>45.625853912566782</v>
      </c>
      <c r="M159" s="362">
        <f>[4]prixC2!Q264</f>
        <v>33.318547106503729</v>
      </c>
      <c r="N159" s="362">
        <f>[4]prixC2!R264</f>
        <v>17.771605843170786</v>
      </c>
      <c r="O159" s="362">
        <f>[4]prixC2!T264</f>
        <v>24.575834903801379</v>
      </c>
      <c r="P159" s="362">
        <f>[4]prixC2!AE264</f>
        <v>4.8777662417160581</v>
      </c>
      <c r="Q159" s="362">
        <f>[4]prixC2!AH264</f>
        <v>1.409056159802045</v>
      </c>
      <c r="R159" s="362">
        <f>[4]prixC2!AI264</f>
        <v>1.7370071876474813</v>
      </c>
      <c r="S159" s="362">
        <f>[4]prixC2!AK264</f>
        <v>8.6728162394062451</v>
      </c>
      <c r="T159" s="362">
        <f>[4]prixC2!AL264</f>
        <v>32.458478033601615</v>
      </c>
      <c r="U159" s="380">
        <f t="shared" si="7"/>
        <v>39.3973590035298</v>
      </c>
      <c r="V159" s="376">
        <f>'[2]Haltung gewichtet'!H134</f>
        <v>0.6186138133853849</v>
      </c>
      <c r="W159" s="380">
        <f t="shared" si="5"/>
        <v>17.321186774790778</v>
      </c>
      <c r="X159" s="362" t="str">
        <f>IF(ISBLANK([1]KochtypBerechnung_nichtBio!U128),"",[1]KochtypBerechnung_nichtBio!U128)</f>
        <v/>
      </c>
      <c r="Y159" s="362">
        <f>IF(ISBLANK([1]KochtypBerechnung_nichtBio!W128),"",[1]KochtypBerechnung_nichtBio!W128)</f>
        <v>1.9221668885145899</v>
      </c>
      <c r="Z159" s="380"/>
      <c r="AA159" s="376">
        <f>'[7]Nicht-Bio'!C141</f>
        <v>3.5164024404526999</v>
      </c>
      <c r="AB159" s="362">
        <f>'[7]Nicht-Bio'!D141</f>
        <v>2.9234127395488327</v>
      </c>
      <c r="AC159" s="362">
        <f>'[7]Nicht-Bio'!E141</f>
        <v>2.4373487269375</v>
      </c>
      <c r="AD159" s="362">
        <f>'[7]Nicht-Bio'!F141</f>
        <v>0.58644122431250001</v>
      </c>
      <c r="AE159" s="380">
        <f t="shared" si="12"/>
        <v>12.41838734131934</v>
      </c>
      <c r="AF159" s="362">
        <f>'[7]Nicht-Bio'!G141</f>
        <v>2.0496267988240247</v>
      </c>
      <c r="AG159" s="362">
        <f>'[7]Nicht-Bio'!I141</f>
        <v>3.1888296944167176</v>
      </c>
      <c r="AH159" s="362">
        <f>'[7]Nicht-Bio'!J141</f>
        <v>1.3205555794439774</v>
      </c>
      <c r="AI159" s="362">
        <f>'[7]Nicht-Bio'!K141</f>
        <v>2.9266226544415126</v>
      </c>
      <c r="AJ159" s="362">
        <f>'[7]Nicht-Bio'!L141</f>
        <v>2.6854805769785375</v>
      </c>
      <c r="AK159" s="362">
        <f>'[7]Nicht-Bio'!M141</f>
        <v>2.5237434636212974</v>
      </c>
      <c r="AL159" s="362">
        <f>'[7]Nicht-Bio'!N141</f>
        <v>3.5575464923979552</v>
      </c>
      <c r="AM159" s="362">
        <f>'[7]Nicht-Bio'!O141</f>
        <v>3.8984178825816302</v>
      </c>
      <c r="AN159" s="362">
        <f>'[7]Nicht-Bio'!P141</f>
        <v>4.4808681556582268</v>
      </c>
      <c r="AO159" s="362">
        <f>'[7]Nicht-Bio'!R141</f>
        <v>4.071763565625</v>
      </c>
      <c r="AP159" s="362">
        <f>'[7]Nicht-Bio'!S141</f>
        <v>11.524208675624999</v>
      </c>
      <c r="AQ159" s="362">
        <f>'[7]Nicht-Bio'!T141</f>
        <v>4.1167569281249996</v>
      </c>
      <c r="AR159" s="362">
        <f>'[7]Nicht-Bio'!U141</f>
        <v>6.7179408650000001</v>
      </c>
      <c r="AS159" s="362">
        <f>'[7]Nicht-Bio'!W141</f>
        <v>5.2528010407574577</v>
      </c>
      <c r="AT159" s="362">
        <f>'[7]Nicht-Bio'!X141</f>
        <v>30.653966536249996</v>
      </c>
      <c r="AU159" s="380">
        <f t="shared" si="8"/>
        <v>22.443991043411806</v>
      </c>
      <c r="AV159" s="362"/>
      <c r="AW159" s="362"/>
      <c r="AX159" s="381"/>
      <c r="AY159" s="401"/>
    </row>
    <row r="160" spans="1:51">
      <c r="A160" s="398">
        <v>40756</v>
      </c>
      <c r="B160" s="376">
        <f>'[3]Warenkorb transponiert'!AI47</f>
        <v>1.3730152770221333</v>
      </c>
      <c r="C160" s="362">
        <f>'[3]Warenkorb transponiert'!AJ47</f>
        <v>18.152402714964623</v>
      </c>
      <c r="D160" s="362">
        <f>'[3]Warenkorb transponiert'!AK47</f>
        <v>10.878913473869497</v>
      </c>
      <c r="E160" s="362">
        <f>'[3]Warenkorb transponiert'!AL47</f>
        <v>16.24308598657537</v>
      </c>
      <c r="F160" s="362">
        <f>'[3]Warenkorb transponiert'!AM47</f>
        <v>12.235934307963019</v>
      </c>
      <c r="G160" s="362">
        <f>'[3]Warenkorb transponiert'!AN47</f>
        <v>4.9542804477131295</v>
      </c>
      <c r="H160" s="362">
        <f>'[3]Warenkorb transponiert'!AO47</f>
        <v>3.5610820454713497</v>
      </c>
      <c r="I160" s="362">
        <f>'[3]Warenkorb transponiert'!AP47</f>
        <v>2.4722053454669615</v>
      </c>
      <c r="J160" s="380">
        <f t="shared" si="11"/>
        <v>26.380638521878122</v>
      </c>
      <c r="K160" s="362">
        <f>[4]prixC2!C265</f>
        <v>62.894076807790711</v>
      </c>
      <c r="L160" s="362">
        <f>[4]prixC2!D265</f>
        <v>42.616705599259213</v>
      </c>
      <c r="M160" s="362">
        <f>[4]prixC2!Q265</f>
        <v>30.326207825626383</v>
      </c>
      <c r="N160" s="362">
        <f>[4]prixC2!R265</f>
        <v>17.735395076518103</v>
      </c>
      <c r="O160" s="362">
        <f>[4]prixC2!T265</f>
        <v>25.709022134935214</v>
      </c>
      <c r="P160" s="362">
        <f>[4]prixC2!AE265</f>
        <v>4.8515520000098471</v>
      </c>
      <c r="Q160" s="362">
        <f>[4]prixC2!AH265</f>
        <v>1.4487299397890243</v>
      </c>
      <c r="R160" s="362">
        <f>[4]prixC2!AI265</f>
        <v>1.8066262065315184</v>
      </c>
      <c r="S160" s="362">
        <f>[4]prixC2!AK265</f>
        <v>9.1162640443608396</v>
      </c>
      <c r="T160" s="362">
        <f>[4]prixC2!AL265</f>
        <v>32.038104361325615</v>
      </c>
      <c r="U160" s="380">
        <f t="shared" si="7"/>
        <v>38.692623625731528</v>
      </c>
      <c r="V160" s="376">
        <f>'[2]Haltung gewichtet'!H135</f>
        <v>0.60691021275651003</v>
      </c>
      <c r="W160" s="380">
        <f t="shared" si="5"/>
        <v>16.99348595718228</v>
      </c>
      <c r="X160" s="362">
        <f>IF(ISBLANK([1]KochtypBerechnung_nichtBio!U129),"",[1]KochtypBerechnung_nichtBio!U129)</f>
        <v>1.3781074446089501</v>
      </c>
      <c r="Y160" s="362">
        <f>IF(ISBLANK([1]KochtypBerechnung_nichtBio!W129),"",[1]KochtypBerechnung_nichtBio!W129)</f>
        <v>1.7066003336463222</v>
      </c>
      <c r="Z160" s="380"/>
      <c r="AA160" s="376">
        <f>'[7]Nicht-Bio'!C142</f>
        <v>3.9014899885905221</v>
      </c>
      <c r="AB160" s="362">
        <f>'[7]Nicht-Bio'!D142</f>
        <v>2.8550166468488301</v>
      </c>
      <c r="AC160" s="362">
        <f>'[7]Nicht-Bio'!E142</f>
        <v>2.6384145408000004</v>
      </c>
      <c r="AD160" s="362">
        <f>'[7]Nicht-Bio'!F142</f>
        <v>0.57728161502752495</v>
      </c>
      <c r="AE160" s="380">
        <f t="shared" si="12"/>
        <v>13.069987515405796</v>
      </c>
      <c r="AF160" s="362">
        <f>'[7]Nicht-Bio'!G142</f>
        <v>1.6495797717940377</v>
      </c>
      <c r="AG160" s="362">
        <f>'[7]Nicht-Bio'!I142</f>
        <v>3.4975722515559462</v>
      </c>
      <c r="AH160" s="362">
        <f>'[7]Nicht-Bio'!J142</f>
        <v>1.51886934210733</v>
      </c>
      <c r="AI160" s="362">
        <f>'[7]Nicht-Bio'!K142</f>
        <v>3.6742460703852955</v>
      </c>
      <c r="AJ160" s="362">
        <f>'[7]Nicht-Bio'!L142</f>
        <v>3.4661213411096257</v>
      </c>
      <c r="AK160" s="362">
        <f>'[7]Nicht-Bio'!M142</f>
        <v>2.0551943523940102</v>
      </c>
      <c r="AL160" s="362">
        <f>'[7]Nicht-Bio'!N142</f>
        <v>3.5933960003114622</v>
      </c>
      <c r="AM160" s="362">
        <f>'[7]Nicht-Bio'!O142</f>
        <v>3.8499266795897236</v>
      </c>
      <c r="AN160" s="362">
        <f>'[7]Nicht-Bio'!P142</f>
        <v>4.6302558720812783</v>
      </c>
      <c r="AO160" s="362">
        <f>'[7]Nicht-Bio'!R142</f>
        <v>3.7523009284579403</v>
      </c>
      <c r="AP160" s="362">
        <f>'[7]Nicht-Bio'!S142</f>
        <v>11.159170472604981</v>
      </c>
      <c r="AQ160" s="362">
        <f>'[7]Nicht-Bio'!T142</f>
        <v>4.1922663892711984</v>
      </c>
      <c r="AR160" s="362">
        <f>'[7]Nicht-Bio'!U142</f>
        <v>5.5866189147499998</v>
      </c>
      <c r="AS160" s="362">
        <f>'[7]Nicht-Bio'!W142</f>
        <v>4.890288870699262</v>
      </c>
      <c r="AT160" s="362">
        <f>'[7]Nicht-Bio'!X142</f>
        <v>31.799772408000003</v>
      </c>
      <c r="AU160" s="380">
        <f t="shared" si="8"/>
        <v>23.251806690230914</v>
      </c>
      <c r="AV160" s="362"/>
      <c r="AW160" s="362"/>
      <c r="AX160" s="381"/>
      <c r="AY160" s="401"/>
    </row>
    <row r="161" spans="1:51">
      <c r="A161" s="398">
        <v>40787</v>
      </c>
      <c r="B161" s="376">
        <f>'[3]Warenkorb transponiert'!AI48</f>
        <v>1.3731746726846457</v>
      </c>
      <c r="C161" s="362">
        <f>'[3]Warenkorb transponiert'!AJ48</f>
        <v>18.397716338489836</v>
      </c>
      <c r="D161" s="362">
        <f>'[3]Warenkorb transponiert'!AK48</f>
        <v>10.922605416985084</v>
      </c>
      <c r="E161" s="362">
        <f>'[3]Warenkorb transponiert'!AL48</f>
        <v>15.537288560508721</v>
      </c>
      <c r="F161" s="362">
        <f>'[3]Warenkorb transponiert'!AM48</f>
        <v>12.213748686919928</v>
      </c>
      <c r="G161" s="362">
        <f>'[3]Warenkorb transponiert'!AN48</f>
        <v>4.9542804477131295</v>
      </c>
      <c r="H161" s="362">
        <f>'[3]Warenkorb transponiert'!AO48</f>
        <v>3.5611922587317215</v>
      </c>
      <c r="I161" s="362">
        <f>'[3]Warenkorb transponiert'!AP48</f>
        <v>2.4214736242871844</v>
      </c>
      <c r="J161" s="380">
        <f t="shared" si="11"/>
        <v>26.314236329327571</v>
      </c>
      <c r="K161" s="362">
        <f>[4]prixC2!C266</f>
        <v>64.430156715214807</v>
      </c>
      <c r="L161" s="362">
        <f>[4]prixC2!D266</f>
        <v>44.858414739395819</v>
      </c>
      <c r="M161" s="362">
        <f>[4]prixC2!Q266</f>
        <v>30.140918432286142</v>
      </c>
      <c r="N161" s="362">
        <f>[4]prixC2!R266</f>
        <v>15.244337635010792</v>
      </c>
      <c r="O161" s="362">
        <f>[4]prixC2!T266</f>
        <v>24.44736400881699</v>
      </c>
      <c r="P161" s="362">
        <f>[4]prixC2!AE266</f>
        <v>4.7823755728863633</v>
      </c>
      <c r="Q161" s="362">
        <f>[4]prixC2!AH266</f>
        <v>1.3358814012877545</v>
      </c>
      <c r="R161" s="362">
        <f>[4]prixC2!AI266</f>
        <v>1.7312476485411661</v>
      </c>
      <c r="S161" s="362">
        <f>[4]prixC2!AK266</f>
        <v>9.4025384834075716</v>
      </c>
      <c r="T161" s="362">
        <f>[4]prixC2!AL266</f>
        <v>33.525465273732792</v>
      </c>
      <c r="U161" s="380" t="e">
        <f>SUMPRODUCT($K$19:$T$19,[5]Detailhandel!B12:M12)</f>
        <v>#VALUE!</v>
      </c>
      <c r="V161" s="376">
        <f>'[2]Haltung gewichtet'!H136</f>
        <v>0.61151592750379968</v>
      </c>
      <c r="W161" s="380">
        <f t="shared" si="5"/>
        <v>17.122445970106391</v>
      </c>
      <c r="X161" s="362">
        <f>IF(ISBLANK([1]KochtypBerechnung_nichtBio!U130),"",[1]KochtypBerechnung_nichtBio!U130)</f>
        <v>1.4334935675014178</v>
      </c>
      <c r="Y161" s="362">
        <f>IF(ISBLANK([1]KochtypBerechnung_nichtBio!W130),"",[1]KochtypBerechnung_nichtBio!W130)</f>
        <v>1.6069138518207251</v>
      </c>
      <c r="Z161" s="380"/>
      <c r="AA161" s="376">
        <f>'[7]Nicht-Bio'!C143</f>
        <v>3.2737834489529503</v>
      </c>
      <c r="AB161" s="362">
        <f>'[7]Nicht-Bio'!D143</f>
        <v>2.7814672372188927</v>
      </c>
      <c r="AC161" s="362">
        <f>'[7]Nicht-Bio'!E143</f>
        <v>2.7224971916676353</v>
      </c>
      <c r="AD161" s="362">
        <f>'[7]Nicht-Bio'!F143</f>
        <v>0.5838807175833548</v>
      </c>
      <c r="AE161" s="380">
        <f t="shared" si="12"/>
        <v>12.131503611880316</v>
      </c>
      <c r="AF161" s="362">
        <f>'[7]Nicht-Bio'!G143</f>
        <v>1.5868340468054924</v>
      </c>
      <c r="AG161" s="362">
        <f>'[7]Nicht-Bio'!I143</f>
        <v>3.6372313694717326</v>
      </c>
      <c r="AH161" s="362">
        <f>'[7]Nicht-Bio'!J143</f>
        <v>1.60441023391992</v>
      </c>
      <c r="AI161" s="362">
        <f>'[7]Nicht-Bio'!K143</f>
        <v>3.7133422895823527</v>
      </c>
      <c r="AJ161" s="362">
        <f>'[7]Nicht-Bio'!L143</f>
        <v>3.3571310296944827</v>
      </c>
      <c r="AK161" s="362">
        <f>'[7]Nicht-Bio'!M143</f>
        <v>1.8306725565624999</v>
      </c>
      <c r="AL161" s="362">
        <f>'[7]Nicht-Bio'!N143</f>
        <v>3.9401518601941126</v>
      </c>
      <c r="AM161" s="362">
        <f>'[7]Nicht-Bio'!O143</f>
        <v>3.4239291653879453</v>
      </c>
      <c r="AN161" s="362">
        <f>'[7]Nicht-Bio'!P143</f>
        <v>4.6391004470748527</v>
      </c>
      <c r="AO161" s="362">
        <f>'[7]Nicht-Bio'!R143</f>
        <v>3.50834909768506</v>
      </c>
      <c r="AP161" s="362">
        <f>'[7]Nicht-Bio'!S143</f>
        <v>11.294278816641924</v>
      </c>
      <c r="AQ161" s="362">
        <f>'[7]Nicht-Bio'!T143</f>
        <v>3.9721047892908823</v>
      </c>
      <c r="AR161" s="362">
        <f>'[7]Nicht-Bio'!U143</f>
        <v>4.5136439787937421</v>
      </c>
      <c r="AS161" s="362">
        <f>'[7]Nicht-Bio'!W143</f>
        <v>5.3024512028161297</v>
      </c>
      <c r="AT161" s="362">
        <f>'[7]Nicht-Bio'!X143</f>
        <v>30.003463351388199</v>
      </c>
      <c r="AU161" s="380">
        <f t="shared" si="8"/>
        <v>23.031083720254237</v>
      </c>
      <c r="AV161" s="362"/>
      <c r="AW161" s="362"/>
      <c r="AX161" s="381"/>
      <c r="AY161" s="401"/>
    </row>
    <row r="162" spans="1:51">
      <c r="A162" s="398">
        <v>40817</v>
      </c>
      <c r="B162" s="376">
        <f>'[3]Warenkorb transponiert'!AI49</f>
        <v>1.3545357582156747</v>
      </c>
      <c r="C162" s="362">
        <f>'[3]Warenkorb transponiert'!AJ49</f>
        <v>18.541335937659184</v>
      </c>
      <c r="D162" s="362">
        <f>'[3]Warenkorb transponiert'!AK49</f>
        <v>10.918129929412785</v>
      </c>
      <c r="E162" s="362">
        <f>'[3]Warenkorb transponiert'!AL49</f>
        <v>15.41669561962664</v>
      </c>
      <c r="F162" s="362">
        <f>'[3]Warenkorb transponiert'!AM49</f>
        <v>12.377119206507</v>
      </c>
      <c r="G162" s="362">
        <f>'[3]Warenkorb transponiert'!AN49</f>
        <v>4.9418173764913025</v>
      </c>
      <c r="H162" s="362">
        <f>'[3]Warenkorb transponiert'!AO49</f>
        <v>3.4253380027353497</v>
      </c>
      <c r="I162" s="362">
        <f>'[3]Warenkorb transponiert'!AP49</f>
        <v>2.4214736242871844</v>
      </c>
      <c r="J162" s="380">
        <f t="shared" si="11"/>
        <v>26.108072038312365</v>
      </c>
      <c r="K162" s="362">
        <f>[4]prixC2!C267</f>
        <v>65.061441139598259</v>
      </c>
      <c r="L162" s="362">
        <f>[4]prixC2!D267</f>
        <v>44.695516784552126</v>
      </c>
      <c r="M162" s="362">
        <f>[4]prixC2!Q267</f>
        <v>32.395497325007227</v>
      </c>
      <c r="N162" s="362">
        <f>[4]prixC2!R267</f>
        <v>16.684871213745947</v>
      </c>
      <c r="O162" s="362">
        <f>[4]prixC2!T267</f>
        <v>24.258451985775718</v>
      </c>
      <c r="P162" s="362">
        <f>[4]prixC2!AE267</f>
        <v>4.5206985068216952</v>
      </c>
      <c r="Q162" s="362">
        <f>[4]prixC2!AH267</f>
        <v>1.3678695468465891</v>
      </c>
      <c r="R162" s="362">
        <f>[4]prixC2!AI267</f>
        <v>1.7126248410201685</v>
      </c>
      <c r="S162" s="362">
        <f>[4]prixC2!AK267</f>
        <v>9.3164689105432021</v>
      </c>
      <c r="T162" s="362">
        <f>[4]prixC2!AL267</f>
        <v>30.634852335208933</v>
      </c>
      <c r="U162" s="380">
        <f t="shared" ref="U162:U193" si="13">SUMPRODUCT($K$19:$T$19,K162:T162)</f>
        <v>38.854566577356707</v>
      </c>
      <c r="V162" s="376">
        <f>'[2]Haltung gewichtet'!H137</f>
        <v>0.61078813354878092</v>
      </c>
      <c r="W162" s="380">
        <f t="shared" si="5"/>
        <v>17.102067739365864</v>
      </c>
      <c r="X162" s="362">
        <f>IF(ISBLANK([1]KochtypBerechnung_nichtBio!U131),"",[1]KochtypBerechnung_nichtBio!U131)</f>
        <v>1.4480779275000002</v>
      </c>
      <c r="Y162" s="362">
        <f>IF(ISBLANK([1]KochtypBerechnung_nichtBio!W131),"",[1]KochtypBerechnung_nichtBio!W131)</f>
        <v>1.5525265951356251</v>
      </c>
      <c r="Z162" s="380"/>
      <c r="AA162" s="376">
        <f>'[7]Nicht-Bio'!C144</f>
        <v>3.2689322555314346</v>
      </c>
      <c r="AB162" s="362">
        <f>'[7]Nicht-Bio'!D144</f>
        <v>2.8244345602156198</v>
      </c>
      <c r="AC162" s="362">
        <f>'[7]Nicht-Bio'!E144</f>
        <v>2.8032412401791325</v>
      </c>
      <c r="AD162" s="362">
        <f>'[7]Nicht-Bio'!F144</f>
        <v>0.56552066742499996</v>
      </c>
      <c r="AE162" s="380">
        <f t="shared" si="12"/>
        <v>12.201738887093954</v>
      </c>
      <c r="AF162" s="362">
        <f>'[7]Nicht-Bio'!G144</f>
        <v>1.6673522969549124</v>
      </c>
      <c r="AG162" s="362">
        <f>'[7]Nicht-Bio'!I144</f>
        <v>3.0061677449114272</v>
      </c>
      <c r="AH162" s="362">
        <f>'[7]Nicht-Bio'!J144</f>
        <v>1.197731041952389</v>
      </c>
      <c r="AI162" s="362">
        <f>'[7]Nicht-Bio'!K144</f>
        <v>3.4334580331847251</v>
      </c>
      <c r="AJ162" s="362">
        <f>'[7]Nicht-Bio'!L144</f>
        <v>3.5401942828603628</v>
      </c>
      <c r="AK162" s="362">
        <f>'[7]Nicht-Bio'!M144</f>
        <v>1.7133588025000002</v>
      </c>
      <c r="AL162" s="362">
        <f>'[7]Nicht-Bio'!N144</f>
        <v>4.2050426588895027</v>
      </c>
      <c r="AM162" s="362">
        <f>'[7]Nicht-Bio'!O144</f>
        <v>3.3729695983954122</v>
      </c>
      <c r="AN162" s="362">
        <f>'[7]Nicht-Bio'!P144</f>
        <v>4.4466844691415623</v>
      </c>
      <c r="AO162" s="362">
        <f>'[7]Nicht-Bio'!R144</f>
        <v>3.36278636771282</v>
      </c>
      <c r="AP162" s="362">
        <f>'[7]Nicht-Bio'!S144</f>
        <v>10.998368608573351</v>
      </c>
      <c r="AQ162" s="362">
        <f>'[7]Nicht-Bio'!T144</f>
        <v>3.9360206545987548</v>
      </c>
      <c r="AR162" s="362">
        <f>'[7]Nicht-Bio'!U144</f>
        <v>4.29739345625</v>
      </c>
      <c r="AS162" s="362">
        <f>'[7]Nicht-Bio'!W144</f>
        <v>4.0068952379046348</v>
      </c>
      <c r="AT162" s="362">
        <f>'[7]Nicht-Bio'!X144</f>
        <v>27.346471205818524</v>
      </c>
      <c r="AU162" s="380">
        <f t="shared" si="8"/>
        <v>21.547668405476255</v>
      </c>
      <c r="AV162" s="362"/>
      <c r="AW162" s="362"/>
      <c r="AX162" s="381"/>
      <c r="AY162" s="401"/>
    </row>
    <row r="163" spans="1:51">
      <c r="A163" s="398">
        <v>40848</v>
      </c>
      <c r="B163" s="376">
        <f>'[3]Warenkorb transponiert'!AI50</f>
        <v>1.3359758110698483</v>
      </c>
      <c r="C163" s="362">
        <f>'[3]Warenkorb transponiert'!AJ50</f>
        <v>18.659887047920929</v>
      </c>
      <c r="D163" s="362">
        <f>'[3]Warenkorb transponiert'!AK50</f>
        <v>10.75273583938179</v>
      </c>
      <c r="E163" s="362">
        <f>'[3]Warenkorb transponiert'!AL50</f>
        <v>15.432769041010793</v>
      </c>
      <c r="F163" s="362">
        <f>'[3]Warenkorb transponiert'!AM50</f>
        <v>11.985727967114876</v>
      </c>
      <c r="G163" s="362">
        <f>'[3]Warenkorb transponiert'!AN50</f>
        <v>4.8114920765002882</v>
      </c>
      <c r="H163" s="362">
        <f>'[3]Warenkorb transponiert'!AO50</f>
        <v>3.4253380027353497</v>
      </c>
      <c r="I163" s="362">
        <f>'[3]Warenkorb transponiert'!AP50</f>
        <v>2.4214736242871844</v>
      </c>
      <c r="J163" s="380">
        <f t="shared" si="11"/>
        <v>25.838145547882633</v>
      </c>
      <c r="K163" s="362">
        <f>[4]prixC2!C268</f>
        <v>60.935871572983537</v>
      </c>
      <c r="L163" s="362">
        <f>[4]prixC2!D268</f>
        <v>43.726259154707151</v>
      </c>
      <c r="M163" s="362">
        <f>[4]prixC2!Q268</f>
        <v>31.160033261056434</v>
      </c>
      <c r="N163" s="362">
        <f>[4]prixC2!R268</f>
        <v>16.309456128812297</v>
      </c>
      <c r="O163" s="362">
        <f>[4]prixC2!T268</f>
        <v>22.942145172279563</v>
      </c>
      <c r="P163" s="362">
        <f>[4]prixC2!AE268</f>
        <v>4.8153925963204047</v>
      </c>
      <c r="Q163" s="362">
        <f>[4]prixC2!AH268</f>
        <v>1.3269570432255746</v>
      </c>
      <c r="R163" s="362">
        <f>[4]prixC2!AI268</f>
        <v>1.7104744747132816</v>
      </c>
      <c r="S163" s="362">
        <f>[4]prixC2!AK268</f>
        <v>8.3747480522229552</v>
      </c>
      <c r="T163" s="362">
        <f>[4]prixC2!AL268</f>
        <v>33.241447851622993</v>
      </c>
      <c r="U163" s="380">
        <f t="shared" si="13"/>
        <v>37.485669424750242</v>
      </c>
      <c r="V163" s="376">
        <f>'[2]Haltung gewichtet'!H138</f>
        <v>0.63268620003422449</v>
      </c>
      <c r="W163" s="380">
        <f t="shared" si="5"/>
        <v>17.715213600958286</v>
      </c>
      <c r="X163" s="362">
        <f>IF(ISBLANK([1]KochtypBerechnung_nichtBio!U132),"",[1]KochtypBerechnung_nichtBio!U132)</f>
        <v>1.6117556380093081</v>
      </c>
      <c r="Y163" s="362">
        <f>IF(ISBLANK([1]KochtypBerechnung_nichtBio!W132),"",[1]KochtypBerechnung_nichtBio!W132)</f>
        <v>1.7606409644319658</v>
      </c>
      <c r="Z163" s="380"/>
      <c r="AA163" s="376">
        <f>'[7]Nicht-Bio'!C145</f>
        <v>2.9836965515151141</v>
      </c>
      <c r="AB163" s="362">
        <f>'[7]Nicht-Bio'!D145</f>
        <v>2.7251155634176798</v>
      </c>
      <c r="AC163" s="362">
        <f>'[7]Nicht-Bio'!E145</f>
        <v>2.433848864469728</v>
      </c>
      <c r="AD163" s="362">
        <f>'[7]Nicht-Bio'!F145</f>
        <v>0.55042248432518726</v>
      </c>
      <c r="AE163" s="380">
        <f t="shared" si="12"/>
        <v>11.288188981496868</v>
      </c>
      <c r="AF163" s="362">
        <f>'[7]Nicht-Bio'!G145</f>
        <v>1.7034118446386279</v>
      </c>
      <c r="AG163" s="362">
        <f>'[7]Nicht-Bio'!I145</f>
        <v>3.2961070737910476</v>
      </c>
      <c r="AH163" s="362">
        <f>'[7]Nicht-Bio'!J145</f>
        <v>1.203122734706594</v>
      </c>
      <c r="AI163" s="362">
        <f>'[7]Nicht-Bio'!K145</f>
        <v>3.2728527854628959</v>
      </c>
      <c r="AJ163" s="362">
        <f>'[7]Nicht-Bio'!L145</f>
        <v>2.2547370879145618</v>
      </c>
      <c r="AK163" s="362">
        <f>'[7]Nicht-Bio'!M145</f>
        <v>1.6930035890000004</v>
      </c>
      <c r="AL163" s="362">
        <f>'[7]Nicht-Bio'!N145</f>
        <v>4.5859827328674285</v>
      </c>
      <c r="AM163" s="362">
        <f>'[7]Nicht-Bio'!O145</f>
        <v>3.696934084</v>
      </c>
      <c r="AN163" s="362">
        <f>'[7]Nicht-Bio'!P145</f>
        <v>4.4702698810000001</v>
      </c>
      <c r="AO163" s="362">
        <f>'[7]Nicht-Bio'!R145</f>
        <v>3.2380850078775238</v>
      </c>
      <c r="AP163" s="362">
        <f>'[7]Nicht-Bio'!S145</f>
        <v>11.325077804676321</v>
      </c>
      <c r="AQ163" s="362">
        <f>'[7]Nicht-Bio'!T145</f>
        <v>4.0461526852469722</v>
      </c>
      <c r="AR163" s="362">
        <f>'[7]Nicht-Bio'!U145</f>
        <v>4.0821513875773885</v>
      </c>
      <c r="AS163" s="362">
        <f>'[7]Nicht-Bio'!W145</f>
        <v>3.2712898827085319</v>
      </c>
      <c r="AT163" s="362">
        <f>'[7]Nicht-Bio'!X145</f>
        <v>24.49255564349054</v>
      </c>
      <c r="AU163" s="380">
        <f t="shared" si="8"/>
        <v>20.480680157725168</v>
      </c>
      <c r="AV163" s="362"/>
      <c r="AW163" s="362"/>
      <c r="AX163" s="381"/>
      <c r="AY163" s="401"/>
    </row>
    <row r="164" spans="1:51">
      <c r="A164" s="398">
        <v>40878</v>
      </c>
      <c r="B164" s="376">
        <f>'[3]Warenkorb transponiert'!AI51</f>
        <v>1.3200931429735325</v>
      </c>
      <c r="C164" s="362">
        <f>'[3]Warenkorb transponiert'!AJ51</f>
        <v>18.279251572903419</v>
      </c>
      <c r="D164" s="362">
        <f>'[3]Warenkorb transponiert'!AK51</f>
        <v>10.75273583938179</v>
      </c>
      <c r="E164" s="362">
        <f>'[3]Warenkorb transponiert'!AL51</f>
        <v>15.28699443059541</v>
      </c>
      <c r="F164" s="362">
        <f>'[3]Warenkorb transponiert'!AM51</f>
        <v>12.005115341922089</v>
      </c>
      <c r="G164" s="362">
        <f>'[3]Warenkorb transponiert'!AN51</f>
        <v>4.7935821976947519</v>
      </c>
      <c r="H164" s="362">
        <f>'[3]Warenkorb transponiert'!AO51</f>
        <v>3.3080696898565987</v>
      </c>
      <c r="I164" s="362">
        <f>'[3]Warenkorb transponiert'!AP51</f>
        <v>2.4214736242871844</v>
      </c>
      <c r="J164" s="380">
        <f t="shared" si="11"/>
        <v>25.53900032501544</v>
      </c>
      <c r="K164" s="362">
        <f>[4]prixC2!C269</f>
        <v>59.11104737164392</v>
      </c>
      <c r="L164" s="362">
        <f>[4]prixC2!D269</f>
        <v>43.721105360138303</v>
      </c>
      <c r="M164" s="362">
        <f>[4]prixC2!Q269</f>
        <v>29.594681641152288</v>
      </c>
      <c r="N164" s="362">
        <f>[4]prixC2!R269</f>
        <v>16.688604664879289</v>
      </c>
      <c r="O164" s="362">
        <f>[4]prixC2!T269</f>
        <v>24.196779935065081</v>
      </c>
      <c r="P164" s="362">
        <f>[4]prixC2!AE269</f>
        <v>4.7730398900821651</v>
      </c>
      <c r="Q164" s="362">
        <f>[4]prixC2!AH269</f>
        <v>1.3661732725521578</v>
      </c>
      <c r="R164" s="362">
        <f>[4]prixC2!AI269</f>
        <v>1.7216470997837268</v>
      </c>
      <c r="S164" s="362">
        <f>[4]prixC2!AK269</f>
        <v>9.919611163803193</v>
      </c>
      <c r="T164" s="362">
        <f>[4]prixC2!AL269</f>
        <v>32.006759102247067</v>
      </c>
      <c r="U164" s="380">
        <f t="shared" si="13"/>
        <v>38.234292004437286</v>
      </c>
      <c r="V164" s="376">
        <f>'[2]Haltung gewichtet'!H139</f>
        <v>0.62465198587945481</v>
      </c>
      <c r="W164" s="380">
        <f t="shared" si="5"/>
        <v>17.490255604624735</v>
      </c>
      <c r="X164" s="362">
        <f>IF(ISBLANK([1]KochtypBerechnung_nichtBio!U133),"",[1]KochtypBerechnung_nichtBio!U133)</f>
        <v>1.6982230151980775</v>
      </c>
      <c r="Y164" s="362">
        <f>IF(ISBLANK([1]KochtypBerechnung_nichtBio!W133),"",[1]KochtypBerechnung_nichtBio!W133)</f>
        <v>1.7938744651458525</v>
      </c>
      <c r="Z164" s="380"/>
      <c r="AA164" s="376">
        <f>'[7]Nicht-Bio'!C146</f>
        <v>3.2655599560390174</v>
      </c>
      <c r="AB164" s="362">
        <f>'[7]Nicht-Bio'!D146</f>
        <v>2.6798287949710224</v>
      </c>
      <c r="AC164" s="362">
        <f>'[7]Nicht-Bio'!E146</f>
        <v>2.3698036471063699</v>
      </c>
      <c r="AD164" s="362">
        <f>'[7]Nicht-Bio'!F146</f>
        <v>0.54864831000000003</v>
      </c>
      <c r="AE164" s="380">
        <f t="shared" si="12"/>
        <v>11.595203243248422</v>
      </c>
      <c r="AF164" s="362">
        <f>'[7]Nicht-Bio'!G146</f>
        <v>1.7882727924999999</v>
      </c>
      <c r="AG164" s="362">
        <f>'[7]Nicht-Bio'!I146</f>
        <v>3.1444146492509248</v>
      </c>
      <c r="AH164" s="362">
        <f>'[7]Nicht-Bio'!J146</f>
        <v>1.0304107487919474</v>
      </c>
      <c r="AI164" s="362">
        <f>'[7]Nicht-Bio'!K146</f>
        <v>3.1149766087500002</v>
      </c>
      <c r="AJ164" s="362">
        <f>'[7]Nicht-Bio'!L146</f>
        <v>1.9837041663442125</v>
      </c>
      <c r="AK164" s="362">
        <f>'[7]Nicht-Bio'!M146</f>
        <v>1.7227899143750001</v>
      </c>
      <c r="AL164" s="362">
        <f>'[7]Nicht-Bio'!N146</f>
        <v>3.3458418728714223</v>
      </c>
      <c r="AM164" s="362">
        <f>'[7]Nicht-Bio'!O146</f>
        <v>2.6219730244724602</v>
      </c>
      <c r="AN164" s="362">
        <f>'[7]Nicht-Bio'!P146</f>
        <v>3.1829134511978499</v>
      </c>
      <c r="AO164" s="362">
        <f>'[7]Nicht-Bio'!R146</f>
        <v>3.2764252337457949</v>
      </c>
      <c r="AP164" s="362">
        <f>'[7]Nicht-Bio'!S146</f>
        <v>11.42687129407555</v>
      </c>
      <c r="AQ164" s="362">
        <f>'[7]Nicht-Bio'!T146</f>
        <v>4.1034217462499996</v>
      </c>
      <c r="AR164" s="362">
        <f>'[7]Nicht-Bio'!U146</f>
        <v>3.9461206437781802</v>
      </c>
      <c r="AS164" s="362">
        <f>'[7]Nicht-Bio'!W146</f>
        <v>3.5308082065624995</v>
      </c>
      <c r="AT164" s="362">
        <f>'[7]Nicht-Bio'!X146</f>
        <v>28.751858910366526</v>
      </c>
      <c r="AU164" s="380">
        <f t="shared" si="8"/>
        <v>19.165373404904596</v>
      </c>
      <c r="AV164" s="362"/>
      <c r="AW164" s="362"/>
      <c r="AX164" s="381"/>
      <c r="AY164" s="401"/>
    </row>
    <row r="165" spans="1:51">
      <c r="A165" s="398">
        <v>40909</v>
      </c>
      <c r="B165" s="376">
        <f>'[3]Warenkorb transponiert'!AI52</f>
        <v>1.332209515808414</v>
      </c>
      <c r="C165" s="362">
        <f>'[3]Warenkorb transponiert'!AJ52</f>
        <v>18.216732599337831</v>
      </c>
      <c r="D165" s="362">
        <f>'[3]Warenkorb transponiert'!AK52</f>
        <v>10.663997902560435</v>
      </c>
      <c r="E165" s="362">
        <f>'[3]Warenkorb transponiert'!AL52</f>
        <v>15.323619241227721</v>
      </c>
      <c r="F165" s="362">
        <f>'[3]Warenkorb transponiert'!AM52</f>
        <v>14.485989599995586</v>
      </c>
      <c r="G165" s="362">
        <f>'[3]Warenkorb transponiert'!AN52</f>
        <v>6.4581204680164985</v>
      </c>
      <c r="H165" s="362">
        <f>'[3]Warenkorb transponiert'!AO52</f>
        <v>3.3574108747371634</v>
      </c>
      <c r="I165" s="362">
        <f>'[3]Warenkorb transponiert'!AP52</f>
        <v>2.4214736242871844</v>
      </c>
      <c r="J165" s="380">
        <f t="shared" si="11"/>
        <v>26.664165074017813</v>
      </c>
      <c r="K165" s="362">
        <f>[4]prixC2!C270</f>
        <v>64.580205936892895</v>
      </c>
      <c r="L165" s="362">
        <f>[4]prixC2!D270</f>
        <v>43.311350076707889</v>
      </c>
      <c r="M165" s="362">
        <f>[4]prixC2!Q270</f>
        <v>30.975883804818075</v>
      </c>
      <c r="N165" s="362">
        <f>[4]prixC2!R270</f>
        <v>15.990070856185348</v>
      </c>
      <c r="O165" s="362">
        <f>[4]prixC2!T270</f>
        <v>23.816643137904229</v>
      </c>
      <c r="P165" s="362">
        <f>[4]prixC2!AE270</f>
        <v>4.8209039286869269</v>
      </c>
      <c r="Q165" s="362">
        <f>[4]prixC2!AH270</f>
        <v>1.4185867160326466</v>
      </c>
      <c r="R165" s="362">
        <f>[4]prixC2!AI270</f>
        <v>1.6646989744273657</v>
      </c>
      <c r="S165" s="362">
        <f>[4]prixC2!AK270</f>
        <v>8.9432755352814741</v>
      </c>
      <c r="T165" s="362">
        <f>[4]prixC2!AL270</f>
        <v>33.842941410799625</v>
      </c>
      <c r="U165" s="380">
        <f t="shared" si="13"/>
        <v>38.453442336915231</v>
      </c>
      <c r="V165" s="376">
        <f>'[2]Haltung gewichtet'!H140</f>
        <v>0.61005048648018412</v>
      </c>
      <c r="W165" s="380">
        <f t="shared" si="5"/>
        <v>17.081413621445154</v>
      </c>
      <c r="X165" s="362">
        <f>IF(ISBLANK([1]KochtypBerechnung_nichtBio!U134),"",[1]KochtypBerechnung_nichtBio!U134)</f>
        <v>1.7038220864609099</v>
      </c>
      <c r="Y165" s="362">
        <f>IF(ISBLANK([1]KochtypBerechnung_nichtBio!W134),"",[1]KochtypBerechnung_nichtBio!W134)</f>
        <v>1.8066136598168976</v>
      </c>
      <c r="Z165" s="380"/>
      <c r="AA165" s="376">
        <f>'[7]Nicht-Bio'!C147</f>
        <v>3.3262655247458732</v>
      </c>
      <c r="AB165" s="362">
        <f>'[7]Nicht-Bio'!D147</f>
        <v>2.7260200897699103</v>
      </c>
      <c r="AC165" s="362">
        <f>'[7]Nicht-Bio'!E147</f>
        <v>2.3841252633466965</v>
      </c>
      <c r="AD165" s="362">
        <f>'[7]Nicht-Bio'!F147</f>
        <v>0.46441112279539637</v>
      </c>
      <c r="AE165" s="380">
        <f t="shared" si="12"/>
        <v>11.543794869223161</v>
      </c>
      <c r="AF165" s="362">
        <f>'[7]Nicht-Bio'!G147</f>
        <v>1.6629246352838301</v>
      </c>
      <c r="AG165" s="362">
        <f>'[7]Nicht-Bio'!I147</f>
        <v>4.3660909924999993</v>
      </c>
      <c r="AH165" s="362">
        <f>'[7]Nicht-Bio'!J147</f>
        <v>1.14796506</v>
      </c>
      <c r="AI165" s="362">
        <f>'[7]Nicht-Bio'!K147</f>
        <v>3.9359330708333338</v>
      </c>
      <c r="AJ165" s="362">
        <f>'[7]Nicht-Bio'!L147</f>
        <v>3.1438479749876898</v>
      </c>
      <c r="AK165" s="362">
        <f>'[7]Nicht-Bio'!M147</f>
        <v>1.7411942358333334</v>
      </c>
      <c r="AL165" s="362">
        <f>'[7]Nicht-Bio'!N147</f>
        <v>2.6101209497818965</v>
      </c>
      <c r="AM165" s="362">
        <f>'[7]Nicht-Bio'!O147</f>
        <v>3.1043772365222337</v>
      </c>
      <c r="AN165" s="362">
        <f>'[7]Nicht-Bio'!P147</f>
        <v>2.8985427318438766</v>
      </c>
      <c r="AO165" s="362">
        <f>'[7]Nicht-Bio'!R147</f>
        <v>3.3673977368631536</v>
      </c>
      <c r="AP165" s="362">
        <f>'[7]Nicht-Bio'!S147</f>
        <v>11.482588323328834</v>
      </c>
      <c r="AQ165" s="362">
        <f>'[7]Nicht-Bio'!T147</f>
        <v>3.8824559128364733</v>
      </c>
      <c r="AR165" s="362">
        <f>'[7]Nicht-Bio'!U147</f>
        <v>3.8205759966565735</v>
      </c>
      <c r="AS165" s="362">
        <f>'[7]Nicht-Bio'!W147</f>
        <v>4.3871849041666664</v>
      </c>
      <c r="AT165" s="362">
        <f>'[7]Nicht-Bio'!X147</f>
        <v>29.561878905076568</v>
      </c>
      <c r="AU165" s="380">
        <f t="shared" si="8"/>
        <v>21.7157552210072</v>
      </c>
      <c r="AV165" s="362"/>
      <c r="AW165" s="362"/>
      <c r="AX165" s="381"/>
      <c r="AY165" s="401"/>
    </row>
    <row r="166" spans="1:51">
      <c r="A166" s="398">
        <v>40940</v>
      </c>
      <c r="B166" s="376">
        <f>'[3]Warenkorb transponiert'!AI53</f>
        <v>1.3317002052610438</v>
      </c>
      <c r="C166" s="362">
        <f>'[3]Warenkorb transponiert'!AJ53</f>
        <v>18.008505819511569</v>
      </c>
      <c r="D166" s="362">
        <f>'[3]Warenkorb transponiert'!AK53</f>
        <v>10.397784092096368</v>
      </c>
      <c r="E166" s="362">
        <f>'[3]Warenkorb transponiert'!AL53</f>
        <v>15.391803636096631</v>
      </c>
      <c r="F166" s="362">
        <f>'[3]Warenkorb transponiert'!AM53</f>
        <v>14.879549973090638</v>
      </c>
      <c r="G166" s="362">
        <f>'[3]Warenkorb transponiert'!AN53</f>
        <v>6.562593072427684</v>
      </c>
      <c r="H166" s="362">
        <f>'[3]Warenkorb transponiert'!AO53</f>
        <v>3.4244530413859824</v>
      </c>
      <c r="I166" s="362">
        <f>'[3]Warenkorb transponiert'!AP53</f>
        <v>2.4968515645980403</v>
      </c>
      <c r="J166" s="380">
        <f t="shared" si="11"/>
        <v>26.72267008183675</v>
      </c>
      <c r="K166" s="362">
        <f>[4]prixC2!C271</f>
        <v>64.558948375532779</v>
      </c>
      <c r="L166" s="362">
        <f>[4]prixC2!D271</f>
        <v>46.348469459091866</v>
      </c>
      <c r="M166" s="362">
        <f>[4]prixC2!Q271</f>
        <v>32.351245130223511</v>
      </c>
      <c r="N166" s="362">
        <f>[4]prixC2!R271</f>
        <v>17.589617175790764</v>
      </c>
      <c r="O166" s="362">
        <f>[4]prixC2!T271</f>
        <v>25.592696281960997</v>
      </c>
      <c r="P166" s="362">
        <f>[4]prixC2!AE271</f>
        <v>4.6776768447852142</v>
      </c>
      <c r="Q166" s="362">
        <f>[4]prixC2!AH271</f>
        <v>1.3948711693860638</v>
      </c>
      <c r="R166" s="362">
        <f>[4]prixC2!AI271</f>
        <v>1.7462495029013312</v>
      </c>
      <c r="S166" s="362">
        <f>[4]prixC2!AK271</f>
        <v>9.5890764257629328</v>
      </c>
      <c r="T166" s="362">
        <f>[4]prixC2!AL271</f>
        <v>32.693143143350198</v>
      </c>
      <c r="U166" s="380">
        <f t="shared" si="13"/>
        <v>39.944536766721619</v>
      </c>
      <c r="V166" s="376">
        <f>'[2]Haltung gewichtet'!H141</f>
        <v>0.60657705936822381</v>
      </c>
      <c r="W166" s="380">
        <f t="shared" si="5"/>
        <v>16.984157662310267</v>
      </c>
      <c r="X166" s="362">
        <f>IF(ISBLANK([1]KochtypBerechnung_nichtBio!U135),"",[1]KochtypBerechnung_nichtBio!U135)</f>
        <v>1.6823709077918299</v>
      </c>
      <c r="Y166" s="362">
        <f>IF(ISBLANK([1]KochtypBerechnung_nichtBio!W135),"",[1]KochtypBerechnung_nichtBio!W135)</f>
        <v>1.7824467576865402</v>
      </c>
      <c r="Z166" s="380"/>
      <c r="AA166" s="376">
        <f>'[7]Nicht-Bio'!C148</f>
        <v>3.1569574666990401</v>
      </c>
      <c r="AB166" s="362">
        <f>'[7]Nicht-Bio'!D148</f>
        <v>2.7253388532710781</v>
      </c>
      <c r="AC166" s="362">
        <f>'[7]Nicht-Bio'!E148</f>
        <v>2.2699125177447455</v>
      </c>
      <c r="AD166" s="362">
        <f>'[7]Nicht-Bio'!F148</f>
        <v>0.46103432752249623</v>
      </c>
      <c r="AE166" s="380">
        <f t="shared" si="12"/>
        <v>11.178921980236165</v>
      </c>
      <c r="AF166" s="362">
        <f>'[7]Nicht-Bio'!G148</f>
        <v>1.7596303670240219</v>
      </c>
      <c r="AG166" s="362">
        <f>'[7]Nicht-Bio'!I148</f>
        <v>4.7307908965598919</v>
      </c>
      <c r="AH166" s="362">
        <f>'[7]Nicht-Bio'!J148</f>
        <v>1.4180760539999999</v>
      </c>
      <c r="AI166" s="362">
        <f>'[7]Nicht-Bio'!K148</f>
        <v>4.9957956290242436</v>
      </c>
      <c r="AJ166" s="362">
        <f>'[7]Nicht-Bio'!L148</f>
        <v>3.7993346525580378</v>
      </c>
      <c r="AK166" s="362">
        <f>'[7]Nicht-Bio'!M148</f>
        <v>1.7921449940000003</v>
      </c>
      <c r="AL166" s="362">
        <f>'[7]Nicht-Bio'!N148</f>
        <v>3.1655543830050741</v>
      </c>
      <c r="AM166" s="362">
        <f>'[7]Nicht-Bio'!O148</f>
        <v>3.0175496205553243</v>
      </c>
      <c r="AN166" s="362">
        <f>'[7]Nicht-Bio'!P148</f>
        <v>3.1691512300659497</v>
      </c>
      <c r="AO166" s="362">
        <f>'[7]Nicht-Bio'!R148</f>
        <v>3.6264429830771805</v>
      </c>
      <c r="AP166" s="362">
        <f>'[7]Nicht-Bio'!S148</f>
        <v>11.359786967671578</v>
      </c>
      <c r="AQ166" s="362">
        <f>'[7]Nicht-Bio'!T148</f>
        <v>4.1152903455000001</v>
      </c>
      <c r="AR166" s="362">
        <f>'[7]Nicht-Bio'!U148</f>
        <v>3.88251941901144</v>
      </c>
      <c r="AS166" s="362">
        <f>'[7]Nicht-Bio'!W148</f>
        <v>5.1008865119999998</v>
      </c>
      <c r="AT166" s="362">
        <f>'[7]Nicht-Bio'!X148</f>
        <v>36.067124022512097</v>
      </c>
      <c r="AU166" s="380">
        <f t="shared" si="8"/>
        <v>24.418563471318105</v>
      </c>
      <c r="AV166" s="362"/>
      <c r="AW166" s="362"/>
      <c r="AX166" s="381"/>
      <c r="AY166" s="401"/>
    </row>
    <row r="167" spans="1:51">
      <c r="A167" s="398">
        <v>40969</v>
      </c>
      <c r="B167" s="376">
        <f>'[3]Warenkorb transponiert'!AI54</f>
        <v>1.3320997854966103</v>
      </c>
      <c r="C167" s="362">
        <f>'[3]Warenkorb transponiert'!AJ54</f>
        <v>17.747209231864378</v>
      </c>
      <c r="D167" s="362">
        <f>'[3]Warenkorb transponiert'!AK54</f>
        <v>9.8528798580267178</v>
      </c>
      <c r="E167" s="362">
        <f>'[3]Warenkorb transponiert'!AL54</f>
        <v>14.161274470899482</v>
      </c>
      <c r="F167" s="362">
        <f>'[3]Warenkorb transponiert'!AM54</f>
        <v>14.665785818616866</v>
      </c>
      <c r="G167" s="362">
        <f>'[3]Warenkorb transponiert'!AN54</f>
        <v>6.5805029512332194</v>
      </c>
      <c r="H167" s="362">
        <f>'[3]Warenkorb transponiert'!AO54</f>
        <v>3.2855966288543064</v>
      </c>
      <c r="I167" s="362">
        <f>'[3]Warenkorb transponiert'!AP54</f>
        <v>2.5222725318181141</v>
      </c>
      <c r="J167" s="380">
        <f t="shared" si="11"/>
        <v>26.298852411130557</v>
      </c>
      <c r="K167" s="362">
        <f>[4]prixC2!C272</f>
        <v>59.964821035252577</v>
      </c>
      <c r="L167" s="362">
        <f>[4]prixC2!D272</f>
        <v>44.655226889930795</v>
      </c>
      <c r="M167" s="362">
        <f>[4]prixC2!Q272</f>
        <v>30.286754526139983</v>
      </c>
      <c r="N167" s="362">
        <f>[4]prixC2!R272</f>
        <v>16.141110634134943</v>
      </c>
      <c r="O167" s="362">
        <f>[4]prixC2!T272</f>
        <v>23.159143765929421</v>
      </c>
      <c r="P167" s="362">
        <f>[4]prixC2!AE272</f>
        <v>4.8348727367407927</v>
      </c>
      <c r="Q167" s="362">
        <f>[4]prixC2!AH272</f>
        <v>1.3896190826371069</v>
      </c>
      <c r="R167" s="362">
        <f>[4]prixC2!AI272</f>
        <v>1.6861132777912706</v>
      </c>
      <c r="S167" s="362">
        <f>[4]prixC2!AK272</f>
        <v>9.3078386207058514</v>
      </c>
      <c r="T167" s="362">
        <f>[4]prixC2!AL272</f>
        <v>32.358960728178694</v>
      </c>
      <c r="U167" s="380">
        <f t="shared" si="13"/>
        <v>37.857451092238279</v>
      </c>
      <c r="V167" s="376">
        <f>'[2]Haltung gewichtet'!H142</f>
        <v>0.61223271394822776</v>
      </c>
      <c r="W167" s="380">
        <f t="shared" si="5"/>
        <v>17.142515990550379</v>
      </c>
      <c r="X167" s="362">
        <f>IF(ISBLANK([1]KochtypBerechnung_nichtBio!U136),"",[1]KochtypBerechnung_nichtBio!U136)</f>
        <v>1.71116017023346</v>
      </c>
      <c r="Y167" s="362">
        <f>IF(ISBLANK([1]KochtypBerechnung_nichtBio!W136),"",[1]KochtypBerechnung_nichtBio!W136)</f>
        <v>1.8359647217499999</v>
      </c>
      <c r="Z167" s="380"/>
      <c r="AA167" s="376">
        <f>'[7]Nicht-Bio'!C149</f>
        <v>3.3827638655397951</v>
      </c>
      <c r="AB167" s="362">
        <f>'[7]Nicht-Bio'!D149</f>
        <v>2.8364860826191052</v>
      </c>
      <c r="AC167" s="362">
        <f>'[7]Nicht-Bio'!E149</f>
        <v>2.3695996242500001</v>
      </c>
      <c r="AD167" s="362">
        <f>'[7]Nicht-Bio'!F149</f>
        <v>0.459250180694457</v>
      </c>
      <c r="AE167" s="380">
        <f t="shared" si="12"/>
        <v>11.735268361936377</v>
      </c>
      <c r="AF167" s="362">
        <f>'[7]Nicht-Bio'!G149</f>
        <v>1.9408538455551798</v>
      </c>
      <c r="AG167" s="362">
        <f>'[7]Nicht-Bio'!I149</f>
        <v>4.4368979857360706</v>
      </c>
      <c r="AH167" s="362">
        <f>'[7]Nicht-Bio'!J149</f>
        <v>1.4805170571523001</v>
      </c>
      <c r="AI167" s="362">
        <f>'[7]Nicht-Bio'!K149</f>
        <v>3.650868516142995</v>
      </c>
      <c r="AJ167" s="362">
        <f>'[7]Nicht-Bio'!L149</f>
        <v>4.2014663338448806</v>
      </c>
      <c r="AK167" s="362">
        <f>'[7]Nicht-Bio'!M149</f>
        <v>1.8645779199999999</v>
      </c>
      <c r="AL167" s="362">
        <f>'[7]Nicht-Bio'!N149</f>
        <v>2.9258168794937847</v>
      </c>
      <c r="AM167" s="362">
        <f>'[7]Nicht-Bio'!O149</f>
        <v>3.2774328557251002</v>
      </c>
      <c r="AN167" s="362">
        <f>'[7]Nicht-Bio'!P149</f>
        <v>2.927817791649475</v>
      </c>
      <c r="AO167" s="362">
        <f>'[7]Nicht-Bio'!R149</f>
        <v>4.3430649362500002</v>
      </c>
      <c r="AP167" s="362">
        <f>'[7]Nicht-Bio'!S149</f>
        <v>11.504671094784648</v>
      </c>
      <c r="AQ167" s="362">
        <f>'[7]Nicht-Bio'!T149</f>
        <v>3.9858786361322349</v>
      </c>
      <c r="AR167" s="362">
        <f>'[7]Nicht-Bio'!U149</f>
        <v>3.8927117412499999</v>
      </c>
      <c r="AS167" s="362">
        <f>'[7]Nicht-Bio'!W149</f>
        <v>4.1444530966719197</v>
      </c>
      <c r="AT167" s="362">
        <f>'[7]Nicht-Bio'!X149</f>
        <v>30.424398512415898</v>
      </c>
      <c r="AU167" s="380">
        <f t="shared" si="8"/>
        <v>23.956704501307758</v>
      </c>
      <c r="AV167" s="362"/>
      <c r="AW167" s="362"/>
      <c r="AX167" s="381"/>
      <c r="AY167" s="401"/>
    </row>
    <row r="168" spans="1:51">
      <c r="A168" s="398">
        <v>41000</v>
      </c>
      <c r="B168" s="376">
        <f>'[3]Warenkorb transponiert'!AI55</f>
        <v>1.344558655676263</v>
      </c>
      <c r="C168" s="362">
        <f>'[3]Warenkorb transponiert'!AJ55</f>
        <v>17.33880914615289</v>
      </c>
      <c r="D168" s="362">
        <f>'[3]Warenkorb transponiert'!AK55</f>
        <v>9.8245771612326038</v>
      </c>
      <c r="E168" s="362">
        <f>'[3]Warenkorb transponiert'!AL55</f>
        <v>14.980140090250295</v>
      </c>
      <c r="F168" s="362">
        <f>'[3]Warenkorb transponiert'!AM55</f>
        <v>14.695138875767768</v>
      </c>
      <c r="G168" s="362">
        <f>'[3]Warenkorb transponiert'!AN55</f>
        <v>6.2446510638833503</v>
      </c>
      <c r="H168" s="362">
        <f>'[3]Warenkorb transponiert'!AO55</f>
        <v>3.4244530413859824</v>
      </c>
      <c r="I168" s="362">
        <f>'[3]Warenkorb transponiert'!AP55</f>
        <v>2.5222725318181141</v>
      </c>
      <c r="J168" s="380">
        <f t="shared" si="11"/>
        <v>26.362728647354125</v>
      </c>
      <c r="K168" s="362">
        <f>[4]prixC2!C273</f>
        <v>61.566533899805613</v>
      </c>
      <c r="L168" s="362">
        <f>[4]prixC2!D273</f>
        <v>43.65605192983822</v>
      </c>
      <c r="M168" s="362">
        <f>[4]prixC2!Q273</f>
        <v>32.210641449020528</v>
      </c>
      <c r="N168" s="362">
        <f>[4]prixC2!R273</f>
        <v>17.249717488201682</v>
      </c>
      <c r="O168" s="362">
        <f>[4]prixC2!T273</f>
        <v>24.950821125068881</v>
      </c>
      <c r="P168" s="362">
        <f>[4]prixC2!AE273</f>
        <v>4.8348727367407784</v>
      </c>
      <c r="Q168" s="362">
        <f>[4]prixC2!AH273</f>
        <v>1.4064320023306951</v>
      </c>
      <c r="R168" s="362">
        <f>[4]prixC2!AI273</f>
        <v>1.7323196071652769</v>
      </c>
      <c r="S168" s="362">
        <f>[4]prixC2!AK273</f>
        <v>8.8385637749661559</v>
      </c>
      <c r="T168" s="362">
        <f>[4]prixC2!AL273</f>
        <v>31.44154254300464</v>
      </c>
      <c r="U168" s="380">
        <f t="shared" si="13"/>
        <v>38.374373462214564</v>
      </c>
      <c r="V168" s="376">
        <f>'[2]Haltung gewichtet'!H143</f>
        <v>0.61320396523739507</v>
      </c>
      <c r="W168" s="380">
        <f t="shared" si="5"/>
        <v>17.169711026647061</v>
      </c>
      <c r="X168" s="362" t="str">
        <f>IF(ISBLANK([1]KochtypBerechnung_nichtBio!U137),"",[1]KochtypBerechnung_nichtBio!U137)</f>
        <v/>
      </c>
      <c r="Y168" s="362">
        <f>IF(ISBLANK([1]KochtypBerechnung_nichtBio!W137),"",[1]KochtypBerechnung_nichtBio!W137)</f>
        <v>1.852640936375</v>
      </c>
      <c r="Z168" s="380"/>
      <c r="AA168" s="376">
        <f>'[7]Nicht-Bio'!C150</f>
        <v>3.3683032699875572</v>
      </c>
      <c r="AB168" s="362">
        <f>'[7]Nicht-Bio'!D150</f>
        <v>2.903030070259395</v>
      </c>
      <c r="AC168" s="362">
        <f>'[7]Nicht-Bio'!E150</f>
        <v>2.46984051890488</v>
      </c>
      <c r="AD168" s="362">
        <f>'[7]Nicht-Bio'!F150</f>
        <v>0.46724882027325532</v>
      </c>
      <c r="AE168" s="380">
        <f t="shared" si="12"/>
        <v>11.90264595404831</v>
      </c>
      <c r="AF168" s="362">
        <f>'[7]Nicht-Bio'!G150</f>
        <v>1.9734283968375674</v>
      </c>
      <c r="AG168" s="362">
        <f>'[7]Nicht-Bio'!I150</f>
        <v>3.8985360264573004</v>
      </c>
      <c r="AH168" s="362">
        <f>'[7]Nicht-Bio'!J150</f>
        <v>1.2583417096385525</v>
      </c>
      <c r="AI168" s="362">
        <f>'[7]Nicht-Bio'!K150</f>
        <v>3.0385125312390651</v>
      </c>
      <c r="AJ168" s="362">
        <f>'[7]Nicht-Bio'!L150</f>
        <v>3.2107215870946053</v>
      </c>
      <c r="AK168" s="362">
        <f>'[7]Nicht-Bio'!M150</f>
        <v>1.90816708375</v>
      </c>
      <c r="AL168" s="362">
        <f>'[7]Nicht-Bio'!N150</f>
        <v>2.9863708555148052</v>
      </c>
      <c r="AM168" s="362">
        <f>'[7]Nicht-Bio'!O150</f>
        <v>2.8220583362766476</v>
      </c>
      <c r="AN168" s="362">
        <f>'[7]Nicht-Bio'!P150</f>
        <v>3.0045970895558698</v>
      </c>
      <c r="AO168" s="362">
        <f>'[7]Nicht-Bio'!R150</f>
        <v>4.3286890787268666</v>
      </c>
      <c r="AP168" s="362">
        <f>'[7]Nicht-Bio'!S150</f>
        <v>11.423577784401049</v>
      </c>
      <c r="AQ168" s="362">
        <f>'[7]Nicht-Bio'!T150</f>
        <v>4.100777432568977</v>
      </c>
      <c r="AR168" s="362">
        <f>'[7]Nicht-Bio'!U150</f>
        <v>3.790597826875</v>
      </c>
      <c r="AS168" s="362">
        <f>'[7]Nicht-Bio'!W150</f>
        <v>3.5926185962500004</v>
      </c>
      <c r="AT168" s="362">
        <f>'[7]Nicht-Bio'!X150</f>
        <v>24.591158047860851</v>
      </c>
      <c r="AU168" s="380">
        <f t="shared" si="8"/>
        <v>21.444455154257124</v>
      </c>
      <c r="AV168" s="362"/>
      <c r="AW168" s="362"/>
      <c r="AX168" s="381"/>
      <c r="AY168" s="401"/>
    </row>
    <row r="169" spans="1:51">
      <c r="A169" s="398">
        <v>41030</v>
      </c>
      <c r="B169" s="376">
        <f>'[3]Warenkorb transponiert'!AI56</f>
        <v>1.344558655676263</v>
      </c>
      <c r="C169" s="362">
        <f>'[3]Warenkorb transponiert'!AJ56</f>
        <v>17.607751170094581</v>
      </c>
      <c r="D169" s="362">
        <f>'[3]Warenkorb transponiert'!AK56</f>
        <v>9.8528798580267178</v>
      </c>
      <c r="E169" s="362">
        <f>'[3]Warenkorb transponiert'!AL56</f>
        <v>14.788194325476157</v>
      </c>
      <c r="F169" s="362">
        <f>'[3]Warenkorb transponiert'!AM56</f>
        <v>14.695138875767768</v>
      </c>
      <c r="G169" s="362">
        <f>'[3]Warenkorb transponiert'!AN56</f>
        <v>6.5805029512332194</v>
      </c>
      <c r="H169" s="362">
        <f>'[3]Warenkorb transponiert'!AO56</f>
        <v>3.2506323460101112</v>
      </c>
      <c r="I169" s="362">
        <f>'[3]Warenkorb transponiert'!AP56</f>
        <v>2.5262754071985225</v>
      </c>
      <c r="J169" s="380">
        <f t="shared" si="11"/>
        <v>26.459292761755751</v>
      </c>
      <c r="K169" s="362">
        <f>[4]prixC2!C274</f>
        <v>62.883519007428255</v>
      </c>
      <c r="L169" s="362">
        <f>[4]prixC2!D274</f>
        <v>44.399475905666279</v>
      </c>
      <c r="M169" s="362">
        <f>[4]prixC2!Q274</f>
        <v>32.128548242210698</v>
      </c>
      <c r="N169" s="362">
        <f>[4]prixC2!R274</f>
        <v>18.682882903188816</v>
      </c>
      <c r="O169" s="362">
        <f>[4]prixC2!T274</f>
        <v>24.576244844339772</v>
      </c>
      <c r="P169" s="362">
        <f>[4]prixC2!AE274</f>
        <v>4.8511173323333203</v>
      </c>
      <c r="Q169" s="362">
        <f>[4]prixC2!AH274</f>
        <v>1.3643634819838721</v>
      </c>
      <c r="R169" s="362">
        <f>[4]prixC2!AI274</f>
        <v>1.6883774325441174</v>
      </c>
      <c r="S169" s="362">
        <f>[4]prixC2!AK274</f>
        <v>9.7899934856830306</v>
      </c>
      <c r="T169" s="362">
        <f>[4]prixC2!AL274</f>
        <v>32.322787679198889</v>
      </c>
      <c r="U169" s="380">
        <f t="shared" si="13"/>
        <v>39.619973351945653</v>
      </c>
      <c r="V169" s="376">
        <f>'[2]Haltung gewichtet'!H144</f>
        <v>0.61265307943452652</v>
      </c>
      <c r="W169" s="380">
        <f t="shared" si="5"/>
        <v>17.154286224166743</v>
      </c>
      <c r="X169" s="362" t="str">
        <f>IF(ISBLANK([1]KochtypBerechnung_nichtBio!U138),"",[1]KochtypBerechnung_nichtBio!U138)</f>
        <v/>
      </c>
      <c r="Y169" s="362">
        <f>IF(ISBLANK([1]KochtypBerechnung_nichtBio!W138),"",[1]KochtypBerechnung_nichtBio!W138)</f>
        <v>1.9116371002808379</v>
      </c>
      <c r="Z169" s="380"/>
      <c r="AA169" s="376">
        <f>'[7]Nicht-Bio'!C151</f>
        <v>3.2120694130036442</v>
      </c>
      <c r="AB169" s="362">
        <f>'[7]Nicht-Bio'!D151</f>
        <v>2.8485445101964642</v>
      </c>
      <c r="AC169" s="362">
        <f>'[7]Nicht-Bio'!E151</f>
        <v>2.5759399817499995</v>
      </c>
      <c r="AD169" s="362">
        <f>'[7]Nicht-Bio'!F151</f>
        <v>0.53792366700264738</v>
      </c>
      <c r="AE169" s="380">
        <f t="shared" si="12"/>
        <v>11.874069708691813</v>
      </c>
      <c r="AF169" s="362">
        <f>'[7]Nicht-Bio'!G151</f>
        <v>1.850116564650462</v>
      </c>
      <c r="AG169" s="362">
        <f>'[7]Nicht-Bio'!I151</f>
        <v>3.8548526240813663</v>
      </c>
      <c r="AH169" s="362">
        <f>'[7]Nicht-Bio'!J151</f>
        <v>1.66668066601307</v>
      </c>
      <c r="AI169" s="362">
        <f>'[7]Nicht-Bio'!K151</f>
        <v>2.8894490389519123</v>
      </c>
      <c r="AJ169" s="362">
        <f>'[7]Nicht-Bio'!L151</f>
        <v>4.5214074802753821</v>
      </c>
      <c r="AK169" s="362">
        <f>'[7]Nicht-Bio'!M151</f>
        <v>1.92022151625</v>
      </c>
      <c r="AL169" s="362">
        <f>'[7]Nicht-Bio'!N151</f>
        <v>4.220057824735532</v>
      </c>
      <c r="AM169" s="362">
        <f>'[7]Nicht-Bio'!O151</f>
        <v>4.0472320571995279</v>
      </c>
      <c r="AN169" s="362">
        <f>'[7]Nicht-Bio'!P151</f>
        <v>4.4814729057281308</v>
      </c>
      <c r="AO169" s="362">
        <f>'[7]Nicht-Bio'!R151</f>
        <v>4.573748136499999</v>
      </c>
      <c r="AP169" s="362">
        <f>'[7]Nicht-Bio'!S151</f>
        <v>11.460629021655459</v>
      </c>
      <c r="AQ169" s="362">
        <f>'[7]Nicht-Bio'!T151</f>
        <v>4.0753998510000002</v>
      </c>
      <c r="AR169" s="362">
        <f>'[7]Nicht-Bio'!U151</f>
        <v>3.8026363625000004</v>
      </c>
      <c r="AS169" s="362">
        <f>'[7]Nicht-Bio'!W151</f>
        <v>3.6292359817966884</v>
      </c>
      <c r="AT169" s="362">
        <f>'[7]Nicht-Bio'!X151</f>
        <v>25.68069038187258</v>
      </c>
      <c r="AU169" s="380">
        <f t="shared" si="8"/>
        <v>24.339434316672158</v>
      </c>
      <c r="AV169" s="362"/>
      <c r="AW169" s="362"/>
      <c r="AX169" s="381"/>
      <c r="AY169" s="401"/>
    </row>
    <row r="170" spans="1:51">
      <c r="A170" s="398">
        <v>41061</v>
      </c>
      <c r="B170" s="376">
        <f>'[3]Warenkorb transponiert'!AI57</f>
        <v>1.332175867010851</v>
      </c>
      <c r="C170" s="362">
        <f>'[3]Warenkorb transponiert'!AJ57</f>
        <v>17.79751583740169</v>
      </c>
      <c r="D170" s="362">
        <f>'[3]Warenkorb transponiert'!AK57</f>
        <v>9.5329396192958384</v>
      </c>
      <c r="E170" s="362">
        <f>'[3]Warenkorb transponiert'!AL57</f>
        <v>14.950156068283363</v>
      </c>
      <c r="F170" s="362">
        <f>'[3]Warenkorb transponiert'!AM57</f>
        <v>14.695138875767768</v>
      </c>
      <c r="G170" s="362">
        <f>'[3]Warenkorb transponiert'!AN57</f>
        <v>6.574271415622305</v>
      </c>
      <c r="H170" s="362">
        <f>'[3]Warenkorb transponiert'!AO57</f>
        <v>3.3525230380073885</v>
      </c>
      <c r="I170" s="362">
        <f>'[3]Warenkorb transponiert'!AP57</f>
        <v>2.5008544399784487</v>
      </c>
      <c r="J170" s="380">
        <f t="shared" si="11"/>
        <v>26.387104340428934</v>
      </c>
      <c r="K170" s="362">
        <f>[4]prixC2!C275</f>
        <v>64.620914547678623</v>
      </c>
      <c r="L170" s="362">
        <f>[4]prixC2!D275</f>
        <v>47.664410450049722</v>
      </c>
      <c r="M170" s="362">
        <f>[4]prixC2!Q275</f>
        <v>32.606495222473193</v>
      </c>
      <c r="N170" s="362">
        <f>[4]prixC2!R275</f>
        <v>20.146237414685064</v>
      </c>
      <c r="O170" s="362">
        <f>[4]prixC2!T275</f>
        <v>24.454782342955731</v>
      </c>
      <c r="P170" s="362">
        <f>[4]prixC2!AE275</f>
        <v>4.6770819051048633</v>
      </c>
      <c r="Q170" s="362">
        <f>[4]prixC2!AH275</f>
        <v>1.4101929875893802</v>
      </c>
      <c r="R170" s="362">
        <f>[4]prixC2!AI275</f>
        <v>1.6223603095544226</v>
      </c>
      <c r="S170" s="362">
        <f>[4]prixC2!AK275</f>
        <v>8.7401888020428338</v>
      </c>
      <c r="T170" s="362">
        <f>[4]prixC2!AL275</f>
        <v>32.905306449574283</v>
      </c>
      <c r="U170" s="380">
        <f t="shared" si="13"/>
        <v>39.828246350817153</v>
      </c>
      <c r="V170" s="376">
        <f>'[2]Haltung gewichtet'!H145</f>
        <v>0.60624391695632684</v>
      </c>
      <c r="W170" s="380">
        <f t="shared" si="5"/>
        <v>16.974829674777151</v>
      </c>
      <c r="X170" s="362" t="str">
        <f>IF(ISBLANK([1]KochtypBerechnung_nichtBio!U139),"",[1]KochtypBerechnung_nichtBio!U139)</f>
        <v/>
      </c>
      <c r="Y170" s="362">
        <f>IF(ISBLANK([1]KochtypBerechnung_nichtBio!W139),"",[1]KochtypBerechnung_nichtBio!W139)</f>
        <v>2.1475944414547676</v>
      </c>
      <c r="Z170" s="380"/>
      <c r="AA170" s="376">
        <f>'[7]Nicht-Bio'!C152</f>
        <v>3.3193598533712971</v>
      </c>
      <c r="AB170" s="362">
        <f>'[7]Nicht-Bio'!D152</f>
        <v>2.7812870549762523</v>
      </c>
      <c r="AC170" s="362">
        <f>'[7]Nicht-Bio'!E152</f>
        <v>2.5899861082500002</v>
      </c>
      <c r="AD170" s="362">
        <f>'[7]Nicht-Bio'!F152</f>
        <v>0.61629321275000004</v>
      </c>
      <c r="AE170" s="380">
        <f t="shared" si="12"/>
        <v>12.162767439665213</v>
      </c>
      <c r="AF170" s="362">
        <f>'[7]Nicht-Bio'!G152</f>
        <v>2.6369785487500002</v>
      </c>
      <c r="AG170" s="362">
        <f>'[7]Nicht-Bio'!I152</f>
        <v>4.3307464655573575</v>
      </c>
      <c r="AH170" s="362">
        <f>'[7]Nicht-Bio'!J152</f>
        <v>1.568470241015365</v>
      </c>
      <c r="AI170" s="362">
        <f>'[7]Nicht-Bio'!K152</f>
        <v>4.6372280172707772</v>
      </c>
      <c r="AJ170" s="362">
        <f>'[7]Nicht-Bio'!L152</f>
        <v>3.4624177974587003</v>
      </c>
      <c r="AK170" s="362">
        <f>'[7]Nicht-Bio'!M152</f>
        <v>2.5840335693750003</v>
      </c>
      <c r="AL170" s="362">
        <f>'[7]Nicht-Bio'!N152</f>
        <v>3.89293721072058</v>
      </c>
      <c r="AM170" s="362">
        <f>'[7]Nicht-Bio'!O152</f>
        <v>4.2986958019040378</v>
      </c>
      <c r="AN170" s="362">
        <f>'[7]Nicht-Bio'!P152</f>
        <v>4.8649392275589047</v>
      </c>
      <c r="AO170" s="362">
        <f>'[7]Nicht-Bio'!R152</f>
        <v>6.4951257508832434</v>
      </c>
      <c r="AP170" s="362">
        <f>'[7]Nicht-Bio'!S152</f>
        <v>11.526730587861699</v>
      </c>
      <c r="AQ170" s="362">
        <f>'[7]Nicht-Bio'!T152</f>
        <v>4.0892189121875004</v>
      </c>
      <c r="AR170" s="362">
        <f>'[7]Nicht-Bio'!U152</f>
        <v>4.2758493693750008</v>
      </c>
      <c r="AS170" s="362">
        <f>'[7]Nicht-Bio'!W152</f>
        <v>4.5827316692126523</v>
      </c>
      <c r="AT170" s="362">
        <f>'[7]Nicht-Bio'!X152</f>
        <v>26.495485996749998</v>
      </c>
      <c r="AU170" s="380">
        <f t="shared" si="8"/>
        <v>25.951314151962016</v>
      </c>
      <c r="AV170" s="362"/>
      <c r="AW170" s="362"/>
      <c r="AX170" s="381"/>
      <c r="AY170" s="401"/>
    </row>
    <row r="171" spans="1:51">
      <c r="A171" s="398">
        <v>41091</v>
      </c>
      <c r="B171" s="376">
        <f>'[3]Warenkorb transponiert'!AI58</f>
        <v>1.3468942260524663</v>
      </c>
      <c r="C171" s="362">
        <f>'[3]Warenkorb transponiert'!AJ58</f>
        <v>17.79723367487351</v>
      </c>
      <c r="D171" s="362">
        <f>'[3]Warenkorb transponiert'!AK58</f>
        <v>9.6337873068206044</v>
      </c>
      <c r="E171" s="362">
        <f>'[3]Warenkorb transponiert'!AL58</f>
        <v>14.776943564692768</v>
      </c>
      <c r="F171" s="362">
        <f>'[3]Warenkorb transponiert'!AM58</f>
        <v>14.693603967983218</v>
      </c>
      <c r="G171" s="362">
        <f>'[3]Warenkorb transponiert'!AN58</f>
        <v>6.5730590232115169</v>
      </c>
      <c r="H171" s="362">
        <f>'[3]Warenkorb transponiert'!AO58</f>
        <v>3.4204501660055748</v>
      </c>
      <c r="I171" s="362">
        <f>'[3]Warenkorb transponiert'!AP58</f>
        <v>2.5008544399784487</v>
      </c>
      <c r="J171" s="380">
        <f t="shared" si="11"/>
        <v>26.542071082080735</v>
      </c>
      <c r="K171" s="362">
        <f>[4]prixC2!C276</f>
        <v>62.403829863568774</v>
      </c>
      <c r="L171" s="362">
        <f>[4]prixC2!D276</f>
        <v>47.750834633479684</v>
      </c>
      <c r="M171" s="362">
        <f>[4]prixC2!Q276</f>
        <v>34.462578397877472</v>
      </c>
      <c r="N171" s="362">
        <f>[4]prixC2!R276</f>
        <v>19.259051137486388</v>
      </c>
      <c r="O171" s="362">
        <f>[4]prixC2!T276</f>
        <v>25.110646976776081</v>
      </c>
      <c r="P171" s="362">
        <f>[4]prixC2!AE276</f>
        <v>4.7840306841568765</v>
      </c>
      <c r="Q171" s="362">
        <f>[4]prixC2!AH276</f>
        <v>1.4223136012109761</v>
      </c>
      <c r="R171" s="362">
        <f>[4]prixC2!AI276</f>
        <v>1.6690951101494007</v>
      </c>
      <c r="S171" s="362">
        <f>[4]prixC2!AK276</f>
        <v>9.4176153974001675</v>
      </c>
      <c r="T171" s="362">
        <f>[4]prixC2!AL276</f>
        <v>32.241415103782259</v>
      </c>
      <c r="U171" s="380">
        <f t="shared" si="13"/>
        <v>40.233922444918676</v>
      </c>
      <c r="V171" s="376">
        <f>'[2]Haltung gewichtet'!H146</f>
        <v>0.61722611326505883</v>
      </c>
      <c r="W171" s="380">
        <f t="shared" si="5"/>
        <v>17.282331171421646</v>
      </c>
      <c r="X171" s="362" t="str">
        <f>IF(ISBLANK([1]KochtypBerechnung_nichtBio!U140),"",[1]KochtypBerechnung_nichtBio!U140)</f>
        <v/>
      </c>
      <c r="Y171" s="362">
        <f>IF(ISBLANK([1]KochtypBerechnung_nichtBio!W140),"",[1]KochtypBerechnung_nichtBio!W140)</f>
        <v>2.1458808676161301</v>
      </c>
      <c r="Z171" s="380"/>
      <c r="AA171" s="376">
        <f>'[7]Nicht-Bio'!C153</f>
        <v>3.1240875516802276</v>
      </c>
      <c r="AB171" s="362">
        <f>'[7]Nicht-Bio'!D153</f>
        <v>2.8773464069248949</v>
      </c>
      <c r="AC171" s="362">
        <f>'[7]Nicht-Bio'!E153</f>
        <v>2.8281617966249999</v>
      </c>
      <c r="AD171" s="362">
        <f>'[7]Nicht-Bio'!F153</f>
        <v>0.61664119075000001</v>
      </c>
      <c r="AE171" s="380">
        <f t="shared" si="12"/>
        <v>12.197976721813671</v>
      </c>
      <c r="AF171" s="362">
        <f>'[7]Nicht-Bio'!G153</f>
        <v>2.4995621267008752</v>
      </c>
      <c r="AG171" s="362">
        <f>'[7]Nicht-Bio'!I153</f>
        <v>4.1829301344839198</v>
      </c>
      <c r="AH171" s="362">
        <f>'[7]Nicht-Bio'!J153</f>
        <v>1.5905580121485174</v>
      </c>
      <c r="AI171" s="362">
        <f>'[7]Nicht-Bio'!K153</f>
        <v>3.0921715271811228</v>
      </c>
      <c r="AJ171" s="362">
        <f>'[7]Nicht-Bio'!L153</f>
        <v>3.7315192933769974</v>
      </c>
      <c r="AK171" s="362">
        <f>'[7]Nicht-Bio'!M153</f>
        <v>2.8042892884374995</v>
      </c>
      <c r="AL171" s="362">
        <f>'[7]Nicht-Bio'!N153</f>
        <v>3.5176896888098526</v>
      </c>
      <c r="AM171" s="362">
        <f>'[7]Nicht-Bio'!O153</f>
        <v>3.6168904823775128</v>
      </c>
      <c r="AN171" s="362">
        <f>'[7]Nicht-Bio'!P153</f>
        <v>4.4007529456851326</v>
      </c>
      <c r="AO171" s="362">
        <f>'[7]Nicht-Bio'!R153</f>
        <v>5.023718315</v>
      </c>
      <c r="AP171" s="362">
        <f>'[7]Nicht-Bio'!S153</f>
        <v>11.307399744603799</v>
      </c>
      <c r="AQ171" s="362">
        <f>'[7]Nicht-Bio'!T153</f>
        <v>4.0735635106250001</v>
      </c>
      <c r="AR171" s="362">
        <f>'[7]Nicht-Bio'!U153</f>
        <v>5.5486963809374998</v>
      </c>
      <c r="AS171" s="362">
        <f>'[7]Nicht-Bio'!W153</f>
        <v>5.127026990167395</v>
      </c>
      <c r="AT171" s="362">
        <f>'[7]Nicht-Bio'!X153</f>
        <v>30.185315957500002</v>
      </c>
      <c r="AU171" s="380">
        <f t="shared" si="8"/>
        <v>25.229387869940581</v>
      </c>
      <c r="AV171" s="362"/>
      <c r="AW171" s="362"/>
      <c r="AX171" s="381"/>
      <c r="AY171" s="401"/>
    </row>
    <row r="172" spans="1:51">
      <c r="A172" s="398">
        <v>41122</v>
      </c>
      <c r="B172" s="376">
        <f>'[3]Warenkorb transponiert'!AI59</f>
        <v>1.3448440701302391</v>
      </c>
      <c r="C172" s="362">
        <f>'[3]Warenkorb transponiert'!AJ59</f>
        <v>17.683117811919857</v>
      </c>
      <c r="D172" s="362">
        <f>'[3]Warenkorb transponiert'!AK59</f>
        <v>9.6258364271643675</v>
      </c>
      <c r="E172" s="362">
        <f>'[3]Warenkorb transponiert'!AL59</f>
        <v>14.706573417099548</v>
      </c>
      <c r="F172" s="362">
        <f>'[3]Warenkorb transponiert'!AM59</f>
        <v>14.693603967983218</v>
      </c>
      <c r="G172" s="362">
        <f>'[3]Warenkorb transponiert'!AN59</f>
        <v>6.4438852203846437</v>
      </c>
      <c r="H172" s="362">
        <f>'[3]Warenkorb transponiert'!AO59</f>
        <v>3.2845959100092039</v>
      </c>
      <c r="I172" s="362">
        <f>'[3]Warenkorb transponiert'!AP59</f>
        <v>2.5262754071985225</v>
      </c>
      <c r="J172" s="380">
        <f t="shared" si="11"/>
        <v>26.372233360948805</v>
      </c>
      <c r="K172" s="362">
        <f>[4]prixC2!C277</f>
        <v>64.622383314897874</v>
      </c>
      <c r="L172" s="362">
        <f>[4]prixC2!D277</f>
        <v>43.720479173979541</v>
      </c>
      <c r="M172" s="362">
        <f>[4]prixC2!Q277</f>
        <v>33.687944370237396</v>
      </c>
      <c r="N172" s="362">
        <f>[4]prixC2!R277</f>
        <v>18.43149875437447</v>
      </c>
      <c r="O172" s="362">
        <f>[4]prixC2!T277</f>
        <v>24.623928381580576</v>
      </c>
      <c r="P172" s="362">
        <f>[4]prixC2!AE277</f>
        <v>4.785402872944152</v>
      </c>
      <c r="Q172" s="362">
        <f>[4]prixC2!AH277</f>
        <v>1.3773097144967943</v>
      </c>
      <c r="R172" s="362">
        <f>[4]prixC2!AI277</f>
        <v>1.7074209459160485</v>
      </c>
      <c r="S172" s="362">
        <f>[4]prixC2!AK277</f>
        <v>9.1694116230218032</v>
      </c>
      <c r="T172" s="362">
        <f>[4]prixC2!AL277</f>
        <v>32.841929334449439</v>
      </c>
      <c r="U172" s="380">
        <f t="shared" si="13"/>
        <v>39.625577453226889</v>
      </c>
      <c r="V172" s="376">
        <f>'[2]Haltung gewichtet'!H147</f>
        <v>0.61781565693837781</v>
      </c>
      <c r="W172" s="380">
        <f t="shared" si="5"/>
        <v>17.298838394274579</v>
      </c>
      <c r="X172" s="362" t="str">
        <f>IF(ISBLANK([1]KochtypBerechnung_nichtBio!U141),"",[1]KochtypBerechnung_nichtBio!U141)</f>
        <v/>
      </c>
      <c r="Y172" s="362">
        <f>IF(ISBLANK([1]KochtypBerechnung_nichtBio!W141),"",[1]KochtypBerechnung_nichtBio!W141)</f>
        <v>1.6684849378179361</v>
      </c>
      <c r="Z172" s="380">
        <f t="shared" ref="Z172:Z203" si="14">SUMPRODUCT($X$19:$Y$19,X172:Y172)</f>
        <v>1.0845152095816584</v>
      </c>
      <c r="AA172" s="376">
        <f>'[7]Nicht-Bio'!C154</f>
        <v>3.4862475218701783</v>
      </c>
      <c r="AB172" s="362">
        <f>'[7]Nicht-Bio'!D154</f>
        <v>2.8848637776331363</v>
      </c>
      <c r="AC172" s="362">
        <f>'[7]Nicht-Bio'!E154</f>
        <v>3.05335006395</v>
      </c>
      <c r="AD172" s="362">
        <f>'[7]Nicht-Bio'!F154</f>
        <v>0.61652278597560184</v>
      </c>
      <c r="AE172" s="380">
        <f t="shared" si="12"/>
        <v>12.950358998281875</v>
      </c>
      <c r="AF172" s="362">
        <f>'[7]Nicht-Bio'!G154</f>
        <v>2.0574638024724079</v>
      </c>
      <c r="AG172" s="362">
        <f>'[7]Nicht-Bio'!I154</f>
        <v>3.5726658607520618</v>
      </c>
      <c r="AH172" s="362">
        <f>'[7]Nicht-Bio'!J154</f>
        <v>1.5609287245179921</v>
      </c>
      <c r="AI172" s="362">
        <f>'[7]Nicht-Bio'!K154</f>
        <v>2.7243576642879006</v>
      </c>
      <c r="AJ172" s="362">
        <f>'[7]Nicht-Bio'!L154</f>
        <v>3.5266083108448179</v>
      </c>
      <c r="AK172" s="362">
        <f>'[7]Nicht-Bio'!M154</f>
        <v>2.5992031302499998</v>
      </c>
      <c r="AL172" s="362">
        <f>'[7]Nicht-Bio'!N154</f>
        <v>3.6850644512345219</v>
      </c>
      <c r="AM172" s="362">
        <f>'[7]Nicht-Bio'!O154</f>
        <v>3.6735206750904901</v>
      </c>
      <c r="AN172" s="362">
        <f>'[7]Nicht-Bio'!P154</f>
        <v>4.3172642579104989</v>
      </c>
      <c r="AO172" s="362">
        <f>'[7]Nicht-Bio'!R154</f>
        <v>4.0306532104071335</v>
      </c>
      <c r="AP172" s="362">
        <f>'[7]Nicht-Bio'!S154</f>
        <v>11.068591870966522</v>
      </c>
      <c r="AQ172" s="362">
        <f>'[7]Nicht-Bio'!T154</f>
        <v>4.0845657494999994</v>
      </c>
      <c r="AR172" s="362">
        <f>'[7]Nicht-Bio'!U154</f>
        <v>4.8056579920000004</v>
      </c>
      <c r="AS172" s="362">
        <f>'[7]Nicht-Bio'!W154</f>
        <v>4.3993758544441821</v>
      </c>
      <c r="AT172" s="362">
        <f>'[7]Nicht-Bio'!X154</f>
        <v>31.771051231000001</v>
      </c>
      <c r="AU172" s="380">
        <f t="shared" si="8"/>
        <v>23.431432919273753</v>
      </c>
      <c r="AV172" s="362"/>
      <c r="AW172" s="362"/>
      <c r="AX172" s="381"/>
      <c r="AY172" s="401"/>
    </row>
    <row r="173" spans="1:51">
      <c r="A173" s="398">
        <v>41153</v>
      </c>
      <c r="B173" s="376">
        <f>'[3]Warenkorb transponiert'!AI60</f>
        <v>1.3325208895933525</v>
      </c>
      <c r="C173" s="362">
        <f>'[3]Warenkorb transponiert'!AJ60</f>
        <v>17.473188802041385</v>
      </c>
      <c r="D173" s="362">
        <f>'[3]Warenkorb transponiert'!AK60</f>
        <v>9.6609079827098991</v>
      </c>
      <c r="E173" s="362">
        <f>'[3]Warenkorb transponiert'!AL60</f>
        <v>14.841450841453689</v>
      </c>
      <c r="F173" s="362">
        <f>'[3]Warenkorb transponiert'!AM60</f>
        <v>14.693603967983218</v>
      </c>
      <c r="G173" s="362">
        <f>'[3]Warenkorb transponiert'!AN60</f>
        <v>6.2383199684248645</v>
      </c>
      <c r="H173" s="362">
        <f>'[3]Warenkorb transponiert'!AO60</f>
        <v>3.4204501660055748</v>
      </c>
      <c r="I173" s="362">
        <f>'[3]Warenkorb transponiert'!AP60</f>
        <v>2.5262754071985225</v>
      </c>
      <c r="J173" s="380">
        <f t="shared" si="11"/>
        <v>26.227287611289849</v>
      </c>
      <c r="K173" s="362">
        <f>[4]prixC2!C278</f>
        <v>68.308091086771498</v>
      </c>
      <c r="L173" s="362">
        <f>[4]prixC2!D278</f>
        <v>46.498973993955765</v>
      </c>
      <c r="M173" s="362">
        <f>[4]prixC2!Q278</f>
        <v>32.145377591661642</v>
      </c>
      <c r="N173" s="362">
        <f>[4]prixC2!R278</f>
        <v>18.440093884182016</v>
      </c>
      <c r="O173" s="362">
        <f>[4]prixC2!T278</f>
        <v>24.358341813030979</v>
      </c>
      <c r="P173" s="362">
        <f>[4]prixC2!AE278</f>
        <v>4.8348727367407784</v>
      </c>
      <c r="Q173" s="362">
        <f>[4]prixC2!AH278</f>
        <v>1.3418930456118514</v>
      </c>
      <c r="R173" s="362">
        <f>[4]prixC2!AI278</f>
        <v>1.7044415540965758</v>
      </c>
      <c r="S173" s="362">
        <f>[4]prixC2!AK278</f>
        <v>8.5615285371327428</v>
      </c>
      <c r="T173" s="362">
        <f>[4]prixC2!AL278</f>
        <v>32.970209356015154</v>
      </c>
      <c r="U173" s="380">
        <f t="shared" si="13"/>
        <v>39.611901999616762</v>
      </c>
      <c r="V173" s="376">
        <f>'[2]Haltung gewichtet'!H148</f>
        <v>0.60231963916758691</v>
      </c>
      <c r="W173" s="380">
        <f t="shared" ref="W173:W236" si="15">SUMPRODUCT($V$19:$V$19,V173:V173)</f>
        <v>16.864949896692433</v>
      </c>
      <c r="X173" s="362">
        <f>IF(ISBLANK([1]KochtypBerechnung_nichtBio!U142),"",[1]KochtypBerechnung_nichtBio!U142)</f>
        <v>1.5213578432499999</v>
      </c>
      <c r="Y173" s="362">
        <f>IF(ISBLANK([1]KochtypBerechnung_nichtBio!W142),"",[1]KochtypBerechnung_nichtBio!W142)</f>
        <v>1.6221289826209324</v>
      </c>
      <c r="Z173" s="380">
        <f t="shared" si="14"/>
        <v>3.3364206035786061</v>
      </c>
      <c r="AA173" s="376">
        <f>'[7]Nicht-Bio'!C155</f>
        <v>3.2910136314287923</v>
      </c>
      <c r="AB173" s="362">
        <f>'[7]Nicht-Bio'!D155</f>
        <v>2.8563114059368249</v>
      </c>
      <c r="AC173" s="362">
        <f>'[7]Nicht-Bio'!E155</f>
        <v>2.9856549214174151</v>
      </c>
      <c r="AD173" s="362">
        <f>'[7]Nicht-Bio'!F155</f>
        <v>0.60802681318954555</v>
      </c>
      <c r="AE173" s="380">
        <f t="shared" si="12"/>
        <v>12.541751710134029</v>
      </c>
      <c r="AF173" s="362">
        <f>'[7]Nicht-Bio'!G155</f>
        <v>1.8792698422210552</v>
      </c>
      <c r="AG173" s="362">
        <f>'[7]Nicht-Bio'!I155</f>
        <v>3.855239662100205</v>
      </c>
      <c r="AH173" s="362">
        <f>'[7]Nicht-Bio'!J155</f>
        <v>1.6362035494618674</v>
      </c>
      <c r="AI173" s="362">
        <f>'[7]Nicht-Bio'!K155</f>
        <v>3.8870830059374999</v>
      </c>
      <c r="AJ173" s="362">
        <f>'[7]Nicht-Bio'!L155</f>
        <v>3.6615587493124999</v>
      </c>
      <c r="AK173" s="362">
        <f>'[7]Nicht-Bio'!M155</f>
        <v>2.1899940328125003</v>
      </c>
      <c r="AL173" s="362">
        <f>'[7]Nicht-Bio'!N155</f>
        <v>3.4751537716809673</v>
      </c>
      <c r="AM173" s="362">
        <f>'[7]Nicht-Bio'!O155</f>
        <v>3.7700281291562927</v>
      </c>
      <c r="AN173" s="362">
        <f>'[7]Nicht-Bio'!P155</f>
        <v>4.1648633511773223</v>
      </c>
      <c r="AO173" s="362">
        <f>'[7]Nicht-Bio'!R155</f>
        <v>3.5537286044129646</v>
      </c>
      <c r="AP173" s="362">
        <f>'[7]Nicht-Bio'!S155</f>
        <v>10.669918256087968</v>
      </c>
      <c r="AQ173" s="362">
        <f>'[7]Nicht-Bio'!T155</f>
        <v>4.0026334976017823</v>
      </c>
      <c r="AR173" s="362">
        <f>'[7]Nicht-Bio'!U155</f>
        <v>4.0426449078125</v>
      </c>
      <c r="AS173" s="362">
        <f>'[7]Nicht-Bio'!W155</f>
        <v>5.2359624759374999</v>
      </c>
      <c r="AT173" s="362">
        <f>'[7]Nicht-Bio'!X155</f>
        <v>29.930710305756875</v>
      </c>
      <c r="AU173" s="380">
        <f t="shared" si="8"/>
        <v>23.695587933954627</v>
      </c>
      <c r="AV173" s="362"/>
      <c r="AW173" s="362"/>
      <c r="AX173" s="381"/>
      <c r="AY173" s="401"/>
    </row>
    <row r="174" spans="1:51">
      <c r="A174" s="398">
        <v>41183</v>
      </c>
      <c r="B174" s="376">
        <f>'[3]Warenkorb transponiert'!AI61</f>
        <v>1.3325208895933525</v>
      </c>
      <c r="C174" s="362">
        <f>'[3]Warenkorb transponiert'!AJ61</f>
        <v>17.440410987511846</v>
      </c>
      <c r="D174" s="362">
        <f>'[3]Warenkorb transponiert'!AK61</f>
        <v>9.8528798580267178</v>
      </c>
      <c r="E174" s="362">
        <f>'[3]Warenkorb transponiert'!AL61</f>
        <v>15.025801234578443</v>
      </c>
      <c r="F174" s="362">
        <f>'[3]Warenkorb transponiert'!AM61</f>
        <v>14.693603967983218</v>
      </c>
      <c r="G174" s="362">
        <f>'[3]Warenkorb transponiert'!AN61</f>
        <v>6.5741718557747344</v>
      </c>
      <c r="H174" s="362">
        <f>'[3]Warenkorb transponiert'!AO61</f>
        <v>3.4204501660055748</v>
      </c>
      <c r="I174" s="362">
        <f>'[3]Warenkorb transponiert'!AP61</f>
        <v>2.5262754071985225</v>
      </c>
      <c r="J174" s="380">
        <f t="shared" si="11"/>
        <v>26.439832050476632</v>
      </c>
      <c r="K174" s="362">
        <f>[4]prixC2!C279</f>
        <v>63.91285548691765</v>
      </c>
      <c r="L174" s="362">
        <f>[4]prixC2!D279</f>
        <v>45.962231980985052</v>
      </c>
      <c r="M174" s="362">
        <f>[4]prixC2!Q279</f>
        <v>30.474459807909053</v>
      </c>
      <c r="N174" s="362">
        <f>[4]prixC2!R279</f>
        <v>17.946676472750905</v>
      </c>
      <c r="O174" s="362">
        <f>[4]prixC2!T279</f>
        <v>22.858795277497382</v>
      </c>
      <c r="P174" s="362">
        <f>[4]prixC2!AE279</f>
        <v>4.8348727367407776</v>
      </c>
      <c r="Q174" s="362">
        <f>[4]prixC2!AH279</f>
        <v>1.347622669744424</v>
      </c>
      <c r="R174" s="362">
        <f>[4]prixC2!AI279</f>
        <v>1.6618661186492434</v>
      </c>
      <c r="S174" s="362">
        <f>[4]prixC2!AK279</f>
        <v>8.5916336178131942</v>
      </c>
      <c r="T174" s="362">
        <f>[4]prixC2!AL279</f>
        <v>32.842296447902356</v>
      </c>
      <c r="U174" s="380">
        <f t="shared" si="13"/>
        <v>38.356182791915437</v>
      </c>
      <c r="V174" s="376">
        <f>'[2]Haltung gewichtet'!H149</f>
        <v>0.62852497737254698</v>
      </c>
      <c r="W174" s="380">
        <f t="shared" si="15"/>
        <v>17.598699366431315</v>
      </c>
      <c r="X174" s="362">
        <f>IF(ISBLANK([1]KochtypBerechnung_nichtBio!U143),"",[1]KochtypBerechnung_nichtBio!U143)</f>
        <v>1.519645006568872</v>
      </c>
      <c r="Y174" s="362">
        <f>IF(ISBLANK([1]KochtypBerechnung_nichtBio!W143),"",[1]KochtypBerechnung_nichtBio!W143)</f>
        <v>1.5788582124116302</v>
      </c>
      <c r="Z174" s="380">
        <f t="shared" si="14"/>
        <v>3.3057253479208675</v>
      </c>
      <c r="AA174" s="376">
        <f>'[7]Nicht-Bio'!C156</f>
        <v>3.137177302393058</v>
      </c>
      <c r="AB174" s="362">
        <f>'[7]Nicht-Bio'!D156</f>
        <v>2.7614500501594561</v>
      </c>
      <c r="AC174" s="362">
        <f>'[7]Nicht-Bio'!E156</f>
        <v>2.9881572368500002</v>
      </c>
      <c r="AD174" s="362">
        <f>'[7]Nicht-Bio'!F156</f>
        <v>0.60137620082845544</v>
      </c>
      <c r="AE174" s="380">
        <f t="shared" si="12"/>
        <v>12.182760207354942</v>
      </c>
      <c r="AF174" s="362">
        <f>'[7]Nicht-Bio'!G156</f>
        <v>2.0356350013684379</v>
      </c>
      <c r="AG174" s="362">
        <f>'[7]Nicht-Bio'!I156</f>
        <v>3.8608884958928322</v>
      </c>
      <c r="AH174" s="362">
        <f>'[7]Nicht-Bio'!J156</f>
        <v>1.5250777160881559</v>
      </c>
      <c r="AI174" s="362">
        <f>'[7]Nicht-Bio'!K156</f>
        <v>3.8966022316391458</v>
      </c>
      <c r="AJ174" s="362">
        <f>'[7]Nicht-Bio'!L156</f>
        <v>3.7918433548378041</v>
      </c>
      <c r="AK174" s="362">
        <f>'[7]Nicht-Bio'!M156</f>
        <v>2.0056460867500001</v>
      </c>
      <c r="AL174" s="362">
        <f>'[7]Nicht-Bio'!N156</f>
        <v>4.1565434294088162</v>
      </c>
      <c r="AM174" s="362">
        <f>'[7]Nicht-Bio'!O156</f>
        <v>3.8253497498095319</v>
      </c>
      <c r="AN174" s="362">
        <f>'[7]Nicht-Bio'!P156</f>
        <v>4.5849108880380198</v>
      </c>
      <c r="AO174" s="362">
        <f>'[7]Nicht-Bio'!R156</f>
        <v>3.4170213400675018</v>
      </c>
      <c r="AP174" s="362">
        <f>'[7]Nicht-Bio'!S156</f>
        <v>11.24758069475098</v>
      </c>
      <c r="AQ174" s="362">
        <f>'[7]Nicht-Bio'!T156</f>
        <v>3.8463936630706597</v>
      </c>
      <c r="AR174" s="362">
        <f>'[7]Nicht-Bio'!U156</f>
        <v>3.6383975945000002</v>
      </c>
      <c r="AS174" s="362">
        <f>'[7]Nicht-Bio'!W156</f>
        <v>4.4932820442499999</v>
      </c>
      <c r="AT174" s="362">
        <f>'[7]Nicht-Bio'!X156</f>
        <v>26.493913985294835</v>
      </c>
      <c r="AU174" s="380">
        <f t="shared" si="8"/>
        <v>23.848134049085463</v>
      </c>
      <c r="AV174" s="362"/>
      <c r="AW174" s="362"/>
      <c r="AX174" s="381"/>
      <c r="AY174" s="401"/>
    </row>
    <row r="175" spans="1:51">
      <c r="A175" s="398">
        <v>41214</v>
      </c>
      <c r="B175" s="376">
        <f>'[3]Warenkorb transponiert'!AI62</f>
        <v>1.332042702605815</v>
      </c>
      <c r="C175" s="362">
        <f>'[3]Warenkorb transponiert'!AJ62</f>
        <v>17.690119482153442</v>
      </c>
      <c r="D175" s="362">
        <f>'[3]Warenkorb transponiert'!AK62</f>
        <v>9.8528798580267178</v>
      </c>
      <c r="E175" s="362">
        <f>'[3]Warenkorb transponiert'!AL62</f>
        <v>14.779825275933295</v>
      </c>
      <c r="F175" s="362">
        <f>'[3]Warenkorb transponiert'!AM62</f>
        <v>14.693603967983218</v>
      </c>
      <c r="G175" s="362">
        <f>'[3]Warenkorb transponiert'!AN62</f>
        <v>6.2383199684248645</v>
      </c>
      <c r="H175" s="362">
        <f>'[3]Warenkorb transponiert'!AO62</f>
        <v>3.3525230380073885</v>
      </c>
      <c r="I175" s="362">
        <f>'[3]Warenkorb transponiert'!AP62</f>
        <v>2.5262754071985225</v>
      </c>
      <c r="J175" s="380">
        <f t="shared" si="11"/>
        <v>26.263668034208823</v>
      </c>
      <c r="K175" s="362">
        <f>[4]prixC2!C280</f>
        <v>62.848200862670573</v>
      </c>
      <c r="L175" s="362">
        <f>[4]prixC2!D280</f>
        <v>47.314765800581618</v>
      </c>
      <c r="M175" s="362">
        <f>[4]prixC2!Q280</f>
        <v>32.510367442664538</v>
      </c>
      <c r="N175" s="362">
        <f>[4]prixC2!R280</f>
        <v>15.992946971134534</v>
      </c>
      <c r="O175" s="362">
        <f>[4]prixC2!T280</f>
        <v>23.719064845006166</v>
      </c>
      <c r="P175" s="362">
        <f>[4]prixC2!AE280</f>
        <v>4.7463460570850939</v>
      </c>
      <c r="Q175" s="362">
        <f>[4]prixC2!AH280</f>
        <v>1.314705835876083</v>
      </c>
      <c r="R175" s="362">
        <f>[4]prixC2!AI280</f>
        <v>1.6405870344839404</v>
      </c>
      <c r="S175" s="362">
        <f>[4]prixC2!AK280</f>
        <v>8.8830759323965278</v>
      </c>
      <c r="T175" s="362">
        <f>[4]prixC2!AL280</f>
        <v>32.390436460168893</v>
      </c>
      <c r="U175" s="380">
        <f t="shared" si="13"/>
        <v>38.564600589719333</v>
      </c>
      <c r="V175" s="376">
        <f>'[2]Haltung gewichtet'!H150</f>
        <v>0.60361973824599446</v>
      </c>
      <c r="W175" s="380">
        <f t="shared" si="15"/>
        <v>16.901352670887846</v>
      </c>
      <c r="X175" s="362">
        <f>IF(ISBLANK([1]KochtypBerechnung_nichtBio!U144),"",[1]KochtypBerechnung_nichtBio!U144)</f>
        <v>1.63996930478356</v>
      </c>
      <c r="Y175" s="362">
        <f>IF(ISBLANK([1]KochtypBerechnung_nichtBio!W144),"",[1]KochtypBerechnung_nichtBio!W144)</f>
        <v>1.6902961894937627</v>
      </c>
      <c r="Z175" s="380">
        <f t="shared" si="14"/>
        <v>3.5586464803462858</v>
      </c>
      <c r="AA175" s="376">
        <f>'[7]Nicht-Bio'!C157</f>
        <v>3.1951001153668201</v>
      </c>
      <c r="AB175" s="362">
        <f>'[7]Nicht-Bio'!D157</f>
        <v>2.6108337423737651</v>
      </c>
      <c r="AC175" s="362">
        <f>'[7]Nicht-Bio'!E157</f>
        <v>2.3822716586935297</v>
      </c>
      <c r="AD175" s="362">
        <f>'[7]Nicht-Bio'!F157</f>
        <v>0.57415889830588984</v>
      </c>
      <c r="AE175" s="380">
        <f t="shared" si="12"/>
        <v>11.481607426429131</v>
      </c>
      <c r="AF175" s="362">
        <f>'[7]Nicht-Bio'!G157</f>
        <v>2.0703613770150548</v>
      </c>
      <c r="AG175" s="362">
        <f>'[7]Nicht-Bio'!I157</f>
        <v>3.6181555255271198</v>
      </c>
      <c r="AH175" s="362">
        <f>'[7]Nicht-Bio'!J157</f>
        <v>1.045707941784993</v>
      </c>
      <c r="AI175" s="362">
        <f>'[7]Nicht-Bio'!K157</f>
        <v>3.7901387926948926</v>
      </c>
      <c r="AJ175" s="362">
        <f>'[7]Nicht-Bio'!L157</f>
        <v>4.273515484346933</v>
      </c>
      <c r="AK175" s="362">
        <f>'[7]Nicht-Bio'!M157</f>
        <v>1.9892552975000002</v>
      </c>
      <c r="AL175" s="362">
        <f>'[7]Nicht-Bio'!N157</f>
        <v>4.2843957221874991</v>
      </c>
      <c r="AM175" s="362">
        <f>'[7]Nicht-Bio'!O157</f>
        <v>3.7016679918775224</v>
      </c>
      <c r="AN175" s="362">
        <f>'[7]Nicht-Bio'!P157</f>
        <v>3.7790755585886577</v>
      </c>
      <c r="AO175" s="362">
        <f>'[7]Nicht-Bio'!R157</f>
        <v>3.5198378636040526</v>
      </c>
      <c r="AP175" s="362">
        <f>'[7]Nicht-Bio'!S157</f>
        <v>11.094042285169875</v>
      </c>
      <c r="AQ175" s="362">
        <f>'[7]Nicht-Bio'!T157</f>
        <v>3.8181055742841501</v>
      </c>
      <c r="AR175" s="362">
        <f>'[7]Nicht-Bio'!U157</f>
        <v>3.5294330574999995</v>
      </c>
      <c r="AS175" s="362">
        <f>'[7]Nicht-Bio'!W157</f>
        <v>3.6106901934375002</v>
      </c>
      <c r="AT175" s="362">
        <f>'[7]Nicht-Bio'!X157</f>
        <v>27.352507627420501</v>
      </c>
      <c r="AU175" s="380">
        <f t="shared" si="8"/>
        <v>23.079513382829809</v>
      </c>
      <c r="AV175" s="362"/>
      <c r="AW175" s="362"/>
      <c r="AX175" s="381"/>
      <c r="AY175" s="401"/>
    </row>
    <row r="176" spans="1:51">
      <c r="A176" s="398">
        <v>41244</v>
      </c>
      <c r="B176" s="376">
        <f>'[3]Warenkorb transponiert'!AI63</f>
        <v>1.3445015727854677</v>
      </c>
      <c r="C176" s="362">
        <f>'[3]Warenkorb transponiert'!AJ63</f>
        <v>17.440410987511846</v>
      </c>
      <c r="D176" s="362">
        <f>'[3]Warenkorb transponiert'!AK63</f>
        <v>9.8528798580267178</v>
      </c>
      <c r="E176" s="362">
        <f>'[3]Warenkorb transponiert'!AL63</f>
        <v>14.842519827838498</v>
      </c>
      <c r="F176" s="362">
        <f>'[3]Warenkorb transponiert'!AM63</f>
        <v>14.693603967983218</v>
      </c>
      <c r="G176" s="362">
        <f>'[3]Warenkorb transponiert'!AN63</f>
        <v>6.5741718557747344</v>
      </c>
      <c r="H176" s="362">
        <f>'[3]Warenkorb transponiert'!AO63</f>
        <v>3.3525230380073885</v>
      </c>
      <c r="I176" s="362">
        <f>'[3]Warenkorb transponiert'!AP63</f>
        <v>2.5262754071985225</v>
      </c>
      <c r="J176" s="380">
        <f t="shared" si="11"/>
        <v>26.481410150918741</v>
      </c>
      <c r="K176" s="362">
        <f>[4]prixC2!C281</f>
        <v>59.303997531638004</v>
      </c>
      <c r="L176" s="362">
        <f>[4]prixC2!D281</f>
        <v>45.002190649743014</v>
      </c>
      <c r="M176" s="362">
        <f>[4]prixC2!Q281</f>
        <v>35.330090595124062</v>
      </c>
      <c r="N176" s="362">
        <f>[4]prixC2!R281</f>
        <v>19.20850810682278</v>
      </c>
      <c r="O176" s="362">
        <f>[4]prixC2!T281</f>
        <v>24.62627000657336</v>
      </c>
      <c r="P176" s="362">
        <f>[4]prixC2!AE281</f>
        <v>4.6775014140445483</v>
      </c>
      <c r="Q176" s="362">
        <f>[4]prixC2!AH281</f>
        <v>1.2819705291861789</v>
      </c>
      <c r="R176" s="362">
        <f>[4]prixC2!AI281</f>
        <v>1.6764351411917824</v>
      </c>
      <c r="S176" s="362">
        <f>[4]prixC2!AK281</f>
        <v>8.8719889608339741</v>
      </c>
      <c r="T176" s="362">
        <f>[4]prixC2!AL281</f>
        <v>31.646581229482578</v>
      </c>
      <c r="U176" s="380">
        <f t="shared" si="13"/>
        <v>39.100150015607028</v>
      </c>
      <c r="V176" s="376">
        <f>'[2]Haltung gewichtet'!H151</f>
        <v>0.60436757680649889</v>
      </c>
      <c r="W176" s="380">
        <f t="shared" si="15"/>
        <v>16.922292150581967</v>
      </c>
      <c r="X176" s="362">
        <f>IF(ISBLANK([1]KochtypBerechnung_nichtBio!U145),"",[1]KochtypBerechnung_nichtBio!U145)</f>
        <v>1.6360562178044751</v>
      </c>
      <c r="Y176" s="362">
        <f>IF(ISBLANK([1]KochtypBerechnung_nichtBio!W145),"",[1]KochtypBerechnung_nichtBio!W145)</f>
        <v>1.6947715053716474</v>
      </c>
      <c r="Z176" s="380">
        <f t="shared" si="14"/>
        <v>3.5556858051982836</v>
      </c>
      <c r="AA176" s="376">
        <f>'[7]Nicht-Bio'!C158</f>
        <v>3.5346429654999998</v>
      </c>
      <c r="AB176" s="362">
        <f>'[7]Nicht-Bio'!D158</f>
        <v>2.5282706850000003</v>
      </c>
      <c r="AC176" s="362">
        <f>'[7]Nicht-Bio'!E158</f>
        <v>2.0895737409041075</v>
      </c>
      <c r="AD176" s="362">
        <f>'[7]Nicht-Bio'!F158</f>
        <v>0.52399274097496662</v>
      </c>
      <c r="AE176" s="380">
        <f t="shared" si="12"/>
        <v>11.505899983116175</v>
      </c>
      <c r="AF176" s="362">
        <f>'[7]Nicht-Bio'!G158</f>
        <v>2.1890293112499997</v>
      </c>
      <c r="AG176" s="362">
        <f>'[7]Nicht-Bio'!I158</f>
        <v>3.1743606559832047</v>
      </c>
      <c r="AH176" s="362">
        <f>'[7]Nicht-Bio'!J158</f>
        <v>1.3049381691175301</v>
      </c>
      <c r="AI176" s="362">
        <f>'[7]Nicht-Bio'!K158</f>
        <v>5.0938693375000001</v>
      </c>
      <c r="AJ176" s="362">
        <f>'[7]Nicht-Bio'!L158</f>
        <v>5.210859525812543</v>
      </c>
      <c r="AK176" s="362">
        <f>'[7]Nicht-Bio'!M158</f>
        <v>1.97538226375</v>
      </c>
      <c r="AL176" s="362">
        <f>'[7]Nicht-Bio'!N158</f>
        <v>3.588200079629035</v>
      </c>
      <c r="AM176" s="362">
        <f>'[7]Nicht-Bio'!O158</f>
        <v>2.7518475725759375</v>
      </c>
      <c r="AN176" s="362">
        <f>'[7]Nicht-Bio'!P158</f>
        <v>3.6279882612382224</v>
      </c>
      <c r="AO176" s="362">
        <f>'[7]Nicht-Bio'!R158</f>
        <v>3.7909959740944643</v>
      </c>
      <c r="AP176" s="362">
        <f>'[7]Nicht-Bio'!S158</f>
        <v>11.497435401728627</v>
      </c>
      <c r="AQ176" s="362">
        <f>'[7]Nicht-Bio'!T158</f>
        <v>4.097619345</v>
      </c>
      <c r="AR176" s="362">
        <f>'[7]Nicht-Bio'!U158</f>
        <v>3.4934378459374997</v>
      </c>
      <c r="AS176" s="362">
        <f>'[7]Nicht-Bio'!W158</f>
        <v>4.4391016806249999</v>
      </c>
      <c r="AT176" s="362">
        <f>'[7]Nicht-Bio'!X158</f>
        <v>30.452196164369497</v>
      </c>
      <c r="AU176" s="380">
        <f t="shared" si="8"/>
        <v>24.597388167067333</v>
      </c>
      <c r="AV176" s="362"/>
      <c r="AW176" s="362"/>
      <c r="AX176" s="381"/>
      <c r="AY176" s="401"/>
    </row>
    <row r="177" spans="1:51">
      <c r="A177" s="398">
        <v>41275</v>
      </c>
      <c r="B177" s="376">
        <f>'[3]Warenkorb transponiert'!AI64</f>
        <v>1.3445015727854677</v>
      </c>
      <c r="C177" s="362">
        <f>'[3]Warenkorb transponiert'!AJ64</f>
        <v>17.465283498858554</v>
      </c>
      <c r="D177" s="362">
        <f>'[3]Warenkorb transponiert'!AK64</f>
        <v>9.8513404684679227</v>
      </c>
      <c r="E177" s="362">
        <f>'[3]Warenkorb transponiert'!AL64</f>
        <v>15.053243584088328</v>
      </c>
      <c r="F177" s="362">
        <f>'[3]Warenkorb transponiert'!AM64</f>
        <v>14.693603967983218</v>
      </c>
      <c r="G177" s="362">
        <f>'[3]Warenkorb transponiert'!AN64</f>
        <v>6.5804033913856488</v>
      </c>
      <c r="H177" s="362">
        <f>'[3]Warenkorb transponiert'!AO64</f>
        <v>3.4204501660055748</v>
      </c>
      <c r="I177" s="362">
        <f>'[3]Warenkorb transponiert'!AP64</f>
        <v>2.5262754071985225</v>
      </c>
      <c r="J177" s="380">
        <f t="shared" si="11"/>
        <v>26.554437699842211</v>
      </c>
      <c r="K177" s="362">
        <f>[4]prixC2!C282</f>
        <v>64.100461519620836</v>
      </c>
      <c r="L177" s="362">
        <f>[4]prixC2!D282</f>
        <v>46.612387828735976</v>
      </c>
      <c r="M177" s="362">
        <f>[4]prixC2!Q282</f>
        <v>35.053183026567567</v>
      </c>
      <c r="N177" s="362">
        <f>[4]prixC2!R282</f>
        <v>20.431294079037063</v>
      </c>
      <c r="O177" s="362">
        <f>[4]prixC2!T282</f>
        <v>23.524089068962219</v>
      </c>
      <c r="P177" s="362">
        <f>[4]prixC2!AE282</f>
        <v>4.8526848427753171</v>
      </c>
      <c r="Q177" s="362">
        <f>[4]prixC2!AH282</f>
        <v>1.3808434227564075</v>
      </c>
      <c r="R177" s="362">
        <f>[4]prixC2!AI282</f>
        <v>1.7082448555197751</v>
      </c>
      <c r="S177" s="362">
        <f>[4]prixC2!AK282</f>
        <v>9.0046188681858084</v>
      </c>
      <c r="T177" s="362">
        <f>[4]prixC2!AL282</f>
        <v>33.317310493420315</v>
      </c>
      <c r="U177" s="380">
        <f t="shared" si="13"/>
        <v>40.2704896633674</v>
      </c>
      <c r="V177" s="376">
        <f>'[2]Haltung gewichtet'!H152</f>
        <v>0.61978097035983415</v>
      </c>
      <c r="W177" s="380">
        <f t="shared" si="15"/>
        <v>17.353867170075358</v>
      </c>
      <c r="X177" s="362">
        <f>IF(ISBLANK([1]KochtypBerechnung_nichtBio!U146),"",[1]KochtypBerechnung_nichtBio!U146)</f>
        <v>1.6257848956171199</v>
      </c>
      <c r="Y177" s="362">
        <f>IF(ISBLANK([1]KochtypBerechnung_nichtBio!W146),"",[1]KochtypBerechnung_nichtBio!W146)</f>
        <v>1.7483708776323801</v>
      </c>
      <c r="Z177" s="380">
        <f t="shared" si="14"/>
        <v>3.5751184138867274</v>
      </c>
      <c r="AA177" s="376">
        <f>'[7]Nicht-Bio'!C159</f>
        <v>3.3112696072011887</v>
      </c>
      <c r="AB177" s="362">
        <f>'[7]Nicht-Bio'!D159</f>
        <v>2.5412953880270637</v>
      </c>
      <c r="AC177" s="362">
        <f>'[7]Nicht-Bio'!E159</f>
        <v>2.3962221746186962</v>
      </c>
      <c r="AD177" s="362">
        <f>'[7]Nicht-Bio'!F159</f>
        <v>0.49463400525134454</v>
      </c>
      <c r="AE177" s="380">
        <f t="shared" si="12"/>
        <v>11.385972586152821</v>
      </c>
      <c r="AF177" s="362">
        <f>'[7]Nicht-Bio'!G159</f>
        <v>1.9602723794041037</v>
      </c>
      <c r="AG177" s="362">
        <f>'[7]Nicht-Bio'!I159</f>
        <v>3.9748416620140516</v>
      </c>
      <c r="AH177" s="362">
        <f>'[7]Nicht-Bio'!J159</f>
        <v>1.3773328508369258</v>
      </c>
      <c r="AI177" s="362">
        <f>'[7]Nicht-Bio'!K159</f>
        <v>4.9043977682452882</v>
      </c>
      <c r="AJ177" s="362">
        <f>'[7]Nicht-Bio'!L159</f>
        <v>4.8837972885999994</v>
      </c>
      <c r="AK177" s="362">
        <f>'[7]Nicht-Bio'!M159</f>
        <v>1.93401376475</v>
      </c>
      <c r="AL177" s="362">
        <f>'[7]Nicht-Bio'!N159</f>
        <v>3.4419724415585478</v>
      </c>
      <c r="AM177" s="362">
        <f>'[7]Nicht-Bio'!O159</f>
        <v>3.3158026840041424</v>
      </c>
      <c r="AN177" s="362">
        <f>'[7]Nicht-Bio'!P159</f>
        <v>3.8423204668809361</v>
      </c>
      <c r="AO177" s="362">
        <f>'[7]Nicht-Bio'!R159</f>
        <v>4.311913031897376</v>
      </c>
      <c r="AP177" s="362">
        <f>'[7]Nicht-Bio'!S159</f>
        <v>11.56873618959016</v>
      </c>
      <c r="AQ177" s="362">
        <f>'[7]Nicht-Bio'!T159</f>
        <v>3.9186550249481842</v>
      </c>
      <c r="AR177" s="362">
        <f>'[7]Nicht-Bio'!U159</f>
        <v>3.4954952061228122</v>
      </c>
      <c r="AS177" s="362">
        <f>'[7]Nicht-Bio'!W159</f>
        <v>5.4804875934999995</v>
      </c>
      <c r="AT177" s="362">
        <f>'[7]Nicht-Bio'!X159</f>
        <v>33.712232363128315</v>
      </c>
      <c r="AU177" s="380">
        <f t="shared" si="8"/>
        <v>25.315232174661446</v>
      </c>
      <c r="AV177" s="362"/>
      <c r="AW177" s="362"/>
      <c r="AX177" s="381"/>
      <c r="AY177" s="401"/>
    </row>
    <row r="178" spans="1:51">
      <c r="A178" s="398">
        <v>41306</v>
      </c>
      <c r="B178" s="376">
        <f>'[3]Warenkorb transponiert'!AI65</f>
        <v>1.3266253339187042</v>
      </c>
      <c r="C178" s="362">
        <f>'[3]Warenkorb transponiert'!AJ65</f>
        <v>17.694728200565304</v>
      </c>
      <c r="D178" s="362">
        <f>'[3]Warenkorb transponiert'!AK65</f>
        <v>9.5785035040433986</v>
      </c>
      <c r="E178" s="362">
        <f>'[3]Warenkorb transponiert'!AL65</f>
        <v>14.909003587684518</v>
      </c>
      <c r="F178" s="362">
        <f>'[3]Warenkorb transponiert'!AM65</f>
        <v>14.693603967983218</v>
      </c>
      <c r="G178" s="362">
        <f>'[3]Warenkorb transponiert'!AN65</f>
        <v>6.581725806916797</v>
      </c>
      <c r="H178" s="362">
        <f>'[3]Warenkorb transponiert'!AO65</f>
        <v>3.2176724024778918</v>
      </c>
      <c r="I178" s="362">
        <f>'[3]Warenkorb transponiert'!AP65</f>
        <v>2.5250954587327001</v>
      </c>
      <c r="J178" s="380">
        <f t="shared" si="11"/>
        <v>26.266452447201814</v>
      </c>
      <c r="K178" s="362">
        <f>[4]prixC2!C283</f>
        <v>62.041033023357556</v>
      </c>
      <c r="L178" s="362">
        <f>[4]prixC2!D283</f>
        <v>44.731027216075248</v>
      </c>
      <c r="M178" s="362">
        <f>[4]prixC2!Q283</f>
        <v>35.378222124226333</v>
      </c>
      <c r="N178" s="362">
        <f>[4]prixC2!R283</f>
        <v>21.223635756208562</v>
      </c>
      <c r="O178" s="362">
        <f>[4]prixC2!T283</f>
        <v>24.288946081041392</v>
      </c>
      <c r="P178" s="362">
        <f>[4]prixC2!AE283</f>
        <v>4.7446080125474204</v>
      </c>
      <c r="Q178" s="362">
        <f>[4]prixC2!AH283</f>
        <v>1.3033397509308762</v>
      </c>
      <c r="R178" s="362">
        <f>[4]prixC2!AI283</f>
        <v>1.6733287654640967</v>
      </c>
      <c r="S178" s="362">
        <f>[4]prixC2!AK283</f>
        <v>9.1507381230173763</v>
      </c>
      <c r="T178" s="362">
        <f>[4]prixC2!AL283</f>
        <v>31.666916096203803</v>
      </c>
      <c r="U178" s="380">
        <f t="shared" si="13"/>
        <v>39.986604756445765</v>
      </c>
      <c r="V178" s="376">
        <f>'[2]Haltung gewichtet'!H153</f>
        <v>0.61434509658710501</v>
      </c>
      <c r="W178" s="380">
        <f t="shared" si="15"/>
        <v>17.201662704438942</v>
      </c>
      <c r="X178" s="362">
        <f>IF(ISBLANK([1]KochtypBerechnung_nichtBio!U147),"",[1]KochtypBerechnung_nichtBio!U147)</f>
        <v>1.5779750809999999</v>
      </c>
      <c r="Y178" s="362">
        <f>IF(ISBLANK([1]KochtypBerechnung_nichtBio!W147),"",[1]KochtypBerechnung_nichtBio!W147)</f>
        <v>1.6981819604002899</v>
      </c>
      <c r="Z178" s="380">
        <f t="shared" si="14"/>
        <v>3.4707808957601882</v>
      </c>
      <c r="AA178" s="376">
        <f>'[7]Nicht-Bio'!C160</f>
        <v>3.4793135755286695</v>
      </c>
      <c r="AB178" s="362">
        <f>'[7]Nicht-Bio'!D160</f>
        <v>2.63399954231532</v>
      </c>
      <c r="AC178" s="362">
        <f>'[7]Nicht-Bio'!E160</f>
        <v>2.3808689052382048</v>
      </c>
      <c r="AD178" s="362">
        <f>'[7]Nicht-Bio'!F160</f>
        <v>0.483057743996339</v>
      </c>
      <c r="AE178" s="380">
        <f t="shared" si="12"/>
        <v>11.706671651338354</v>
      </c>
      <c r="AF178" s="362">
        <f>'[7]Nicht-Bio'!G160</f>
        <v>2.242181524249665</v>
      </c>
      <c r="AG178" s="362">
        <f>'[7]Nicht-Bio'!I160</f>
        <v>3.7330057714991103</v>
      </c>
      <c r="AH178" s="362">
        <f>'[7]Nicht-Bio'!J160</f>
        <v>1.5179099599999999</v>
      </c>
      <c r="AI178" s="362">
        <f>'[7]Nicht-Bio'!K160</f>
        <v>4.0797705371155804</v>
      </c>
      <c r="AJ178" s="362">
        <f>'[7]Nicht-Bio'!L160</f>
        <v>3.3467166652219049</v>
      </c>
      <c r="AK178" s="362">
        <f>'[7]Nicht-Bio'!M160</f>
        <v>1.9725697338475749</v>
      </c>
      <c r="AL178" s="362">
        <f>'[7]Nicht-Bio'!N160</f>
        <v>3.2008630744683697</v>
      </c>
      <c r="AM178" s="362">
        <f>'[7]Nicht-Bio'!O160</f>
        <v>3.682829977027255</v>
      </c>
      <c r="AN178" s="362">
        <f>'[7]Nicht-Bio'!P160</f>
        <v>3.0403553898591653</v>
      </c>
      <c r="AO178" s="362">
        <f>'[7]Nicht-Bio'!R160</f>
        <v>4.0352089299999996</v>
      </c>
      <c r="AP178" s="362">
        <f>'[7]Nicht-Bio'!S160</f>
        <v>11.482784399747651</v>
      </c>
      <c r="AQ178" s="362">
        <f>'[7]Nicht-Bio'!T160</f>
        <v>4.0882137600000004</v>
      </c>
      <c r="AR178" s="362">
        <f>'[7]Nicht-Bio'!U160</f>
        <v>3.5945567624999999</v>
      </c>
      <c r="AS178" s="362">
        <f>'[7]Nicht-Bio'!W160</f>
        <v>5.5210405131249995</v>
      </c>
      <c r="AT178" s="362">
        <f>'[7]Nicht-Bio'!X160</f>
        <v>33.482747013696155</v>
      </c>
      <c r="AU178" s="380">
        <f t="shared" si="8"/>
        <v>23.605006661172517</v>
      </c>
      <c r="AV178" s="362"/>
      <c r="AW178" s="362"/>
      <c r="AX178" s="381"/>
      <c r="AY178" s="401"/>
    </row>
    <row r="179" spans="1:51">
      <c r="A179" s="398">
        <v>41334</v>
      </c>
      <c r="B179" s="376">
        <f>'[3]Warenkorb transponiert'!AI66</f>
        <v>1.3349917477100242</v>
      </c>
      <c r="C179" s="362">
        <f>'[3]Warenkorb transponiert'!AJ66</f>
        <v>17.433185776490276</v>
      </c>
      <c r="D179" s="362">
        <f>'[3]Warenkorb transponiert'!AK66</f>
        <v>9.5431251330507525</v>
      </c>
      <c r="E179" s="362">
        <f>'[3]Warenkorb transponiert'!AL66</f>
        <v>15.060781079266796</v>
      </c>
      <c r="F179" s="362">
        <f>'[3]Warenkorb transponiert'!AM66</f>
        <v>14.696490798743948</v>
      </c>
      <c r="G179" s="362">
        <f>'[3]Warenkorb transponiert'!AN66</f>
        <v>6.2100541619558562</v>
      </c>
      <c r="H179" s="362">
        <f>'[3]Warenkorb transponiert'!AO66</f>
        <v>3.2170824282449804</v>
      </c>
      <c r="I179" s="362">
        <f>'[3]Warenkorb transponiert'!AP66</f>
        <v>2.5262754071985225</v>
      </c>
      <c r="J179" s="380">
        <f t="shared" si="11"/>
        <v>26.134615592818886</v>
      </c>
      <c r="K179" s="362">
        <f>[4]prixC2!C284</f>
        <v>62.647884345295729</v>
      </c>
      <c r="L179" s="362">
        <f>[4]prixC2!D284</f>
        <v>44.148681638597857</v>
      </c>
      <c r="M179" s="362">
        <f>[4]prixC2!Q284</f>
        <v>36.166494494934625</v>
      </c>
      <c r="N179" s="362">
        <f>[4]prixC2!R284</f>
        <v>20.932836364312511</v>
      </c>
      <c r="O179" s="362">
        <f>[4]prixC2!T284</f>
        <v>25.516969671801053</v>
      </c>
      <c r="P179" s="362">
        <f>[4]prixC2!AE284</f>
        <v>4.7567909899668024</v>
      </c>
      <c r="Q179" s="362">
        <f>[4]prixC2!AH284</f>
        <v>1.4131868643045886</v>
      </c>
      <c r="R179" s="362">
        <f>[4]prixC2!AI284</f>
        <v>1.6022118518031452</v>
      </c>
      <c r="S179" s="362">
        <f>[4]prixC2!AK284</f>
        <v>8.5506316728749603</v>
      </c>
      <c r="T179" s="362">
        <f>[4]prixC2!AL284</f>
        <v>32.778740523826961</v>
      </c>
      <c r="U179" s="380">
        <f t="shared" si="13"/>
        <v>40.042592592625503</v>
      </c>
      <c r="V179" s="376">
        <f>'[2]Haltung gewichtet'!H154</f>
        <v>0.62418546991629376</v>
      </c>
      <c r="W179" s="380">
        <f t="shared" si="15"/>
        <v>17.477193157656224</v>
      </c>
      <c r="X179" s="362" t="str">
        <f>IF(ISBLANK([1]KochtypBerechnung_nichtBio!U148),"",[1]KochtypBerechnung_nichtBio!U148)</f>
        <v/>
      </c>
      <c r="Y179" s="362">
        <f>IF(ISBLANK([1]KochtypBerechnung_nichtBio!W148),"",[1]KochtypBerechnung_nichtBio!W148)</f>
        <v>1.656914306</v>
      </c>
      <c r="Z179" s="380">
        <f t="shared" si="14"/>
        <v>1.0769942989000001</v>
      </c>
      <c r="AA179" s="376">
        <f>'[7]Nicht-Bio'!C161</f>
        <v>3.1296350589097255</v>
      </c>
      <c r="AB179" s="362">
        <f>'[7]Nicht-Bio'!D161</f>
        <v>2.88489364214088</v>
      </c>
      <c r="AC179" s="362">
        <f>'[7]Nicht-Bio'!E161</f>
        <v>2.4236550220271598</v>
      </c>
      <c r="AD179" s="362">
        <f>'[7]Nicht-Bio'!F161</f>
        <v>0.49584359685109597</v>
      </c>
      <c r="AE179" s="380">
        <f t="shared" si="12"/>
        <v>11.553278593369587</v>
      </c>
      <c r="AF179" s="362">
        <f>'[7]Nicht-Bio'!G161</f>
        <v>2.0711747569582752</v>
      </c>
      <c r="AG179" s="362">
        <f>'[7]Nicht-Bio'!I161</f>
        <v>3.94613981997193</v>
      </c>
      <c r="AH179" s="362">
        <f>'[7]Nicht-Bio'!J161</f>
        <v>1.4812945567377249</v>
      </c>
      <c r="AI179" s="362">
        <f>'[7]Nicht-Bio'!K161</f>
        <v>3.53882732782915</v>
      </c>
      <c r="AJ179" s="362">
        <f>'[7]Nicht-Bio'!L161</f>
        <v>2.6005322047987898</v>
      </c>
      <c r="AK179" s="362">
        <f>'[7]Nicht-Bio'!M161</f>
        <v>2.0569818937499997</v>
      </c>
      <c r="AL179" s="362">
        <f>'[7]Nicht-Bio'!N161</f>
        <v>3.1076762907772553</v>
      </c>
      <c r="AM179" s="362">
        <f>'[7]Nicht-Bio'!O161</f>
        <v>3.5703176249730801</v>
      </c>
      <c r="AN179" s="362">
        <f>'[7]Nicht-Bio'!P161</f>
        <v>3.2862090012996448</v>
      </c>
      <c r="AO179" s="362">
        <f>'[7]Nicht-Bio'!R161</f>
        <v>4.4996363949999996</v>
      </c>
      <c r="AP179" s="362">
        <f>'[7]Nicht-Bio'!S161</f>
        <v>11.555329922325051</v>
      </c>
      <c r="AQ179" s="362">
        <f>'[7]Nicht-Bio'!T161</f>
        <v>3.9812826485279253</v>
      </c>
      <c r="AR179" s="362">
        <f>'[7]Nicht-Bio'!U161</f>
        <v>3.5711599349999998</v>
      </c>
      <c r="AS179" s="362">
        <f>'[7]Nicht-Bio'!W161</f>
        <v>5.3366368531250004</v>
      </c>
      <c r="AT179" s="362">
        <f>'[7]Nicht-Bio'!X161</f>
        <v>33.541287024431348</v>
      </c>
      <c r="AU179" s="380">
        <f t="shared" si="8"/>
        <v>22.65459573263162</v>
      </c>
      <c r="AV179" s="362"/>
      <c r="AW179" s="362"/>
      <c r="AX179" s="381"/>
      <c r="AY179" s="401"/>
    </row>
    <row r="180" spans="1:51">
      <c r="A180" s="398">
        <v>41365</v>
      </c>
      <c r="B180" s="376">
        <f>'[3]Warenkorb transponiert'!AI67</f>
        <v>1.3100740073507184</v>
      </c>
      <c r="C180" s="362">
        <f>'[3]Warenkorb transponiert'!AJ67</f>
        <v>17.708056777819095</v>
      </c>
      <c r="D180" s="362">
        <f>'[3]Warenkorb transponiert'!AK67</f>
        <v>9.8509556210782208</v>
      </c>
      <c r="E180" s="362">
        <f>'[3]Warenkorb transponiert'!AL67</f>
        <v>14.978654985669611</v>
      </c>
      <c r="F180" s="362">
        <f>'[3]Warenkorb transponiert'!AM67</f>
        <v>14.696490798743948</v>
      </c>
      <c r="G180" s="362">
        <f>'[3]Warenkorb transponiert'!AN67</f>
        <v>6.581725806916797</v>
      </c>
      <c r="H180" s="362">
        <f>'[3]Warenkorb transponiert'!AO67</f>
        <v>3.0432617328691092</v>
      </c>
      <c r="I180" s="362">
        <f>'[3]Warenkorb transponiert'!AP67</f>
        <v>2.5342811579593367</v>
      </c>
      <c r="J180" s="380">
        <f t="shared" si="11"/>
        <v>26.110766619751587</v>
      </c>
      <c r="K180" s="362">
        <f>[4]prixC2!C285</f>
        <v>65.259598142961423</v>
      </c>
      <c r="L180" s="362">
        <f>[4]prixC2!D285</f>
        <v>46.433793922368551</v>
      </c>
      <c r="M180" s="362">
        <f>[4]prixC2!Q285</f>
        <v>37.246236978350993</v>
      </c>
      <c r="N180" s="362">
        <f>[4]prixC2!R285</f>
        <v>21.267959296317024</v>
      </c>
      <c r="O180" s="362">
        <f>[4]prixC2!T285</f>
        <v>27.604579247262521</v>
      </c>
      <c r="P180" s="362">
        <f>[4]prixC2!AE285</f>
        <v>4.8345505501696024</v>
      </c>
      <c r="Q180" s="362">
        <f>[4]prixC2!AH285</f>
        <v>1.3672544688349759</v>
      </c>
      <c r="R180" s="362">
        <f>[4]prixC2!AI285</f>
        <v>1.6181972684581336</v>
      </c>
      <c r="S180" s="362">
        <f>[4]prixC2!AK285</f>
        <v>8.8154996195395263</v>
      </c>
      <c r="T180" s="362">
        <f>[4]prixC2!AL285</f>
        <v>32.118826396416146</v>
      </c>
      <c r="U180" s="380">
        <f t="shared" si="13"/>
        <v>41.298824767468503</v>
      </c>
      <c r="V180" s="376">
        <f>'[2]Haltung gewichtet'!H155</f>
        <v>0.61856902914476286</v>
      </c>
      <c r="W180" s="380">
        <f t="shared" si="15"/>
        <v>17.31993281605336</v>
      </c>
      <c r="X180" s="362" t="str">
        <f>IF(ISBLANK([1]KochtypBerechnung_nichtBio!U149),"",[1]KochtypBerechnung_nichtBio!U149)</f>
        <v/>
      </c>
      <c r="Y180" s="362">
        <f>IF(ISBLANK([1]KochtypBerechnung_nichtBio!W149),"",[1]KochtypBerechnung_nichtBio!W149)</f>
        <v>1.69411330947617</v>
      </c>
      <c r="Z180" s="380">
        <f t="shared" si="14"/>
        <v>1.1011736511595105</v>
      </c>
      <c r="AA180" s="376">
        <f>'[7]Nicht-Bio'!C162</f>
        <v>3.4240344906666129</v>
      </c>
      <c r="AB180" s="362">
        <f>'[7]Nicht-Bio'!D162</f>
        <v>2.8273205088523805</v>
      </c>
      <c r="AC180" s="362">
        <f>'[7]Nicht-Bio'!E162</f>
        <v>2.5803915253124776</v>
      </c>
      <c r="AD180" s="362">
        <f>'[7]Nicht-Bio'!F162</f>
        <v>0.50489364037526696</v>
      </c>
      <c r="AE180" s="380">
        <f t="shared" si="12"/>
        <v>12.087915901348092</v>
      </c>
      <c r="AF180" s="362">
        <f>'[7]Nicht-Bio'!G162</f>
        <v>2.1792761444813724</v>
      </c>
      <c r="AG180" s="362">
        <f>'[7]Nicht-Bio'!I162</f>
        <v>3.9573612867789123</v>
      </c>
      <c r="AH180" s="362">
        <f>'[7]Nicht-Bio'!J162</f>
        <v>1.1460757977783445</v>
      </c>
      <c r="AI180" s="362">
        <f>'[7]Nicht-Bio'!K162</f>
        <v>2.9669047840749325</v>
      </c>
      <c r="AJ180" s="362">
        <f>'[7]Nicht-Bio'!L162</f>
        <v>3.2452002584000672</v>
      </c>
      <c r="AK180" s="362">
        <f>'[7]Nicht-Bio'!M162</f>
        <v>2.1260686237500002</v>
      </c>
      <c r="AL180" s="362">
        <f>'[7]Nicht-Bio'!N162</f>
        <v>3.5446857863875327</v>
      </c>
      <c r="AM180" s="362">
        <f>'[7]Nicht-Bio'!O162</f>
        <v>3.6484168260737722</v>
      </c>
      <c r="AN180" s="362">
        <f>'[7]Nicht-Bio'!P162</f>
        <v>3.7271345591230971</v>
      </c>
      <c r="AO180" s="362">
        <f>'[7]Nicht-Bio'!R162</f>
        <v>5.0785390075946344</v>
      </c>
      <c r="AP180" s="362">
        <f>'[7]Nicht-Bio'!S162</f>
        <v>11.806968937214002</v>
      </c>
      <c r="AQ180" s="362">
        <f>'[7]Nicht-Bio'!T162</f>
        <v>4.0743408414190778</v>
      </c>
      <c r="AR180" s="362">
        <f>'[7]Nicht-Bio'!U162</f>
        <v>3.5482990212500001</v>
      </c>
      <c r="AS180" s="362">
        <f>'[7]Nicht-Bio'!W162</f>
        <v>4.0220583385443298</v>
      </c>
      <c r="AT180" s="362">
        <f>'[7]Nicht-Bio'!X162</f>
        <v>31.259137468074677</v>
      </c>
      <c r="AU180" s="380">
        <f t="shared" si="8"/>
        <v>22.839533224620229</v>
      </c>
      <c r="AV180" s="362"/>
      <c r="AW180" s="362"/>
      <c r="AX180" s="381"/>
      <c r="AY180" s="401"/>
    </row>
    <row r="181" spans="1:51">
      <c r="A181" s="398">
        <v>41395</v>
      </c>
      <c r="B181" s="376">
        <f>'[3]Warenkorb transponiert'!AI68</f>
        <v>1.3230774683089843</v>
      </c>
      <c r="C181" s="362">
        <f>'[3]Warenkorb transponiert'!AJ68</f>
        <v>17.714381020365359</v>
      </c>
      <c r="D181" s="362">
        <f>'[3]Warenkorb transponiert'!AK68</f>
        <v>9.8109445836026534</v>
      </c>
      <c r="E181" s="362">
        <f>'[3]Warenkorb transponiert'!AL68</f>
        <v>14.884053565364455</v>
      </c>
      <c r="F181" s="362">
        <f>'[3]Warenkorb transponiert'!AM68</f>
        <v>14.696490798743948</v>
      </c>
      <c r="G181" s="362">
        <f>'[3]Warenkorb transponiert'!AN68</f>
        <v>6.3362955815457394</v>
      </c>
      <c r="H181" s="362">
        <f>'[3]Warenkorb transponiert'!AO68</f>
        <v>3.0812281722486086</v>
      </c>
      <c r="I181" s="362">
        <f>'[3]Warenkorb transponiert'!AP68</f>
        <v>2.5342811579593367</v>
      </c>
      <c r="J181" s="380">
        <f t="shared" si="11"/>
        <v>26.109808319859056</v>
      </c>
      <c r="K181" s="362">
        <f>[4]prixC2!C286</f>
        <v>63.457174501656056</v>
      </c>
      <c r="L181" s="362">
        <f>[4]prixC2!D286</f>
        <v>45.663843080480852</v>
      </c>
      <c r="M181" s="362">
        <f>[4]prixC2!Q286</f>
        <v>36.936139288483574</v>
      </c>
      <c r="N181" s="362">
        <f>[4]prixC2!R286</f>
        <v>21.438089138702974</v>
      </c>
      <c r="O181" s="362">
        <f>[4]prixC2!T286</f>
        <v>27.87632180536837</v>
      </c>
      <c r="P181" s="362">
        <f>[4]prixC2!AE286</f>
        <v>4.8890896961218475</v>
      </c>
      <c r="Q181" s="362">
        <f>[4]prixC2!AH286</f>
        <v>1.4652595147254528</v>
      </c>
      <c r="R181" s="362">
        <f>[4]prixC2!AI286</f>
        <v>1.6915733934208628</v>
      </c>
      <c r="S181" s="362">
        <f>[4]prixC2!AK286</f>
        <v>9.1946326034242833</v>
      </c>
      <c r="T181" s="362">
        <f>[4]prixC2!AL286</f>
        <v>32.289894003900905</v>
      </c>
      <c r="U181" s="380">
        <f t="shared" si="13"/>
        <v>41.407041206635022</v>
      </c>
      <c r="V181" s="376">
        <f>'[2]Haltung gewichtet'!H156</f>
        <v>0.61406960168660463</v>
      </c>
      <c r="W181" s="380">
        <f t="shared" si="15"/>
        <v>17.193948847224931</v>
      </c>
      <c r="X181" s="362" t="str">
        <f>IF(ISBLANK([1]KochtypBerechnung_nichtBio!U150),"",[1]KochtypBerechnung_nichtBio!U150)</f>
        <v/>
      </c>
      <c r="Y181" s="362">
        <f>IF(ISBLANK([1]KochtypBerechnung_nichtBio!W150),"",[1]KochtypBerechnung_nichtBio!W150)</f>
        <v>1.7085504120278201</v>
      </c>
      <c r="Z181" s="380">
        <f t="shared" si="14"/>
        <v>1.1105577678180831</v>
      </c>
      <c r="AA181" s="376">
        <f>'[7]Nicht-Bio'!C163</f>
        <v>3.4560046076034361</v>
      </c>
      <c r="AB181" s="362">
        <f>'[7]Nicht-Bio'!D163</f>
        <v>2.7751553094900778</v>
      </c>
      <c r="AC181" s="362">
        <f>'[7]Nicht-Bio'!E163</f>
        <v>2.8746284491000003</v>
      </c>
      <c r="AD181" s="362">
        <f>'[7]Nicht-Bio'!F163</f>
        <v>0.54481234752576424</v>
      </c>
      <c r="AE181" s="380">
        <f t="shared" si="12"/>
        <v>12.434963949158144</v>
      </c>
      <c r="AF181" s="362">
        <f>'[7]Nicht-Bio'!G163</f>
        <v>2.1060201348697278</v>
      </c>
      <c r="AG181" s="362">
        <f>'[7]Nicht-Bio'!I163</f>
        <v>3.9215640919980084</v>
      </c>
      <c r="AH181" s="362">
        <f>'[7]Nicht-Bio'!J163</f>
        <v>1.4997042726480341</v>
      </c>
      <c r="AI181" s="362">
        <f>'[7]Nicht-Bio'!K163</f>
        <v>3.5504078204579401</v>
      </c>
      <c r="AJ181" s="362">
        <f>'[7]Nicht-Bio'!L163</f>
        <v>4.3052389355425236</v>
      </c>
      <c r="AK181" s="362">
        <f>'[7]Nicht-Bio'!M163</f>
        <v>2.0090075092499999</v>
      </c>
      <c r="AL181" s="362">
        <f>'[7]Nicht-Bio'!N163</f>
        <v>4.5429097603489241</v>
      </c>
      <c r="AM181" s="362">
        <f>'[7]Nicht-Bio'!O163</f>
        <v>4.1719244123416015</v>
      </c>
      <c r="AN181" s="362">
        <f>'[7]Nicht-Bio'!P163</f>
        <v>4.4734416451335619</v>
      </c>
      <c r="AO181" s="362">
        <f>'[7]Nicht-Bio'!R163</f>
        <v>5.0518100400323016</v>
      </c>
      <c r="AP181" s="362">
        <f>'[7]Nicht-Bio'!S163</f>
        <v>11.89203739503634</v>
      </c>
      <c r="AQ181" s="362">
        <f>'[7]Nicht-Bio'!T163</f>
        <v>4.0630057785080753</v>
      </c>
      <c r="AR181" s="362">
        <f>'[7]Nicht-Bio'!U163</f>
        <v>3.5222860409999996</v>
      </c>
      <c r="AS181" s="362">
        <f>'[7]Nicht-Bio'!W163</f>
        <v>3.8513819185757598</v>
      </c>
      <c r="AT181" s="362">
        <f>'[7]Nicht-Bio'!X163</f>
        <v>27.790709048671602</v>
      </c>
      <c r="AU181" s="380">
        <f t="shared" si="8"/>
        <v>24.924911114946319</v>
      </c>
      <c r="AV181" s="362"/>
      <c r="AW181" s="362"/>
      <c r="AX181" s="381"/>
      <c r="AY181" s="401"/>
    </row>
    <row r="182" spans="1:51">
      <c r="A182" s="398">
        <v>41426</v>
      </c>
      <c r="B182" s="376">
        <f>'[3]Warenkorb transponiert'!AI69</f>
        <v>1.3743405024736259</v>
      </c>
      <c r="C182" s="362">
        <f>'[3]Warenkorb transponiert'!AJ69</f>
        <v>17.222713802422319</v>
      </c>
      <c r="D182" s="362">
        <f>'[3]Warenkorb transponiert'!AK69</f>
        <v>9.8176517502400404</v>
      </c>
      <c r="E182" s="362">
        <f>'[3]Warenkorb transponiert'!AL69</f>
        <v>15.062695816363153</v>
      </c>
      <c r="F182" s="362">
        <f>'[3]Warenkorb transponiert'!AM69</f>
        <v>15.163237470962022</v>
      </c>
      <c r="G182" s="362">
        <f>'[3]Warenkorb transponiert'!AN69</f>
        <v>6.325192986933188</v>
      </c>
      <c r="H182" s="362">
        <f>'[3]Warenkorb transponiert'!AO69</f>
        <v>3.2170824282449804</v>
      </c>
      <c r="I182" s="362">
        <f>'[3]Warenkorb transponiert'!AP69</f>
        <v>2.5342811579593367</v>
      </c>
      <c r="J182" s="380">
        <f t="shared" si="11"/>
        <v>26.594814907096541</v>
      </c>
      <c r="K182" s="362">
        <f>[4]prixC2!C287</f>
        <v>68.071450881224408</v>
      </c>
      <c r="L182" s="362">
        <f>[4]prixC2!D287</f>
        <v>48.083807205582836</v>
      </c>
      <c r="M182" s="362">
        <f>[4]prixC2!Q287</f>
        <v>37.045798012910865</v>
      </c>
      <c r="N182" s="362">
        <f>[4]prixC2!R287</f>
        <v>20.820976555980085</v>
      </c>
      <c r="O182" s="362">
        <f>[4]prixC2!T287</f>
        <v>26.415479910841292</v>
      </c>
      <c r="P182" s="362">
        <f>[4]prixC2!AE287</f>
        <v>4.6232053154854862</v>
      </c>
      <c r="Q182" s="362">
        <f>[4]prixC2!AH287</f>
        <v>1.440415474297692</v>
      </c>
      <c r="R182" s="362">
        <f>[4]prixC2!AI287</f>
        <v>1.6594879458877827</v>
      </c>
      <c r="S182" s="362">
        <f>[4]prixC2!AK287</f>
        <v>9.0709740811255877</v>
      </c>
      <c r="T182" s="362">
        <f>[4]prixC2!AL287</f>
        <v>32.049512620089502</v>
      </c>
      <c r="U182" s="380">
        <f t="shared" si="13"/>
        <v>41.657299863670445</v>
      </c>
      <c r="V182" s="376">
        <f>'[2]Haltung gewichtet'!H157</f>
        <v>0.62521160952209376</v>
      </c>
      <c r="W182" s="380">
        <f t="shared" si="15"/>
        <v>17.505925066618627</v>
      </c>
      <c r="X182" s="362" t="str">
        <f>IF(ISBLANK([1]KochtypBerechnung_nichtBio!U151),"",[1]KochtypBerechnung_nichtBio!U151)</f>
        <v/>
      </c>
      <c r="Y182" s="362">
        <f>IF(ISBLANK([1]KochtypBerechnung_nichtBio!W151),"",[1]KochtypBerechnung_nichtBio!W151)</f>
        <v>1.8283548031021424</v>
      </c>
      <c r="Z182" s="380">
        <f t="shared" si="14"/>
        <v>1.1884306220163925</v>
      </c>
      <c r="AA182" s="376">
        <f>'[7]Nicht-Bio'!C164</f>
        <v>3.5908415573750001</v>
      </c>
      <c r="AB182" s="362">
        <f>'[7]Nicht-Bio'!D164</f>
        <v>2.9877099999999999</v>
      </c>
      <c r="AC182" s="362">
        <f>'[7]Nicht-Bio'!E164</f>
        <v>2.9534153285250002</v>
      </c>
      <c r="AD182" s="362">
        <f>'[7]Nicht-Bio'!F164</f>
        <v>0.62068694609387354</v>
      </c>
      <c r="AE182" s="380">
        <f t="shared" si="12"/>
        <v>13.152136453652725</v>
      </c>
      <c r="AF182" s="362">
        <f>'[7]Nicht-Bio'!G164</f>
        <v>2.4308786524917325</v>
      </c>
      <c r="AG182" s="362">
        <f>'[7]Nicht-Bio'!I164</f>
        <v>4.4222804983565451</v>
      </c>
      <c r="AH182" s="362">
        <f>'[7]Nicht-Bio'!J164</f>
        <v>1.7418208042859</v>
      </c>
      <c r="AI182" s="362">
        <f>'[7]Nicht-Bio'!K164</f>
        <v>4.8583346802035674</v>
      </c>
      <c r="AJ182" s="362">
        <f>'[7]Nicht-Bio'!L164</f>
        <v>4.6996563329078898</v>
      </c>
      <c r="AK182" s="362">
        <f>'[7]Nicht-Bio'!M164</f>
        <v>2.3227526756249999</v>
      </c>
      <c r="AL182" s="362">
        <f>'[7]Nicht-Bio'!N164</f>
        <v>5.6778446965015155</v>
      </c>
      <c r="AM182" s="362">
        <f>'[7]Nicht-Bio'!O164</f>
        <v>5.1513083492723526</v>
      </c>
      <c r="AN182" s="362">
        <f>'[7]Nicht-Bio'!P164</f>
        <v>6.072384836875</v>
      </c>
      <c r="AO182" s="362">
        <f>'[7]Nicht-Bio'!R164</f>
        <v>6.4975424796874997</v>
      </c>
      <c r="AP182" s="362">
        <f>'[7]Nicht-Bio'!S164</f>
        <v>11.818213401710976</v>
      </c>
      <c r="AQ182" s="362">
        <f>'[7]Nicht-Bio'!T164</f>
        <v>3.9344131825260749</v>
      </c>
      <c r="AR182" s="362">
        <f>'[7]Nicht-Bio'!U164</f>
        <v>3.84092225875</v>
      </c>
      <c r="AS182" s="362">
        <f>'[7]Nicht-Bio'!W164</f>
        <v>4.4766091044089524</v>
      </c>
      <c r="AT182" s="362">
        <f>'[7]Nicht-Bio'!X164</f>
        <v>32.396326773452223</v>
      </c>
      <c r="AU182" s="380">
        <f t="shared" si="8"/>
        <v>28.722505338740685</v>
      </c>
      <c r="AV182" s="362"/>
      <c r="AW182" s="362"/>
      <c r="AX182" s="381"/>
      <c r="AY182" s="401"/>
    </row>
    <row r="183" spans="1:51">
      <c r="A183" s="398">
        <v>41456</v>
      </c>
      <c r="B183" s="376">
        <f>'[3]Warenkorb transponiert'!AI70</f>
        <v>1.3746937617489849</v>
      </c>
      <c r="C183" s="362">
        <f>'[3]Warenkorb transponiert'!AJ70</f>
        <v>17.714381020365359</v>
      </c>
      <c r="D183" s="362">
        <f>'[3]Warenkorb transponiert'!AK70</f>
        <v>9.8450496293617107</v>
      </c>
      <c r="E183" s="362">
        <f>'[3]Warenkorb transponiert'!AL70</f>
        <v>14.74346799888426</v>
      </c>
      <c r="F183" s="362">
        <f>'[3]Warenkorb transponiert'!AM70</f>
        <v>15.166507189839434</v>
      </c>
      <c r="G183" s="362">
        <f>'[3]Warenkorb transponiert'!AN70</f>
        <v>6.7237294501024341</v>
      </c>
      <c r="H183" s="362">
        <f>'[3]Warenkorb transponiert'!AO70</f>
        <v>3.2170824282449804</v>
      </c>
      <c r="I183" s="362">
        <f>'[3]Warenkorb transponiert'!AP70</f>
        <v>2.5342811579593367</v>
      </c>
      <c r="J183" s="380">
        <f t="shared" si="11"/>
        <v>26.833756839949629</v>
      </c>
      <c r="K183" s="362">
        <f>[4]prixC2!C288</f>
        <v>67.287155956105309</v>
      </c>
      <c r="L183" s="362">
        <f>[4]prixC2!D288</f>
        <v>47.317537979195102</v>
      </c>
      <c r="M183" s="362">
        <f>[4]prixC2!Q288</f>
        <v>36.978940800281457</v>
      </c>
      <c r="N183" s="362">
        <f>[4]prixC2!R288</f>
        <v>21.59895514680484</v>
      </c>
      <c r="O183" s="362">
        <f>[4]prixC2!T288</f>
        <v>27.403810666428399</v>
      </c>
      <c r="P183" s="362">
        <f>[4]prixC2!AE288</f>
        <v>4.8424973363236816</v>
      </c>
      <c r="Q183" s="362">
        <f>[4]prixC2!AH288</f>
        <v>1.5059028586828724</v>
      </c>
      <c r="R183" s="362">
        <f>[4]prixC2!AI288</f>
        <v>1.665470864614095</v>
      </c>
      <c r="S183" s="362">
        <f>[4]prixC2!AK288</f>
        <v>9.1116929671632079</v>
      </c>
      <c r="T183" s="362">
        <f>[4]prixC2!AL288</f>
        <v>32.469003284127226</v>
      </c>
      <c r="U183" s="380">
        <f t="shared" si="13"/>
        <v>41.953559390770202</v>
      </c>
      <c r="V183" s="376">
        <f>'[2]Haltung gewichtet'!H158</f>
        <v>0.62255579964469665</v>
      </c>
      <c r="W183" s="380">
        <f t="shared" si="15"/>
        <v>17.431562390051507</v>
      </c>
      <c r="X183" s="362" t="str">
        <f>IF(ISBLANK([1]KochtypBerechnung_nichtBio!U152),"",[1]KochtypBerechnung_nichtBio!U152)</f>
        <v/>
      </c>
      <c r="Y183" s="362">
        <f>IF(ISBLANK([1]KochtypBerechnung_nichtBio!W152),"",[1]KochtypBerechnung_nichtBio!W152)</f>
        <v>2.7928833963540867</v>
      </c>
      <c r="Z183" s="380">
        <f t="shared" si="14"/>
        <v>1.8153742076301564</v>
      </c>
      <c r="AA183" s="376">
        <f>'[7]Nicht-Bio'!C165</f>
        <v>4.0192313842362726</v>
      </c>
      <c r="AB183" s="362">
        <f>'[7]Nicht-Bio'!D165</f>
        <v>2.9606159589301977</v>
      </c>
      <c r="AC183" s="362">
        <f>'[7]Nicht-Bio'!E165</f>
        <v>2.9827556800999999</v>
      </c>
      <c r="AD183" s="362">
        <f>'[7]Nicht-Bio'!F165</f>
        <v>0.62639546838000004</v>
      </c>
      <c r="AE183" s="380">
        <f t="shared" si="12"/>
        <v>13.802595921232221</v>
      </c>
      <c r="AF183" s="362">
        <f>'[7]Nicht-Bio'!G165</f>
        <v>2.6066370900299463</v>
      </c>
      <c r="AG183" s="362">
        <f>'[7]Nicht-Bio'!I165</f>
        <v>3.9823657092340539</v>
      </c>
      <c r="AH183" s="362">
        <f>'[7]Nicht-Bio'!J165</f>
        <v>1.7294121828156119</v>
      </c>
      <c r="AI183" s="362">
        <f>'[7]Nicht-Bio'!K165</f>
        <v>3.9255928250673717</v>
      </c>
      <c r="AJ183" s="362">
        <f>'[7]Nicht-Bio'!L165</f>
        <v>4.2355132243251656</v>
      </c>
      <c r="AK183" s="362">
        <f>'[7]Nicht-Bio'!M165</f>
        <v>2.8202581777997979</v>
      </c>
      <c r="AL183" s="362">
        <f>'[7]Nicht-Bio'!N165</f>
        <v>3.6987668095568935</v>
      </c>
      <c r="AM183" s="362">
        <f>'[7]Nicht-Bio'!O165</f>
        <v>3.8575478624363724</v>
      </c>
      <c r="AN183" s="362">
        <f>'[7]Nicht-Bio'!P165</f>
        <v>4.3043395623253717</v>
      </c>
      <c r="AO183" s="362">
        <f>'[7]Nicht-Bio'!R165</f>
        <v>5.5472779835000008</v>
      </c>
      <c r="AP183" s="362">
        <f>'[7]Nicht-Bio'!S165</f>
        <v>11.698891508876178</v>
      </c>
      <c r="AQ183" s="362">
        <f>'[7]Nicht-Bio'!T165</f>
        <v>4.0998949319999998</v>
      </c>
      <c r="AR183" s="362">
        <f>'[7]Nicht-Bio'!U165</f>
        <v>5.9960567674999998</v>
      </c>
      <c r="AS183" s="362">
        <f>'[7]Nicht-Bio'!W165</f>
        <v>5.1207053686948161</v>
      </c>
      <c r="AT183" s="362">
        <f>'[7]Nicht-Bio'!X165</f>
        <v>32.726277873499996</v>
      </c>
      <c r="AU183" s="380">
        <f t="shared" si="8"/>
        <v>26.689865316909895</v>
      </c>
      <c r="AV183" s="362"/>
      <c r="AW183" s="362"/>
      <c r="AX183" s="381"/>
      <c r="AY183" s="401"/>
    </row>
    <row r="184" spans="1:51">
      <c r="A184" s="398">
        <v>41487</v>
      </c>
      <c r="B184" s="376">
        <f>'[3]Warenkorb transponiert'!AI71</f>
        <v>1.3765004997624086</v>
      </c>
      <c r="C184" s="362">
        <f>'[3]Warenkorb transponiert'!AJ71</f>
        <v>17.475180215840886</v>
      </c>
      <c r="D184" s="362">
        <f>'[3]Warenkorb transponiert'!AK71</f>
        <v>9.6159563751905051</v>
      </c>
      <c r="E184" s="362">
        <f>'[3]Warenkorb transponiert'!AL71</f>
        <v>15.183089084148653</v>
      </c>
      <c r="F184" s="362">
        <f>'[3]Warenkorb transponiert'!AM71</f>
        <v>15.16947811791646</v>
      </c>
      <c r="G184" s="362">
        <f>'[3]Warenkorb transponiert'!AN71</f>
        <v>6.7176088710047344</v>
      </c>
      <c r="H184" s="362">
        <f>'[3]Warenkorb transponiert'!AO71</f>
        <v>3.1491553002467945</v>
      </c>
      <c r="I184" s="362">
        <f>'[3]Warenkorb transponiert'!AP71</f>
        <v>2.5342811579593367</v>
      </c>
      <c r="J184" s="380">
        <f t="shared" si="11"/>
        <v>26.782897182869306</v>
      </c>
      <c r="K184" s="362">
        <f>[4]prixC2!C289</f>
        <v>67.73306384183644</v>
      </c>
      <c r="L184" s="362">
        <f>[4]prixC2!D289</f>
        <v>47.66342512379444</v>
      </c>
      <c r="M184" s="362">
        <f>[4]prixC2!Q289</f>
        <v>37.377301995705807</v>
      </c>
      <c r="N184" s="362">
        <f>[4]prixC2!R289</f>
        <v>21.048487285065058</v>
      </c>
      <c r="O184" s="362">
        <f>[4]prixC2!T289</f>
        <v>27.781237321255368</v>
      </c>
      <c r="P184" s="362">
        <f>[4]prixC2!AE289</f>
        <v>4.9311060853450961</v>
      </c>
      <c r="Q184" s="362">
        <f>[4]prixC2!AH289</f>
        <v>1.4779914301384884</v>
      </c>
      <c r="R184" s="362">
        <f>[4]prixC2!AI289</f>
        <v>1.6975503296158734</v>
      </c>
      <c r="S184" s="362">
        <f>[4]prixC2!AK289</f>
        <v>9.1022381200798694</v>
      </c>
      <c r="T184" s="362">
        <f>[4]prixC2!AL289</f>
        <v>31.368544277940597</v>
      </c>
      <c r="U184" s="380">
        <f t="shared" si="13"/>
        <v>41.892349576377434</v>
      </c>
      <c r="V184" s="376">
        <f>'[2]Haltung gewichtet'!H159</f>
        <v>0.61008809533729214</v>
      </c>
      <c r="W184" s="380">
        <f t="shared" si="15"/>
        <v>17.08246666944418</v>
      </c>
      <c r="X184" s="362" t="str">
        <f>IF(ISBLANK([1]KochtypBerechnung_nichtBio!U153),"",[1]KochtypBerechnung_nichtBio!U153)</f>
        <v/>
      </c>
      <c r="Y184" s="362">
        <f>IF(ISBLANK([1]KochtypBerechnung_nichtBio!W153),"",[1]KochtypBerechnung_nichtBio!W153)</f>
        <v>2.0882505431989324</v>
      </c>
      <c r="Z184" s="380">
        <f t="shared" si="14"/>
        <v>1.357362853079306</v>
      </c>
      <c r="AA184" s="376">
        <f>'[7]Nicht-Bio'!C166</f>
        <v>4.2588030358146405</v>
      </c>
      <c r="AB184" s="362">
        <f>'[7]Nicht-Bio'!D166</f>
        <v>2.8611979826691223</v>
      </c>
      <c r="AC184" s="362">
        <f>'[7]Nicht-Bio'!E166</f>
        <v>2.7622266170500001</v>
      </c>
      <c r="AD184" s="362">
        <f>'[7]Nicht-Bio'!F166</f>
        <v>0.6290307773259568</v>
      </c>
      <c r="AE184" s="380">
        <f t="shared" si="12"/>
        <v>13.852970783518607</v>
      </c>
      <c r="AF184" s="362">
        <f>'[7]Nicht-Bio'!G166</f>
        <v>2.5243524851603096</v>
      </c>
      <c r="AG184" s="362">
        <f>'[7]Nicht-Bio'!I166</f>
        <v>3.2260184191724752</v>
      </c>
      <c r="AH184" s="362">
        <f>'[7]Nicht-Bio'!J166</f>
        <v>1.6801830882956876</v>
      </c>
      <c r="AI184" s="362">
        <f>'[7]Nicht-Bio'!K166</f>
        <v>2.94339636141006</v>
      </c>
      <c r="AJ184" s="362">
        <f>'[7]Nicht-Bio'!L166</f>
        <v>4.7979410194140302</v>
      </c>
      <c r="AK184" s="362">
        <f>'[7]Nicht-Bio'!M166</f>
        <v>2.7692650513122476</v>
      </c>
      <c r="AL184" s="362">
        <f>'[7]Nicht-Bio'!N166</f>
        <v>3.7447457666987725</v>
      </c>
      <c r="AM184" s="362">
        <f>'[7]Nicht-Bio'!O166</f>
        <v>3.9387590973355477</v>
      </c>
      <c r="AN184" s="362">
        <f>'[7]Nicht-Bio'!P166</f>
        <v>4.7748061509375006</v>
      </c>
      <c r="AO184" s="362">
        <f>'[7]Nicht-Bio'!R166</f>
        <v>4.3877843084374994</v>
      </c>
      <c r="AP184" s="362">
        <f>'[7]Nicht-Bio'!S166</f>
        <v>11.932882855933725</v>
      </c>
      <c r="AQ184" s="362">
        <f>'[7]Nicht-Bio'!T166</f>
        <v>4.1186605968750003</v>
      </c>
      <c r="AR184" s="362">
        <f>'[7]Nicht-Bio'!U166</f>
        <v>6.4626610334374996</v>
      </c>
      <c r="AS184" s="362">
        <f>'[7]Nicht-Bio'!W166</f>
        <v>4.0187839767581854</v>
      </c>
      <c r="AT184" s="362">
        <f>'[7]Nicht-Bio'!X166</f>
        <v>35.14740824375</v>
      </c>
      <c r="AU184" s="380">
        <f t="shared" si="8"/>
        <v>26.094052136376288</v>
      </c>
      <c r="AV184" s="362"/>
      <c r="AW184" s="362"/>
      <c r="AX184" s="381"/>
      <c r="AY184" s="401"/>
    </row>
    <row r="185" spans="1:51">
      <c r="A185" s="398">
        <v>41518</v>
      </c>
      <c r="B185" s="376">
        <f>'[3]Warenkorb transponiert'!AI72</f>
        <v>1.3755441257873338</v>
      </c>
      <c r="C185" s="362">
        <f>'[3]Warenkorb transponiert'!AJ72</f>
        <v>17.453970915193601</v>
      </c>
      <c r="D185" s="362">
        <f>'[3]Warenkorb transponiert'!AK72</f>
        <v>9.8530301212326865</v>
      </c>
      <c r="E185" s="362">
        <f>'[3]Warenkorb transponiert'!AL72</f>
        <v>15.010649683684509</v>
      </c>
      <c r="F185" s="362">
        <f>'[3]Warenkorb transponiert'!AM72</f>
        <v>14.988280532572967</v>
      </c>
      <c r="G185" s="362">
        <f>'[3]Warenkorb transponiert'!AN72</f>
        <v>6.7239719285845911</v>
      </c>
      <c r="H185" s="362">
        <f>'[3]Warenkorb transponiert'!AO72</f>
        <v>3.0812281722486086</v>
      </c>
      <c r="I185" s="362">
        <f>'[3]Warenkorb transponiert'!AP72</f>
        <v>2.5338484465970188</v>
      </c>
      <c r="J185" s="380">
        <f t="shared" si="11"/>
        <v>26.743166711700685</v>
      </c>
      <c r="K185" s="362">
        <f>[4]prixC2!C290</f>
        <v>71.511929188095237</v>
      </c>
      <c r="L185" s="362">
        <f>[4]prixC2!D290</f>
        <v>49.605894373800616</v>
      </c>
      <c r="M185" s="362">
        <f>[4]prixC2!Q290</f>
        <v>40.199429773761381</v>
      </c>
      <c r="N185" s="362">
        <f>[4]prixC2!R290</f>
        <v>22.063233370411634</v>
      </c>
      <c r="O185" s="362">
        <f>[4]prixC2!T290</f>
        <v>28.016555319323505</v>
      </c>
      <c r="P185" s="362">
        <f>[4]prixC2!AE290</f>
        <v>4.905886396805859</v>
      </c>
      <c r="Q185" s="362">
        <f>[4]prixC2!AH290</f>
        <v>1.4443466520055581</v>
      </c>
      <c r="R185" s="362">
        <f>[4]prixC2!AI290</f>
        <v>1.775737073173735</v>
      </c>
      <c r="S185" s="362">
        <f>[4]prixC2!AK290</f>
        <v>9.5146652657339654</v>
      </c>
      <c r="T185" s="362">
        <f>[4]prixC2!AL290</f>
        <v>32.215046729407106</v>
      </c>
      <c r="U185" s="380">
        <f t="shared" si="13"/>
        <v>43.731964233047044</v>
      </c>
      <c r="V185" s="376">
        <f>'[2]Haltung gewichtet'!H160</f>
        <v>0.6252560286132145</v>
      </c>
      <c r="W185" s="380">
        <f t="shared" si="15"/>
        <v>17.507168801170007</v>
      </c>
      <c r="X185" s="362">
        <f>IF(ISBLANK([1]KochtypBerechnung_nichtBio!U154),"",[1]KochtypBerechnung_nichtBio!U154)</f>
        <v>1.5087513305</v>
      </c>
      <c r="Y185" s="362">
        <f>IF(ISBLANK([1]KochtypBerechnung_nichtBio!W154),"",[1]KochtypBerechnung_nichtBio!W154)</f>
        <v>1.7487453968572475</v>
      </c>
      <c r="Z185" s="380">
        <f t="shared" si="14"/>
        <v>3.3998115037072107</v>
      </c>
      <c r="AA185" s="376">
        <f>'[7]Nicht-Bio'!C167</f>
        <v>3.5564135693392576</v>
      </c>
      <c r="AB185" s="362">
        <f>'[7]Nicht-Bio'!D167</f>
        <v>2.8878030683847502</v>
      </c>
      <c r="AC185" s="362">
        <f>'[7]Nicht-Bio'!E167</f>
        <v>2.8790216878374997</v>
      </c>
      <c r="AD185" s="362">
        <f>'[7]Nicht-Bio'!F167</f>
        <v>0.6344939037488132</v>
      </c>
      <c r="AE185" s="380">
        <f t="shared" si="12"/>
        <v>12.948921329326081</v>
      </c>
      <c r="AF185" s="362">
        <f>'[7]Nicht-Bio'!G167</f>
        <v>2.5138098747040947</v>
      </c>
      <c r="AG185" s="362">
        <f>'[7]Nicht-Bio'!I167</f>
        <v>3.8447915261899053</v>
      </c>
      <c r="AH185" s="362">
        <f>'[7]Nicht-Bio'!J167</f>
        <v>1.795880339375</v>
      </c>
      <c r="AI185" s="362">
        <f>'[7]Nicht-Bio'!K167</f>
        <v>5.0208360840196002</v>
      </c>
      <c r="AJ185" s="362">
        <f>'[7]Nicht-Bio'!L167</f>
        <v>4.6843370801526527</v>
      </c>
      <c r="AK185" s="362">
        <f>'[7]Nicht-Bio'!M167</f>
        <v>2.7021862240624999</v>
      </c>
      <c r="AL185" s="362">
        <f>'[7]Nicht-Bio'!N167</f>
        <v>5.5682209018207454</v>
      </c>
      <c r="AM185" s="362">
        <f>'[7]Nicht-Bio'!O167</f>
        <v>4.3365485366399374</v>
      </c>
      <c r="AN185" s="362">
        <f>'[7]Nicht-Bio'!P167</f>
        <v>5.8000291384931622</v>
      </c>
      <c r="AO185" s="362">
        <f>'[7]Nicht-Bio'!R167</f>
        <v>3.9978888656868277</v>
      </c>
      <c r="AP185" s="362">
        <f>'[7]Nicht-Bio'!S167</f>
        <v>11.602454691364251</v>
      </c>
      <c r="AQ185" s="362">
        <f>'[7]Nicht-Bio'!T167</f>
        <v>4.0331351352557201</v>
      </c>
      <c r="AR185" s="362">
        <f>'[7]Nicht-Bio'!U167</f>
        <v>5.9142549468749994</v>
      </c>
      <c r="AS185" s="362">
        <f>'[7]Nicht-Bio'!W167</f>
        <v>5.1920832268749999</v>
      </c>
      <c r="AT185" s="362">
        <f>'[7]Nicht-Bio'!X167</f>
        <v>33.148411419906871</v>
      </c>
      <c r="AU185" s="380">
        <f t="shared" si="8"/>
        <v>28.239282366140998</v>
      </c>
      <c r="AV185" s="362"/>
      <c r="AW185" s="362"/>
      <c r="AX185" s="381"/>
      <c r="AY185" s="401"/>
    </row>
    <row r="186" spans="1:51">
      <c r="A186" s="398">
        <v>41548</v>
      </c>
      <c r="B186" s="376">
        <f>'[3]Warenkorb transponiert'!AI73</f>
        <v>1.3595720489064864</v>
      </c>
      <c r="C186" s="362">
        <f>'[3]Warenkorb transponiert'!AJ73</f>
        <v>17.715120548562545</v>
      </c>
      <c r="D186" s="362">
        <f>'[3]Warenkorb transponiert'!AK73</f>
        <v>9.8884084922253308</v>
      </c>
      <c r="E186" s="362">
        <f>'[3]Warenkorb transponiert'!AL73</f>
        <v>15.415571634378301</v>
      </c>
      <c r="F186" s="362">
        <f>'[3]Warenkorb transponiert'!AM73</f>
        <v>14.989047986465241</v>
      </c>
      <c r="G186" s="362">
        <f>'[3]Warenkorb transponiert'!AN73</f>
        <v>6.7239719285845911</v>
      </c>
      <c r="H186" s="362">
        <f>'[3]Warenkorb transponiert'!AO73</f>
        <v>3.2170824282449804</v>
      </c>
      <c r="I186" s="362">
        <f>'[3]Warenkorb transponiert'!AP73</f>
        <v>2.5338484465970188</v>
      </c>
      <c r="J186" s="380">
        <f t="shared" si="11"/>
        <v>26.794216075638044</v>
      </c>
      <c r="K186" s="362">
        <f>[4]prixC2!C291</f>
        <v>67.683625434983114</v>
      </c>
      <c r="L186" s="362">
        <f>[4]prixC2!D291</f>
        <v>46.50488816045813</v>
      </c>
      <c r="M186" s="362">
        <f>[4]prixC2!Q291</f>
        <v>36.305431903121942</v>
      </c>
      <c r="N186" s="362">
        <f>[4]prixC2!R291</f>
        <v>20.254455527612684</v>
      </c>
      <c r="O186" s="362">
        <f>[4]prixC2!T291</f>
        <v>26.037783505109143</v>
      </c>
      <c r="P186" s="362">
        <f>[4]prixC2!AE291</f>
        <v>4.9271024387512892</v>
      </c>
      <c r="Q186" s="362">
        <f>[4]prixC2!AH291</f>
        <v>1.4919234640190904</v>
      </c>
      <c r="R186" s="362">
        <f>[4]prixC2!AI291</f>
        <v>1.6955533609790352</v>
      </c>
      <c r="S186" s="362">
        <f>[4]prixC2!AK291</f>
        <v>8.6100526727278801</v>
      </c>
      <c r="T186" s="362">
        <f>[4]prixC2!AL291</f>
        <v>30.765547354096977</v>
      </c>
      <c r="U186" s="380">
        <f t="shared" si="13"/>
        <v>40.65998403311859</v>
      </c>
      <c r="V186" s="376">
        <f>'[2]Haltung gewichtet'!H161</f>
        <v>0.62067335294890447</v>
      </c>
      <c r="W186" s="380">
        <f t="shared" si="15"/>
        <v>17.378853882569324</v>
      </c>
      <c r="X186" s="362">
        <f>IF(ISBLANK([1]KochtypBerechnung_nichtBio!U155),"",[1]KochtypBerechnung_nichtBio!U155)</f>
        <v>1.539438818884308</v>
      </c>
      <c r="Y186" s="362">
        <f>IF(ISBLANK([1]KochtypBerechnung_nichtBio!W155),"",[1]KochtypBerechnung_nichtBio!W155)</f>
        <v>1.5538972311956818</v>
      </c>
      <c r="Z186" s="380">
        <f t="shared" si="14"/>
        <v>3.3191914286036548</v>
      </c>
      <c r="AA186" s="376">
        <f>'[7]Nicht-Bio'!C168</f>
        <v>3.3167949817162281</v>
      </c>
      <c r="AB186" s="362">
        <f>'[7]Nicht-Bio'!D168</f>
        <v>2.7245752453662702</v>
      </c>
      <c r="AC186" s="362">
        <f>'[7]Nicht-Bio'!E168</f>
        <v>2.8342914817599993</v>
      </c>
      <c r="AD186" s="362">
        <f>'[7]Nicht-Bio'!F168</f>
        <v>0.65122962206558899</v>
      </c>
      <c r="AE186" s="380">
        <f t="shared" si="12"/>
        <v>12.395659317192512</v>
      </c>
      <c r="AF186" s="362">
        <f>'[7]Nicht-Bio'!G168</f>
        <v>2.4874646144253001</v>
      </c>
      <c r="AG186" s="362">
        <f>'[7]Nicht-Bio'!I168</f>
        <v>3.6312664327140221</v>
      </c>
      <c r="AH186" s="362">
        <f>'[7]Nicht-Bio'!J168</f>
        <v>1.5267024035000001</v>
      </c>
      <c r="AI186" s="362">
        <f>'[7]Nicht-Bio'!K168</f>
        <v>3.673440263689888</v>
      </c>
      <c r="AJ186" s="362">
        <f>'[7]Nicht-Bio'!L168</f>
        <v>3.9857764013999999</v>
      </c>
      <c r="AK186" s="362">
        <f>'[7]Nicht-Bio'!M168</f>
        <v>2.6645549892500004</v>
      </c>
      <c r="AL186" s="362">
        <f>'[7]Nicht-Bio'!N168</f>
        <v>4.3345185259589716</v>
      </c>
      <c r="AM186" s="362">
        <f>'[7]Nicht-Bio'!O168</f>
        <v>3.7327676076547762</v>
      </c>
      <c r="AN186" s="362">
        <f>'[7]Nicht-Bio'!P168</f>
        <v>5.1037713902308219</v>
      </c>
      <c r="AO186" s="362">
        <f>'[7]Nicht-Bio'!R168</f>
        <v>3.6396081499498663</v>
      </c>
      <c r="AP186" s="362">
        <f>'[7]Nicht-Bio'!S168</f>
        <v>11.96911042844674</v>
      </c>
      <c r="AQ186" s="362">
        <f>'[7]Nicht-Bio'!T168</f>
        <v>3.9814863960423965</v>
      </c>
      <c r="AR186" s="362">
        <f>'[7]Nicht-Bio'!U168</f>
        <v>5.3366223542237563</v>
      </c>
      <c r="AS186" s="362">
        <f>'[7]Nicht-Bio'!W168</f>
        <v>4.1123048625000003</v>
      </c>
      <c r="AT186" s="362">
        <f>'[7]Nicht-Bio'!X168</f>
        <v>27.354674163713561</v>
      </c>
      <c r="AU186" s="380">
        <f t="shared" si="8"/>
        <v>25.080673553099111</v>
      </c>
      <c r="AV186" s="362"/>
      <c r="AW186" s="362"/>
      <c r="AX186" s="381"/>
      <c r="AY186" s="401"/>
    </row>
    <row r="187" spans="1:51">
      <c r="A187" s="398">
        <v>41579</v>
      </c>
      <c r="B187" s="376">
        <f>'[3]Warenkorb transponiert'!AI74</f>
        <v>1.3751456366310526</v>
      </c>
      <c r="C187" s="362">
        <f>'[3]Warenkorb transponiert'!AJ74</f>
        <v>17.715120548562545</v>
      </c>
      <c r="D187" s="362">
        <f>'[3]Warenkorb transponiert'!AK74</f>
        <v>9.8884084922253308</v>
      </c>
      <c r="E187" s="362">
        <f>'[3]Warenkorb transponiert'!AL74</f>
        <v>16.092794997147443</v>
      </c>
      <c r="F187" s="362">
        <f>'[3]Warenkorb transponiert'!AM74</f>
        <v>14.989047986465241</v>
      </c>
      <c r="G187" s="362">
        <f>'[3]Warenkorb transponiert'!AN74</f>
        <v>6.6344225345569106</v>
      </c>
      <c r="H187" s="362">
        <f>'[3]Warenkorb transponiert'!AO74</f>
        <v>3.2170824282449804</v>
      </c>
      <c r="I187" s="362">
        <f>'[3]Warenkorb transponiert'!AP74</f>
        <v>2.5338484465970188</v>
      </c>
      <c r="J187" s="380">
        <f t="shared" si="11"/>
        <v>26.989435207172232</v>
      </c>
      <c r="K187" s="362">
        <f>[4]prixC2!C292</f>
        <v>66.396066340730442</v>
      </c>
      <c r="L187" s="362">
        <f>[4]prixC2!D292</f>
        <v>45.882864696719686</v>
      </c>
      <c r="M187" s="362">
        <f>[4]prixC2!Q292</f>
        <v>34.439881499241729</v>
      </c>
      <c r="N187" s="362">
        <f>[4]prixC2!R292</f>
        <v>19.722607860900158</v>
      </c>
      <c r="O187" s="362">
        <f>[4]prixC2!T292</f>
        <v>26.70766011917442</v>
      </c>
      <c r="P187" s="362">
        <f>[4]prixC2!AE292</f>
        <v>4.9271024387512838</v>
      </c>
      <c r="Q187" s="362">
        <f>[4]prixC2!AH292</f>
        <v>1.46844086639329</v>
      </c>
      <c r="R187" s="362">
        <f>[4]prixC2!AI292</f>
        <v>1.727095240883237</v>
      </c>
      <c r="S187" s="362">
        <f>[4]prixC2!AK292</f>
        <v>9.1327206363965736</v>
      </c>
      <c r="T187" s="362">
        <f>[4]prixC2!AL292</f>
        <v>30.909607360238109</v>
      </c>
      <c r="U187" s="380">
        <f t="shared" si="13"/>
        <v>40.541936420411915</v>
      </c>
      <c r="V187" s="376">
        <f>'[2]Haltung gewichtet'!H162</f>
        <v>0.60082881499040786</v>
      </c>
      <c r="W187" s="380">
        <f t="shared" si="15"/>
        <v>16.823206819731421</v>
      </c>
      <c r="X187" s="362">
        <f>IF(ISBLANK([1]KochtypBerechnung_nichtBio!U156),"",[1]KochtypBerechnung_nichtBio!U156)</f>
        <v>1.6930787706809349</v>
      </c>
      <c r="Y187" s="362">
        <f>IF(ISBLANK([1]KochtypBerechnung_nichtBio!W156),"",[1]KochtypBerechnung_nichtBio!W156)</f>
        <v>1.7114202807932348</v>
      </c>
      <c r="Z187" s="380">
        <f t="shared" si="14"/>
        <v>3.6520413385370052</v>
      </c>
      <c r="AA187" s="376">
        <f>'[7]Nicht-Bio'!C169</f>
        <v>3.7385207926795703</v>
      </c>
      <c r="AB187" s="362">
        <f>'[7]Nicht-Bio'!D169</f>
        <v>2.7244624655214951</v>
      </c>
      <c r="AC187" s="362">
        <f>'[7]Nicht-Bio'!E169</f>
        <v>2.3666475600542123</v>
      </c>
      <c r="AD187" s="362">
        <f>'[7]Nicht-Bio'!F169</f>
        <v>0.62309008017151157</v>
      </c>
      <c r="AE187" s="380">
        <f t="shared" si="12"/>
        <v>12.541544200098748</v>
      </c>
      <c r="AF187" s="362">
        <f>'[7]Nicht-Bio'!G169</f>
        <v>2.4792189572741403</v>
      </c>
      <c r="AG187" s="362">
        <f>'[7]Nicht-Bio'!I169</f>
        <v>3.3191717412899648</v>
      </c>
      <c r="AH187" s="362">
        <f>'[7]Nicht-Bio'!J169</f>
        <v>0.94778761055518146</v>
      </c>
      <c r="AI187" s="362">
        <f>'[7]Nicht-Bio'!K169</f>
        <v>4.0691752020742022</v>
      </c>
      <c r="AJ187" s="362">
        <f>'[7]Nicht-Bio'!L169</f>
        <v>3.2468704556621599</v>
      </c>
      <c r="AK187" s="362">
        <f>'[7]Nicht-Bio'!M169</f>
        <v>2.5741641221875002</v>
      </c>
      <c r="AL187" s="362">
        <f>'[7]Nicht-Bio'!N169</f>
        <v>3.9453827564179473</v>
      </c>
      <c r="AM187" s="362">
        <f>'[7]Nicht-Bio'!O169</f>
        <v>3.6275815187001825</v>
      </c>
      <c r="AN187" s="362">
        <f>'[7]Nicht-Bio'!P169</f>
        <v>4.1832908218850955</v>
      </c>
      <c r="AO187" s="362">
        <f>'[7]Nicht-Bio'!R169</f>
        <v>3.4628890524726623</v>
      </c>
      <c r="AP187" s="362">
        <f>'[7]Nicht-Bio'!S169</f>
        <v>12.043569335464326</v>
      </c>
      <c r="AQ187" s="362">
        <f>'[7]Nicht-Bio'!T169</f>
        <v>3.9386293802447847</v>
      </c>
      <c r="AR187" s="362">
        <f>'[7]Nicht-Bio'!U169</f>
        <v>4.8136991975761276</v>
      </c>
      <c r="AS187" s="362">
        <f>'[7]Nicht-Bio'!W169</f>
        <v>3.78579256625</v>
      </c>
      <c r="AT187" s="362">
        <f>'[7]Nicht-Bio'!X169</f>
        <v>25.146611708766251</v>
      </c>
      <c r="AU187" s="380">
        <f t="shared" si="8"/>
        <v>22.639278467850843</v>
      </c>
      <c r="AV187" s="362"/>
      <c r="AW187" s="362"/>
      <c r="AX187" s="381"/>
      <c r="AY187" s="401"/>
    </row>
    <row r="188" spans="1:51">
      <c r="A188" s="398">
        <v>41609</v>
      </c>
      <c r="B188" s="376">
        <f>'[3]Warenkorb transponiert'!AI75</f>
        <v>1.3751456366310526</v>
      </c>
      <c r="C188" s="362">
        <f>'[3]Warenkorb transponiert'!AJ75</f>
        <v>17.704448389265721</v>
      </c>
      <c r="D188" s="362">
        <f>'[3]Warenkorb transponiert'!AK75</f>
        <v>9.8884084922253308</v>
      </c>
      <c r="E188" s="362">
        <f>'[3]Warenkorb transponiert'!AL75</f>
        <v>16.74720848296344</v>
      </c>
      <c r="F188" s="362">
        <f>'[3]Warenkorb transponiert'!AM75</f>
        <v>14.982891436827106</v>
      </c>
      <c r="G188" s="362">
        <f>'[3]Warenkorb transponiert'!AN75</f>
        <v>6.3881200412347221</v>
      </c>
      <c r="H188" s="362">
        <f>'[3]Warenkorb transponiert'!AO75</f>
        <v>3.2170824282449804</v>
      </c>
      <c r="I188" s="362">
        <f>'[3]Warenkorb transponiert'!AP75</f>
        <v>2.5338484465970188</v>
      </c>
      <c r="J188" s="380">
        <f t="shared" si="11"/>
        <v>26.973949455730086</v>
      </c>
      <c r="K188" s="362">
        <f>[4]prixC2!C293</f>
        <v>59.978098388141724</v>
      </c>
      <c r="L188" s="362">
        <f>[4]prixC2!D293</f>
        <v>47.221728783296676</v>
      </c>
      <c r="M188" s="362">
        <f>[4]prixC2!Q293</f>
        <v>32.497457390739783</v>
      </c>
      <c r="N188" s="362">
        <f>[4]prixC2!R293</f>
        <v>20.503989689130968</v>
      </c>
      <c r="O188" s="362">
        <f>[4]prixC2!T293</f>
        <v>28.084296332321113</v>
      </c>
      <c r="P188" s="362">
        <f>[4]prixC2!AE293</f>
        <v>4.9271024387512892</v>
      </c>
      <c r="Q188" s="362">
        <f>[4]prixC2!AH293</f>
        <v>1.4487071367957762</v>
      </c>
      <c r="R188" s="362">
        <f>[4]prixC2!AI293</f>
        <v>1.6494418939920779</v>
      </c>
      <c r="S188" s="362">
        <f>[4]prixC2!AK293</f>
        <v>9.3604696875660238</v>
      </c>
      <c r="T188" s="362">
        <f>[4]prixC2!AL293</f>
        <v>31.366951118290306</v>
      </c>
      <c r="U188" s="380">
        <f t="shared" si="13"/>
        <v>40.181879067524797</v>
      </c>
      <c r="V188" s="376">
        <f>'[2]Haltung gewichtet'!H163</f>
        <v>0.62321717928416642</v>
      </c>
      <c r="W188" s="380">
        <f t="shared" si="15"/>
        <v>17.450081019956659</v>
      </c>
      <c r="X188" s="362">
        <f>IF(ISBLANK([1]KochtypBerechnung_nichtBio!U157),"",[1]KochtypBerechnung_nichtBio!U157)</f>
        <v>1.7994676000000001</v>
      </c>
      <c r="Y188" s="362">
        <f>IF(ISBLANK([1]KochtypBerechnung_nichtBio!W157),"",[1]KochtypBerechnung_nichtBio!W157)</f>
        <v>1.7306528558076451</v>
      </c>
      <c r="Z188" s="380">
        <f t="shared" si="14"/>
        <v>3.8241257562749693</v>
      </c>
      <c r="AA188" s="376">
        <f>'[7]Nicht-Bio'!C170</f>
        <v>3.1427186535500722</v>
      </c>
      <c r="AB188" s="362">
        <f>'[7]Nicht-Bio'!D170</f>
        <v>2.8504075102249526</v>
      </c>
      <c r="AC188" s="362">
        <f>'[7]Nicht-Bio'!E170</f>
        <v>2.2949262156587622</v>
      </c>
      <c r="AD188" s="362">
        <f>'[7]Nicht-Bio'!F170</f>
        <v>0.53440748985331021</v>
      </c>
      <c r="AE188" s="380">
        <f t="shared" si="12"/>
        <v>11.513384406511598</v>
      </c>
      <c r="AF188" s="362">
        <f>'[7]Nicht-Bio'!G170</f>
        <v>2.5114840915313774</v>
      </c>
      <c r="AG188" s="362">
        <f>'[7]Nicht-Bio'!I170</f>
        <v>3.8668592843947653</v>
      </c>
      <c r="AH188" s="362">
        <f>'[7]Nicht-Bio'!J170</f>
        <v>1.2403737735502225</v>
      </c>
      <c r="AI188" s="362">
        <f>'[7]Nicht-Bio'!K170</f>
        <v>5.4954484317938253</v>
      </c>
      <c r="AJ188" s="362">
        <f>'[7]Nicht-Bio'!L170</f>
        <v>3.4065895204761101</v>
      </c>
      <c r="AK188" s="362">
        <f>'[7]Nicht-Bio'!M170</f>
        <v>2.5122290203125002</v>
      </c>
      <c r="AL188" s="362">
        <f>'[7]Nicht-Bio'!N170</f>
        <v>3.5613056058731498</v>
      </c>
      <c r="AM188" s="362">
        <f>'[7]Nicht-Bio'!O170</f>
        <v>2.8987164988341574</v>
      </c>
      <c r="AN188" s="362">
        <f>'[7]Nicht-Bio'!P170</f>
        <v>4.124606219228613</v>
      </c>
      <c r="AO188" s="362">
        <f>'[7]Nicht-Bio'!R170</f>
        <v>3.6149535528125001</v>
      </c>
      <c r="AP188" s="362">
        <f>'[7]Nicht-Bio'!S170</f>
        <v>12.095068645000001</v>
      </c>
      <c r="AQ188" s="362">
        <f>'[7]Nicht-Bio'!T170</f>
        <v>4.0229478264417899</v>
      </c>
      <c r="AR188" s="362">
        <f>'[7]Nicht-Bio'!U170</f>
        <v>4.6622029324684551</v>
      </c>
      <c r="AS188" s="362">
        <f>'[7]Nicht-Bio'!W170</f>
        <v>5.3421170162500005</v>
      </c>
      <c r="AT188" s="362">
        <f>'[7]Nicht-Bio'!X170</f>
        <v>29.304050118481825</v>
      </c>
      <c r="AU188" s="380">
        <f t="shared" si="8"/>
        <v>24.462917196996646</v>
      </c>
      <c r="AV188" s="362"/>
      <c r="AW188" s="362"/>
      <c r="AX188" s="381"/>
      <c r="AY188" s="401"/>
    </row>
    <row r="189" spans="1:51">
      <c r="A189" s="398">
        <v>41640</v>
      </c>
      <c r="B189" s="376">
        <f>'[3]Warenkorb transponiert'!AI76</f>
        <v>1.3909244074908491</v>
      </c>
      <c r="C189" s="362">
        <f>'[3]Warenkorb transponiert'!AJ76</f>
        <v>17.092342072501356</v>
      </c>
      <c r="D189" s="362">
        <f>'[3]Warenkorb transponiert'!AK76</f>
        <v>10.257143080346673</v>
      </c>
      <c r="E189" s="362">
        <f>'[3]Warenkorb transponiert'!AL76</f>
        <v>16.466066987129061</v>
      </c>
      <c r="F189" s="362">
        <f>'[3]Warenkorb transponiert'!AM76</f>
        <v>15.165011447074699</v>
      </c>
      <c r="G189" s="362">
        <f>'[3]Warenkorb transponiert'!AN76</f>
        <v>6.8105426586371571</v>
      </c>
      <c r="H189" s="362">
        <f>'[3]Warenkorb transponiert'!AO76</f>
        <v>3.050472930485665</v>
      </c>
      <c r="I189" s="362">
        <f>'[3]Warenkorb transponiert'!AP76</f>
        <v>2.5338484465970188</v>
      </c>
      <c r="J189" s="380">
        <f t="shared" si="11"/>
        <v>27.14930729098046</v>
      </c>
      <c r="K189" s="362">
        <f>[4]prixC2!C294</f>
        <v>66.130632212087946</v>
      </c>
      <c r="L189" s="362">
        <f>[4]prixC2!D294</f>
        <v>44.015497632829209</v>
      </c>
      <c r="M189" s="362">
        <f>[4]prixC2!Q294</f>
        <v>34.368631654213431</v>
      </c>
      <c r="N189" s="362">
        <f>[4]prixC2!R294</f>
        <v>20.297650912099826</v>
      </c>
      <c r="O189" s="362">
        <f>[4]prixC2!T294</f>
        <v>25.873524643831363</v>
      </c>
      <c r="P189" s="362">
        <f>[4]prixC2!AE294</f>
        <v>4.9453416531902947</v>
      </c>
      <c r="Q189" s="362">
        <f>[4]prixC2!AH294</f>
        <v>1.486895756785751</v>
      </c>
      <c r="R189" s="362">
        <f>[4]prixC2!AI294</f>
        <v>1.7182740673355918</v>
      </c>
      <c r="S189" s="362">
        <f>[4]prixC2!AK294</f>
        <v>8.7625341943034805</v>
      </c>
      <c r="T189" s="362">
        <f>[4]prixC2!AL294</f>
        <v>32.28168348181773</v>
      </c>
      <c r="U189" s="380">
        <f t="shared" si="13"/>
        <v>40.237881942876243</v>
      </c>
      <c r="V189" s="376">
        <f>'[2]Haltung gewichtet'!H164</f>
        <v>0.63631739766474105</v>
      </c>
      <c r="W189" s="380">
        <f t="shared" si="15"/>
        <v>17.816887134612749</v>
      </c>
      <c r="X189" s="362" t="str">
        <f>IF(ISBLANK([1]KochtypBerechnung_nichtBio!U158),"",[1]KochtypBerechnung_nichtBio!U158)</f>
        <v/>
      </c>
      <c r="Y189" s="362">
        <f>IF(ISBLANK([1]KochtypBerechnung_nichtBio!W158),"",[1]KochtypBerechnung_nichtBio!W158)</f>
        <v>1.6900491903128501</v>
      </c>
      <c r="Z189" s="380">
        <f t="shared" si="14"/>
        <v>1.0985319737033525</v>
      </c>
      <c r="AA189" s="376">
        <f>'[7]Nicht-Bio'!C171</f>
        <v>3.3118898034415438</v>
      </c>
      <c r="AB189" s="362">
        <f>'[7]Nicht-Bio'!D171</f>
        <v>2.8223067093009342</v>
      </c>
      <c r="AC189" s="362">
        <f>'[7]Nicht-Bio'!E171</f>
        <v>2.4404522266311437</v>
      </c>
      <c r="AD189" s="362">
        <f>'[7]Nicht-Bio'!F171</f>
        <v>0.50579550577973376</v>
      </c>
      <c r="AE189" s="380">
        <f t="shared" si="12"/>
        <v>11.791391529242595</v>
      </c>
      <c r="AF189" s="362">
        <f>'[7]Nicht-Bio'!G171</f>
        <v>2.2176232490879979</v>
      </c>
      <c r="AG189" s="362">
        <f>'[7]Nicht-Bio'!I171</f>
        <v>4.3449878666488697</v>
      </c>
      <c r="AH189" s="362">
        <f>'[7]Nicht-Bio'!J171</f>
        <v>1.3534738513092062</v>
      </c>
      <c r="AI189" s="362">
        <f>'[7]Nicht-Bio'!K171</f>
        <v>5.0283240270914735</v>
      </c>
      <c r="AJ189" s="362">
        <f>'[7]Nicht-Bio'!L171</f>
        <v>3.5890583644632081</v>
      </c>
      <c r="AK189" s="362">
        <f>'[7]Nicht-Bio'!M171</f>
        <v>2.4666222802000002</v>
      </c>
      <c r="AL189" s="362">
        <f>'[7]Nicht-Bio'!N171</f>
        <v>3.2286603227185635</v>
      </c>
      <c r="AM189" s="362">
        <f>'[7]Nicht-Bio'!O171</f>
        <v>3.5872376557775958</v>
      </c>
      <c r="AN189" s="362">
        <f>'[7]Nicht-Bio'!P171</f>
        <v>4.2380696058826715</v>
      </c>
      <c r="AO189" s="362">
        <f>'[7]Nicht-Bio'!R171</f>
        <v>3.7830403234795598</v>
      </c>
      <c r="AP189" s="362">
        <f>'[7]Nicht-Bio'!S171</f>
        <v>12.026178349015279</v>
      </c>
      <c r="AQ189" s="362">
        <f>'[7]Nicht-Bio'!T171</f>
        <v>3.9383925386581842</v>
      </c>
      <c r="AR189" s="362">
        <f>'[7]Nicht-Bio'!U171</f>
        <v>4.5140663322242123</v>
      </c>
      <c r="AS189" s="362">
        <f>'[7]Nicht-Bio'!W171</f>
        <v>5.2830081997333362</v>
      </c>
      <c r="AT189" s="362">
        <f>'[7]Nicht-Bio'!X171</f>
        <v>30.087134846076744</v>
      </c>
      <c r="AU189" s="380">
        <f t="shared" si="8"/>
        <v>24.820027868129426</v>
      </c>
      <c r="AV189" s="362">
        <f>[6]Tabelle1!B2</f>
        <v>1.776914446002805</v>
      </c>
      <c r="AW189" s="362"/>
      <c r="AX189" s="381">
        <f t="shared" ref="AX189:AX212" si="16">SUMPRODUCT($AV$19:$AW$19,AV189:AW189)</f>
        <v>2.4876802244039267</v>
      </c>
      <c r="AY189" s="401">
        <f t="shared" ref="AY189:AY220" si="17">SUM(J189,U189,W189,Z189,AE189,AU189,AX189)</f>
        <v>125.40170796394877</v>
      </c>
    </row>
    <row r="190" spans="1:51">
      <c r="A190" s="398">
        <v>41671</v>
      </c>
      <c r="B190" s="376">
        <f>'[3]Warenkorb transponiert'!AI77</f>
        <v>1.4166519350813147</v>
      </c>
      <c r="C190" s="362">
        <f>'[3]Warenkorb transponiert'!AJ77</f>
        <v>17.876902972741188</v>
      </c>
      <c r="D190" s="362">
        <f>'[3]Warenkorb transponiert'!AK77</f>
        <v>10.438828859218466</v>
      </c>
      <c r="E190" s="362">
        <f>'[3]Warenkorb transponiert'!AL77</f>
        <v>16.761063477367529</v>
      </c>
      <c r="F190" s="362">
        <f>'[3]Warenkorb transponiert'!AM77</f>
        <v>15.310161469353178</v>
      </c>
      <c r="G190" s="362">
        <f>'[3]Warenkorb transponiert'!AN77</f>
        <v>6.6005525331119781</v>
      </c>
      <c r="H190" s="362">
        <f>'[3]Warenkorb transponiert'!AO77</f>
        <v>3.1368553188709938</v>
      </c>
      <c r="I190" s="362">
        <f>'[3]Warenkorb transponiert'!AP77</f>
        <v>2.5338499183189072</v>
      </c>
      <c r="J190" s="380">
        <f t="shared" si="11"/>
        <v>27.574542350664906</v>
      </c>
      <c r="K190" s="362">
        <f>[4]prixC2!C295</f>
        <v>65.126628758149479</v>
      </c>
      <c r="L190" s="362">
        <f>[4]prixC2!D295</f>
        <v>43.907987198173515</v>
      </c>
      <c r="M190" s="362">
        <f>[4]prixC2!Q295</f>
        <v>37.479604526081786</v>
      </c>
      <c r="N190" s="362">
        <f>[4]prixC2!R295</f>
        <v>19.99609910333249</v>
      </c>
      <c r="O190" s="362">
        <f>[4]prixC2!T295</f>
        <v>27.079801661292791</v>
      </c>
      <c r="P190" s="362">
        <f>[4]prixC2!AE295</f>
        <v>4.6373446108762231</v>
      </c>
      <c r="Q190" s="362">
        <f>[4]prixC2!AH295</f>
        <v>1.4300472927896744</v>
      </c>
      <c r="R190" s="362">
        <f>[4]prixC2!AI295</f>
        <v>1.7281919380902315</v>
      </c>
      <c r="S190" s="362">
        <f>[4]prixC2!AK295</f>
        <v>9.1016356341701741</v>
      </c>
      <c r="T190" s="362">
        <f>[4]prixC2!AL295</f>
        <v>30.052876438016554</v>
      </c>
      <c r="U190" s="380">
        <f t="shared" si="13"/>
        <v>40.639262378184206</v>
      </c>
      <c r="V190" s="376">
        <f>'[2]Haltung gewichtet'!H165</f>
        <v>0.63213576194105492</v>
      </c>
      <c r="W190" s="380">
        <f t="shared" si="15"/>
        <v>17.699801334349537</v>
      </c>
      <c r="X190" s="362">
        <f>IF(ISBLANK([1]KochtypBerechnung_nichtBio!U159),"",[1]KochtypBerechnung_nichtBio!U159)</f>
        <v>1.72</v>
      </c>
      <c r="Y190" s="362">
        <f>IF(ISBLANK([1]KochtypBerechnung_nichtBio!W159),"",[1]KochtypBerechnung_nichtBio!W159)</f>
        <v>1.710342326685885</v>
      </c>
      <c r="Z190" s="380">
        <f t="shared" si="14"/>
        <v>3.6917225123458257</v>
      </c>
      <c r="AA190" s="376">
        <f>'[7]Nicht-Bio'!C172</f>
        <v>3.69337554179614</v>
      </c>
      <c r="AB190" s="362">
        <f>'[7]Nicht-Bio'!D172</f>
        <v>2.8564333285302599</v>
      </c>
      <c r="AC190" s="362">
        <f>'[7]Nicht-Bio'!E172</f>
        <v>2.5100699741259147</v>
      </c>
      <c r="AD190" s="362">
        <f>'[7]Nicht-Bio'!F172</f>
        <v>0.51738170043720455</v>
      </c>
      <c r="AE190" s="380">
        <f t="shared" si="12"/>
        <v>12.495504177172325</v>
      </c>
      <c r="AF190" s="362">
        <f>'[7]Nicht-Bio'!G172</f>
        <v>2.4211980466331648</v>
      </c>
      <c r="AG190" s="362">
        <f>'[7]Nicht-Bio'!I172</f>
        <v>4.2693461868114051</v>
      </c>
      <c r="AH190" s="362">
        <f>'[7]Nicht-Bio'!J172</f>
        <v>1.3185659559440199</v>
      </c>
      <c r="AI190" s="362">
        <f>'[7]Nicht-Bio'!K172</f>
        <v>3.7695798395521649</v>
      </c>
      <c r="AJ190" s="362">
        <f>'[7]Nicht-Bio'!L172</f>
        <v>2.307831101721165</v>
      </c>
      <c r="AK190" s="362">
        <f>'[7]Nicht-Bio'!M172</f>
        <v>2.5240888816666649</v>
      </c>
      <c r="AL190" s="362">
        <f>'[7]Nicht-Bio'!N172</f>
        <v>2.8125651435623449</v>
      </c>
      <c r="AM190" s="362">
        <f>'[7]Nicht-Bio'!O172</f>
        <v>3.4674622097394048</v>
      </c>
      <c r="AN190" s="362">
        <f>'[7]Nicht-Bio'!P172</f>
        <v>3.0812925471501251</v>
      </c>
      <c r="AO190" s="362">
        <f>'[7]Nicht-Bio'!R172</f>
        <v>3.0209525350008497</v>
      </c>
      <c r="AP190" s="362">
        <f>'[7]Nicht-Bio'!S172</f>
        <v>12.08738583333335</v>
      </c>
      <c r="AQ190" s="362">
        <f>'[7]Nicht-Bio'!T172</f>
        <v>3.9956736299999998</v>
      </c>
      <c r="AR190" s="362">
        <f>'[7]Nicht-Bio'!U172</f>
        <v>4.4641243497495751</v>
      </c>
      <c r="AS190" s="362">
        <f>'[7]Nicht-Bio'!W172</f>
        <v>4.5046019599166698</v>
      </c>
      <c r="AT190" s="362">
        <f>'[7]Nicht-Bio'!X172</f>
        <v>30.745124872891598</v>
      </c>
      <c r="AU190" s="380">
        <f t="shared" si="8"/>
        <v>22.569401283333626</v>
      </c>
      <c r="AV190" s="362">
        <f>[6]Tabelle1!B3</f>
        <v>1.776914446002805</v>
      </c>
      <c r="AW190" s="362"/>
      <c r="AX190" s="381">
        <f t="shared" si="16"/>
        <v>2.4876802244039267</v>
      </c>
      <c r="AY190" s="401">
        <f t="shared" si="17"/>
        <v>127.15791426045433</v>
      </c>
    </row>
    <row r="191" spans="1:51">
      <c r="A191" s="398">
        <v>41699</v>
      </c>
      <c r="B191" s="376">
        <f>'[3]Warenkorb transponiert'!AI78</f>
        <v>1.4022455281890733</v>
      </c>
      <c r="C191" s="362">
        <f>'[3]Warenkorb transponiert'!AJ78</f>
        <v>18.163540838037278</v>
      </c>
      <c r="D191" s="362">
        <f>'[3]Warenkorb transponiert'!AK78</f>
        <v>10.09016170027226</v>
      </c>
      <c r="E191" s="362">
        <f>'[3]Warenkorb transponiert'!AL78</f>
        <v>16.893391662313622</v>
      </c>
      <c r="F191" s="362">
        <f>'[3]Warenkorb transponiert'!AM78</f>
        <v>15.287579009281899</v>
      </c>
      <c r="G191" s="362">
        <f>'[3]Warenkorb transponiert'!AN78</f>
        <v>6.8581614282852552</v>
      </c>
      <c r="H191" s="362">
        <f>'[3]Warenkorb transponiert'!AO78</f>
        <v>3.1710048234053647</v>
      </c>
      <c r="I191" s="362">
        <f>'[3]Warenkorb transponiert'!AP78</f>
        <v>2.4375796758090433</v>
      </c>
      <c r="J191" s="380">
        <f t="shared" si="11"/>
        <v>27.551424048422923</v>
      </c>
      <c r="K191" s="362">
        <f>[4]prixC2!C296</f>
        <v>65.294950164084213</v>
      </c>
      <c r="L191" s="362">
        <f>[4]prixC2!D296</f>
        <v>43.387253265051974</v>
      </c>
      <c r="M191" s="362">
        <f>[4]prixC2!Q296</f>
        <v>36.935743934243476</v>
      </c>
      <c r="N191" s="362">
        <f>[4]prixC2!R296</f>
        <v>20.226452284147847</v>
      </c>
      <c r="O191" s="362">
        <f>[4]prixC2!T296</f>
        <v>27.513747761879088</v>
      </c>
      <c r="P191" s="362">
        <f>[4]prixC2!AE296</f>
        <v>4.9495663253123201</v>
      </c>
      <c r="Q191" s="362">
        <f>[4]prixC2!AH296</f>
        <v>1.4829277173604321</v>
      </c>
      <c r="R191" s="362">
        <f>[4]prixC2!AI296</f>
        <v>1.7817309051988395</v>
      </c>
      <c r="S191" s="362">
        <f>[4]prixC2!AK296</f>
        <v>8.7126081485922473</v>
      </c>
      <c r="T191" s="362">
        <f>[4]prixC2!AL296</f>
        <v>29.430325032010565</v>
      </c>
      <c r="U191" s="380">
        <f t="shared" si="13"/>
        <v>40.328241687784264</v>
      </c>
      <c r="V191" s="376">
        <f>'[2]Haltung gewichtet'!H166</f>
        <v>0.6388007192794416</v>
      </c>
      <c r="W191" s="380">
        <f t="shared" si="15"/>
        <v>17.886420139824367</v>
      </c>
      <c r="X191" s="362" t="str">
        <f>IF(ISBLANK([1]KochtypBerechnung_nichtBio!U160),"",[1]KochtypBerechnung_nichtBio!U160)</f>
        <v/>
      </c>
      <c r="Y191" s="362">
        <f>IF(ISBLANK([1]KochtypBerechnung_nichtBio!W160),"",[1]KochtypBerechnung_nichtBio!W160)</f>
        <v>1.7379058953333351</v>
      </c>
      <c r="Z191" s="380">
        <f t="shared" si="14"/>
        <v>1.1296388319666679</v>
      </c>
      <c r="AA191" s="376">
        <f>'[7]Nicht-Bio'!C173</f>
        <v>3.1694672648870004</v>
      </c>
      <c r="AB191" s="362">
        <f>'[7]Nicht-Bio'!D173</f>
        <v>2.8183483417969901</v>
      </c>
      <c r="AC191" s="362">
        <f>'[7]Nicht-Bio'!E173</f>
        <v>2.5504523649610897</v>
      </c>
      <c r="AD191" s="362">
        <f>'[7]Nicht-Bio'!F173</f>
        <v>0.51568561919764899</v>
      </c>
      <c r="AE191" s="380">
        <f t="shared" si="12"/>
        <v>11.695638904778262</v>
      </c>
      <c r="AF191" s="362">
        <f>'[7]Nicht-Bio'!G173</f>
        <v>2.4682768627086999</v>
      </c>
      <c r="AG191" s="362">
        <f>'[7]Nicht-Bio'!I173</f>
        <v>4.2623362947499999</v>
      </c>
      <c r="AH191" s="362">
        <f>'[7]Nicht-Bio'!J173</f>
        <v>1.2624560166764951</v>
      </c>
      <c r="AI191" s="362">
        <f>'[7]Nicht-Bio'!K173</f>
        <v>2.9069468911544849</v>
      </c>
      <c r="AJ191" s="362">
        <f>'[7]Nicht-Bio'!L173</f>
        <v>2.3068972563263399</v>
      </c>
      <c r="AK191" s="362">
        <f>'[7]Nicht-Bio'!M173</f>
        <v>2.4988478340000002</v>
      </c>
      <c r="AL191" s="362">
        <f>'[7]Nicht-Bio'!N173</f>
        <v>2.7885073921755748</v>
      </c>
      <c r="AM191" s="362">
        <f>'[7]Nicht-Bio'!O173</f>
        <v>3.4627193929558948</v>
      </c>
      <c r="AN191" s="362">
        <f>'[7]Nicht-Bio'!P173</f>
        <v>2.9771163009728951</v>
      </c>
      <c r="AO191" s="362">
        <f>'[7]Nicht-Bio'!R173</f>
        <v>4.0101159326168352</v>
      </c>
      <c r="AP191" s="362">
        <f>'[7]Nicht-Bio'!S173</f>
        <v>11.777415644558502</v>
      </c>
      <c r="AQ191" s="362">
        <f>'[7]Nicht-Bio'!T173</f>
        <v>3.8217255239100947</v>
      </c>
      <c r="AR191" s="362">
        <f>'[7]Nicht-Bio'!U173</f>
        <v>4.4438960645000005</v>
      </c>
      <c r="AS191" s="362">
        <f>'[7]Nicht-Bio'!W173</f>
        <v>3.9872551695833351</v>
      </c>
      <c r="AT191" s="362">
        <f>'[7]Nicht-Bio'!X173</f>
        <v>25.7379880072858</v>
      </c>
      <c r="AU191" s="380">
        <f t="shared" si="8"/>
        <v>21.854650149735079</v>
      </c>
      <c r="AV191" s="362">
        <f>[6]Tabelle1!B4</f>
        <v>1.776914446002805</v>
      </c>
      <c r="AW191" s="362"/>
      <c r="AX191" s="381">
        <f t="shared" si="16"/>
        <v>2.4876802244039267</v>
      </c>
      <c r="AY191" s="401">
        <f t="shared" si="17"/>
        <v>122.9336939869155</v>
      </c>
    </row>
    <row r="192" spans="1:51">
      <c r="A192" s="398">
        <v>41730</v>
      </c>
      <c r="B192" s="376">
        <f>'[3]Warenkorb transponiert'!AI79</f>
        <v>1.4174903866491664</v>
      </c>
      <c r="C192" s="362">
        <f>'[3]Warenkorb transponiert'!AJ79</f>
        <v>17.906519049385313</v>
      </c>
      <c r="D192" s="362">
        <f>'[3]Warenkorb transponiert'!AK79</f>
        <v>10.255556377055763</v>
      </c>
      <c r="E192" s="362">
        <f>'[3]Warenkorb transponiert'!AL79</f>
        <v>17.175082190944426</v>
      </c>
      <c r="F192" s="362">
        <f>'[3]Warenkorb transponiert'!AM79</f>
        <v>15.287579009281899</v>
      </c>
      <c r="G192" s="362">
        <f>'[3]Warenkorb transponiert'!AN79</f>
        <v>6.6001591791621381</v>
      </c>
      <c r="H192" s="362">
        <f>'[3]Warenkorb transponiert'!AO79</f>
        <v>3.1847633395021373</v>
      </c>
      <c r="I192" s="362">
        <f>'[3]Warenkorb transponiert'!AP79</f>
        <v>2.4103670429462101</v>
      </c>
      <c r="J192" s="380">
        <f t="shared" si="11"/>
        <v>27.58936575930948</v>
      </c>
      <c r="K192" s="362">
        <f>[4]prixC2!C297</f>
        <v>62.767009982503936</v>
      </c>
      <c r="L192" s="362">
        <f>[4]prixC2!D297</f>
        <v>46.765381659169947</v>
      </c>
      <c r="M192" s="362">
        <f>[4]prixC2!Q297</f>
        <v>36.567479237530279</v>
      </c>
      <c r="N192" s="362">
        <f>[4]prixC2!R297</f>
        <v>21.912217338728134</v>
      </c>
      <c r="O192" s="362">
        <f>[4]prixC2!T297</f>
        <v>26.196191912627793</v>
      </c>
      <c r="P192" s="362">
        <f>[4]prixC2!AE297</f>
        <v>5.112526351381117</v>
      </c>
      <c r="Q192" s="362">
        <f>[4]prixC2!AH297</f>
        <v>1.5234614065908025</v>
      </c>
      <c r="R192" s="362">
        <f>[4]prixC2!AI297</f>
        <v>1.7559424162241069</v>
      </c>
      <c r="S192" s="362">
        <f>[4]prixC2!AK297</f>
        <v>8.1696582232387129</v>
      </c>
      <c r="T192" s="362">
        <f>[4]prixC2!AL297</f>
        <v>29.027317232166435</v>
      </c>
      <c r="U192" s="380">
        <f t="shared" si="13"/>
        <v>39.975023777260994</v>
      </c>
      <c r="V192" s="376">
        <f>'[2]Haltung gewichtet'!H167</f>
        <v>0.64111287298461972</v>
      </c>
      <c r="W192" s="380">
        <f t="shared" si="15"/>
        <v>17.951160443569353</v>
      </c>
      <c r="X192" s="362" t="str">
        <f>IF(ISBLANK([1]KochtypBerechnung_nichtBio!U161),"",[1]KochtypBerechnung_nichtBio!U161)</f>
        <v/>
      </c>
      <c r="Y192" s="362">
        <f>IF(ISBLANK([1]KochtypBerechnung_nichtBio!W161),"",[1]KochtypBerechnung_nichtBio!W161)</f>
        <v>1.7553129067475362</v>
      </c>
      <c r="Z192" s="380">
        <f t="shared" si="14"/>
        <v>1.1409533893858985</v>
      </c>
      <c r="AA192" s="376">
        <f>'[7]Nicht-Bio'!C174</f>
        <v>3.3629785722352694</v>
      </c>
      <c r="AB192" s="362">
        <f>'[7]Nicht-Bio'!D174</f>
        <v>2.8735728990685514</v>
      </c>
      <c r="AC192" s="362">
        <f>'[7]Nicht-Bio'!E174</f>
        <v>2.5810196489166661</v>
      </c>
      <c r="AD192" s="362">
        <f>'[7]Nicht-Bio'!F174</f>
        <v>0.55273333765373656</v>
      </c>
      <c r="AE192" s="380">
        <f t="shared" si="12"/>
        <v>12.172021306162783</v>
      </c>
      <c r="AF192" s="362">
        <f>'[7]Nicht-Bio'!G174</f>
        <v>2.4352713489050641</v>
      </c>
      <c r="AG192" s="362">
        <f>'[7]Nicht-Bio'!I174</f>
        <v>4.0676003606487079</v>
      </c>
      <c r="AH192" s="362">
        <f>'[7]Nicht-Bio'!J174</f>
        <v>1.0548999414493641</v>
      </c>
      <c r="AI192" s="362">
        <f>'[7]Nicht-Bio'!K174</f>
        <v>2.6274658281726762</v>
      </c>
      <c r="AJ192" s="362">
        <f>'[7]Nicht-Bio'!L174</f>
        <v>2.8135062770505117</v>
      </c>
      <c r="AK192" s="362">
        <f>'[7]Nicht-Bio'!M174</f>
        <v>2.5097916505333324</v>
      </c>
      <c r="AL192" s="362">
        <f>'[7]Nicht-Bio'!N174</f>
        <v>3.244011575926784</v>
      </c>
      <c r="AM192" s="362">
        <f>'[7]Nicht-Bio'!O174</f>
        <v>3.4024825338090023</v>
      </c>
      <c r="AN192" s="362">
        <f>'[7]Nicht-Bio'!P174</f>
        <v>3.4051244094033399</v>
      </c>
      <c r="AO192" s="362">
        <f>'[7]Nicht-Bio'!R174</f>
        <v>3.8008902584999982</v>
      </c>
      <c r="AP192" s="362">
        <f>'[7]Nicht-Bio'!S174</f>
        <v>11.98722200574284</v>
      </c>
      <c r="AQ192" s="362">
        <f>'[7]Nicht-Bio'!T174</f>
        <v>3.9153833546008499</v>
      </c>
      <c r="AR192" s="362">
        <f>'[7]Nicht-Bio'!U174</f>
        <v>4.4249574034000005</v>
      </c>
      <c r="AS192" s="362">
        <f>'[7]Nicht-Bio'!W174</f>
        <v>3.9683345196543236</v>
      </c>
      <c r="AT192" s="362">
        <f>'[7]Nicht-Bio'!X174</f>
        <v>23.973100177467082</v>
      </c>
      <c r="AU192" s="380">
        <f t="shared" ref="AU192:AU237" si="18">SUMPRODUCT($AF$19:$AT$19,AF192:AT192)</f>
        <v>21.891109064881864</v>
      </c>
      <c r="AV192" s="362">
        <f>[6]Tabelle1!B5</f>
        <v>1.776914446002805</v>
      </c>
      <c r="AW192" s="362"/>
      <c r="AX192" s="381">
        <f t="shared" si="16"/>
        <v>2.4876802244039267</v>
      </c>
      <c r="AY192" s="401">
        <f t="shared" si="17"/>
        <v>123.20731396497429</v>
      </c>
    </row>
    <row r="193" spans="1:51">
      <c r="A193" s="398">
        <v>41760</v>
      </c>
      <c r="B193" s="376">
        <f>'[3]Warenkorb transponiert'!AI80</f>
        <v>1.414751977014022</v>
      </c>
      <c r="C193" s="362">
        <f>'[3]Warenkorb transponiert'!AJ80</f>
        <v>17.906519049385313</v>
      </c>
      <c r="D193" s="362">
        <f>'[3]Warenkorb transponiert'!AK80</f>
        <v>9.8072084036921314</v>
      </c>
      <c r="E193" s="362">
        <f>'[3]Warenkorb transponiert'!AL80</f>
        <v>16.980823847445997</v>
      </c>
      <c r="F193" s="362">
        <f>'[3]Warenkorb transponiert'!AM80</f>
        <v>15.195815583347292</v>
      </c>
      <c r="G193" s="362">
        <f>'[3]Warenkorb transponiert'!AN80</f>
        <v>6.8626194186230212</v>
      </c>
      <c r="H193" s="362">
        <f>'[3]Warenkorb transponiert'!AO80</f>
        <v>3.0576037751200911</v>
      </c>
      <c r="I193" s="362">
        <f>'[3]Warenkorb transponiert'!AP80</f>
        <v>2.411954699559542</v>
      </c>
      <c r="J193" s="380">
        <f t="shared" si="11"/>
        <v>27.487512639044347</v>
      </c>
      <c r="K193" s="362">
        <f>[4]prixC2!C298</f>
        <v>70.147440342150588</v>
      </c>
      <c r="L193" s="362">
        <f>[4]prixC2!D298</f>
        <v>44.522105560386713</v>
      </c>
      <c r="M193" s="362">
        <f>[4]prixC2!Q298</f>
        <v>39.194758169472678</v>
      </c>
      <c r="N193" s="362">
        <f>[4]prixC2!R298</f>
        <v>20.524350411414087</v>
      </c>
      <c r="O193" s="362">
        <f>[4]prixC2!T298</f>
        <v>26.218228550613983</v>
      </c>
      <c r="P193" s="362">
        <f>[4]prixC2!AE298</f>
        <v>5.1025653775492712</v>
      </c>
      <c r="Q193" s="362">
        <f>[4]prixC2!AH298</f>
        <v>1.5765226051429948</v>
      </c>
      <c r="R193" s="362">
        <f>[4]prixC2!AI298</f>
        <v>1.6921438356170104</v>
      </c>
      <c r="S193" s="362">
        <f>[4]prixC2!AK298</f>
        <v>8.6979303377539559</v>
      </c>
      <c r="T193" s="362">
        <f>[4]prixC2!AL298</f>
        <v>29.738975467685311</v>
      </c>
      <c r="U193" s="380">
        <f t="shared" si="13"/>
        <v>41.275387769965334</v>
      </c>
      <c r="V193" s="376">
        <f>'[2]Haltung gewichtet'!H168</f>
        <v>0.63935045245537958</v>
      </c>
      <c r="W193" s="380">
        <f t="shared" si="15"/>
        <v>17.90181266875063</v>
      </c>
      <c r="X193" s="362" t="str">
        <f>IF(ISBLANK([1]KochtypBerechnung_nichtBio!U162),"",[1]KochtypBerechnung_nichtBio!U162)</f>
        <v/>
      </c>
      <c r="Y193" s="362">
        <f>IF(ISBLANK([1]KochtypBerechnung_nichtBio!W162),"",[1]KochtypBerechnung_nichtBio!W162)</f>
        <v>1.7510789132091149</v>
      </c>
      <c r="Z193" s="380">
        <f t="shared" si="14"/>
        <v>1.1382012935859247</v>
      </c>
      <c r="AA193" s="376">
        <f>'[7]Nicht-Bio'!C175</f>
        <v>3.5106525511388673</v>
      </c>
      <c r="AB193" s="362">
        <f>'[7]Nicht-Bio'!D175</f>
        <v>2.8173948521118675</v>
      </c>
      <c r="AC193" s="362">
        <f>'[7]Nicht-Bio'!E175</f>
        <v>2.7633480437916673</v>
      </c>
      <c r="AD193" s="362">
        <f>'[7]Nicht-Bio'!F175</f>
        <v>0.62024820375</v>
      </c>
      <c r="AE193" s="380">
        <f t="shared" si="12"/>
        <v>12.657217769476683</v>
      </c>
      <c r="AF193" s="362">
        <f>'[7]Nicht-Bio'!G175</f>
        <v>2.2314107596552155</v>
      </c>
      <c r="AG193" s="362">
        <f>'[7]Nicht-Bio'!I175</f>
        <v>3.7234610364285423</v>
      </c>
      <c r="AH193" s="362">
        <f>'[7]Nicht-Bio'!J175</f>
        <v>1.4795806680748824</v>
      </c>
      <c r="AI193" s="362">
        <f>'[7]Nicht-Bio'!K175</f>
        <v>3.3799283430830451</v>
      </c>
      <c r="AJ193" s="362">
        <f>'[7]Nicht-Bio'!L175</f>
        <v>4.2328840610930198</v>
      </c>
      <c r="AK193" s="362">
        <f>'[7]Nicht-Bio'!M175</f>
        <v>2.4994295243333324</v>
      </c>
      <c r="AL193" s="362">
        <f>'[7]Nicht-Bio'!N175</f>
        <v>4.3104698126650973</v>
      </c>
      <c r="AM193" s="362">
        <f>'[7]Nicht-Bio'!O175</f>
        <v>4.8987504121592664</v>
      </c>
      <c r="AN193" s="362">
        <f>'[7]Nicht-Bio'!P175</f>
        <v>4.8544518277526381</v>
      </c>
      <c r="AO193" s="362">
        <f>'[7]Nicht-Bio'!R175</f>
        <v>3.7689887104166653</v>
      </c>
      <c r="AP193" s="362">
        <f>'[7]Nicht-Bio'!S175</f>
        <v>11.954390623417074</v>
      </c>
      <c r="AQ193" s="362">
        <f>'[7]Nicht-Bio'!T175</f>
        <v>3.9596676020540724</v>
      </c>
      <c r="AR193" s="362">
        <f>'[7]Nicht-Bio'!U175</f>
        <v>4.5210385132083317</v>
      </c>
      <c r="AS193" s="362">
        <f>'[7]Nicht-Bio'!W175</f>
        <v>3.7782713185079921</v>
      </c>
      <c r="AT193" s="362">
        <f>'[7]Nicht-Bio'!X175</f>
        <v>28.777820704030425</v>
      </c>
      <c r="AU193" s="380">
        <f t="shared" si="18"/>
        <v>25.04394062815058</v>
      </c>
      <c r="AV193" s="362">
        <f>[6]Tabelle1!B6</f>
        <v>1.776914446002805</v>
      </c>
      <c r="AW193" s="362"/>
      <c r="AX193" s="381">
        <f t="shared" si="16"/>
        <v>2.4876802244039267</v>
      </c>
      <c r="AY193" s="401">
        <f t="shared" si="17"/>
        <v>127.99175299337745</v>
      </c>
    </row>
    <row r="194" spans="1:51">
      <c r="A194" s="398">
        <v>41791</v>
      </c>
      <c r="B194" s="376">
        <f>'[3]Warenkorb transponiert'!AI81</f>
        <v>1.3904898773769763</v>
      </c>
      <c r="C194" s="362">
        <f>'[3]Warenkorb transponiert'!AJ81</f>
        <v>17.942125070826528</v>
      </c>
      <c r="D194" s="362">
        <f>'[3]Warenkorb transponiert'!AK81</f>
        <v>10.151482574250519</v>
      </c>
      <c r="E194" s="362">
        <f>'[3]Warenkorb transponiert'!AL81</f>
        <v>16.869738168840946</v>
      </c>
      <c r="F194" s="362">
        <f>'[3]Warenkorb transponiert'!AM81</f>
        <v>15.195815583347292</v>
      </c>
      <c r="G194" s="362">
        <f>'[3]Warenkorb transponiert'!AN81</f>
        <v>6.5381032537955273</v>
      </c>
      <c r="H194" s="362">
        <f>'[3]Warenkorb transponiert'!AO81</f>
        <v>3.2184363801048077</v>
      </c>
      <c r="I194" s="362">
        <f>'[3]Warenkorb transponiert'!AP81</f>
        <v>2.411954699559542</v>
      </c>
      <c r="J194" s="380">
        <f t="shared" si="11"/>
        <v>27.275998538800483</v>
      </c>
      <c r="K194" s="362">
        <f>[4]prixC2!C299</f>
        <v>64.940973418030325</v>
      </c>
      <c r="L194" s="362">
        <f>[4]prixC2!D299</f>
        <v>44.99696986309322</v>
      </c>
      <c r="M194" s="362">
        <f>[4]prixC2!Q299</f>
        <v>38.150008813100321</v>
      </c>
      <c r="N194" s="362">
        <f>[4]prixC2!R299</f>
        <v>21.574628112216011</v>
      </c>
      <c r="O194" s="362">
        <f>[4]prixC2!T299</f>
        <v>27.713606906739813</v>
      </c>
      <c r="P194" s="362">
        <f>[4]prixC2!AE299</f>
        <v>4.7029967489328177</v>
      </c>
      <c r="Q194" s="362">
        <f>[4]prixC2!AH299</f>
        <v>1.5587132521052081</v>
      </c>
      <c r="R194" s="362">
        <f>[4]prixC2!AI299</f>
        <v>1.6668661921042647</v>
      </c>
      <c r="S194" s="362">
        <f>[4]prixC2!AK299</f>
        <v>9.4875289917294552</v>
      </c>
      <c r="T194" s="362">
        <f>[4]prixC2!AL299</f>
        <v>29.200085104338076</v>
      </c>
      <c r="U194" s="380">
        <f t="shared" ref="U194:U225" si="19">SUMPRODUCT($K$19:$T$19,K194:T194)</f>
        <v>41.44313889057409</v>
      </c>
      <c r="V194" s="376">
        <f>'[2]Haltung gewichtet'!H169</f>
        <v>0.63115968084373808</v>
      </c>
      <c r="W194" s="380">
        <f t="shared" si="15"/>
        <v>17.672471063624666</v>
      </c>
      <c r="X194" s="362" t="str">
        <f>IF(ISBLANK([1]KochtypBerechnung_nichtBio!U163),"",[1]KochtypBerechnung_nichtBio!U163)</f>
        <v/>
      </c>
      <c r="Y194" s="362">
        <f>IF(ISBLANK([1]KochtypBerechnung_nichtBio!W163),"",[1]KochtypBerechnung_nichtBio!W163)</f>
        <v>1.7611418322551426</v>
      </c>
      <c r="Z194" s="380">
        <f t="shared" si="14"/>
        <v>1.1447421909658428</v>
      </c>
      <c r="AA194" s="376">
        <f>'[7]Nicht-Bio'!C176</f>
        <v>3.4928514805229627</v>
      </c>
      <c r="AB194" s="362">
        <f>'[7]Nicht-Bio'!D176</f>
        <v>2.9630899999999998</v>
      </c>
      <c r="AC194" s="362">
        <f>'[7]Nicht-Bio'!E176</f>
        <v>2.8427331025015903</v>
      </c>
      <c r="AD194" s="362">
        <f>'[7]Nicht-Bio'!F176</f>
        <v>0.69935606906381398</v>
      </c>
      <c r="AE194" s="380">
        <f t="shared" si="12"/>
        <v>13.073819240593373</v>
      </c>
      <c r="AF194" s="362">
        <f>'[7]Nicht-Bio'!G176</f>
        <v>2.7160222856787546</v>
      </c>
      <c r="AG194" s="362">
        <f>'[7]Nicht-Bio'!I176</f>
        <v>3.9744528858170973</v>
      </c>
      <c r="AH194" s="362">
        <f>'[7]Nicht-Bio'!J176</f>
        <v>1.4712419308263702</v>
      </c>
      <c r="AI194" s="362">
        <f>'[7]Nicht-Bio'!K176</f>
        <v>4.5332170906375948</v>
      </c>
      <c r="AJ194" s="362">
        <f>'[7]Nicht-Bio'!L176</f>
        <v>3.8770205176878072</v>
      </c>
      <c r="AK194" s="362">
        <f>'[7]Nicht-Bio'!M176</f>
        <v>2.6300920132083325</v>
      </c>
      <c r="AL194" s="362">
        <f>'[7]Nicht-Bio'!N176</f>
        <v>3.8850610766126223</v>
      </c>
      <c r="AM194" s="362">
        <f>'[7]Nicht-Bio'!O176</f>
        <v>4.5154835313676731</v>
      </c>
      <c r="AN194" s="362">
        <f>'[7]Nicht-Bio'!P176</f>
        <v>4.7330016259141878</v>
      </c>
      <c r="AO194" s="362">
        <f>'[7]Nicht-Bio'!R176</f>
        <v>6.9042681269166675</v>
      </c>
      <c r="AP194" s="362">
        <f>'[7]Nicht-Bio'!S176</f>
        <v>11.935595753055999</v>
      </c>
      <c r="AQ194" s="362">
        <f>'[7]Nicht-Bio'!T176</f>
        <v>3.9711252966666652</v>
      </c>
      <c r="AR194" s="362">
        <f>'[7]Nicht-Bio'!U176</f>
        <v>4.7819023672499998</v>
      </c>
      <c r="AS194" s="362">
        <f>'[7]Nicht-Bio'!W176</f>
        <v>4.8678251328258924</v>
      </c>
      <c r="AT194" s="362">
        <f>'[7]Nicht-Bio'!X176</f>
        <v>32.898535179113722</v>
      </c>
      <c r="AU194" s="380">
        <f t="shared" si="18"/>
        <v>26.620212377975527</v>
      </c>
      <c r="AV194" s="362">
        <f>[6]Tabelle1!B7</f>
        <v>1.776914446002805</v>
      </c>
      <c r="AW194" s="362"/>
      <c r="AX194" s="381">
        <f t="shared" si="16"/>
        <v>2.4876802244039267</v>
      </c>
      <c r="AY194" s="401">
        <f t="shared" si="17"/>
        <v>129.7180625269379</v>
      </c>
    </row>
    <row r="195" spans="1:51">
      <c r="A195" s="398">
        <v>41821</v>
      </c>
      <c r="B195" s="376">
        <f>'[3]Warenkorb transponiert'!AI82</f>
        <v>1.4142981183671619</v>
      </c>
      <c r="C195" s="362">
        <f>'[3]Warenkorb transponiert'!AJ82</f>
        <v>17.845403104958759</v>
      </c>
      <c r="D195" s="362">
        <f>'[3]Warenkorb transponiert'!AK82</f>
        <v>10.12121774146491</v>
      </c>
      <c r="E195" s="362">
        <f>'[3]Warenkorb transponiert'!AL82</f>
        <v>17.301492893463806</v>
      </c>
      <c r="F195" s="362">
        <f>'[3]Warenkorb transponiert'!AM82</f>
        <v>15.195815583347292</v>
      </c>
      <c r="G195" s="362">
        <f>'[3]Warenkorb transponiert'!AN82</f>
        <v>6.515721699159184</v>
      </c>
      <c r="H195" s="362">
        <f>'[3]Warenkorb transponiert'!AO82</f>
        <v>3.1847633395021373</v>
      </c>
      <c r="I195" s="362">
        <f>'[3]Warenkorb transponiert'!AP82</f>
        <v>2.411954699559542</v>
      </c>
      <c r="J195" s="380">
        <f t="shared" si="11"/>
        <v>27.492904392063291</v>
      </c>
      <c r="K195" s="362">
        <f>[4]prixC2!C300</f>
        <v>68.059190414819895</v>
      </c>
      <c r="L195" s="362">
        <f>[4]prixC2!D300</f>
        <v>46.858119931340504</v>
      </c>
      <c r="M195" s="362">
        <f>[4]prixC2!Q300</f>
        <v>38.69894171757155</v>
      </c>
      <c r="N195" s="362">
        <f>[4]prixC2!R300</f>
        <v>21.840758204069736</v>
      </c>
      <c r="O195" s="362">
        <f>[4]prixC2!T300</f>
        <v>27.267249316886009</v>
      </c>
      <c r="P195" s="362">
        <f>[4]prixC2!AE300</f>
        <v>5.0424136551983842</v>
      </c>
      <c r="Q195" s="362">
        <f>[4]prixC2!AH300</f>
        <v>1.5618838689023979</v>
      </c>
      <c r="R195" s="362">
        <f>[4]prixC2!AI300</f>
        <v>1.6953548600272736</v>
      </c>
      <c r="S195" s="362">
        <f>[4]prixC2!AK300</f>
        <v>9.1138301897331147</v>
      </c>
      <c r="T195" s="362">
        <f>[4]prixC2!AL300</f>
        <v>28.861209416334656</v>
      </c>
      <c r="U195" s="380">
        <f t="shared" si="19"/>
        <v>41.790544154003548</v>
      </c>
      <c r="V195" s="376">
        <f>'[2]Haltung gewichtet'!H170</f>
        <v>0.63906672432910416</v>
      </c>
      <c r="W195" s="380">
        <f t="shared" si="15"/>
        <v>17.893868281214917</v>
      </c>
      <c r="X195" s="362" t="str">
        <f>IF(ISBLANK([1]KochtypBerechnung_nichtBio!U164),"",[1]KochtypBerechnung_nichtBio!U164)</f>
        <v/>
      </c>
      <c r="Y195" s="362">
        <f>IF(ISBLANK([1]KochtypBerechnung_nichtBio!W164),"",[1]KochtypBerechnung_nichtBio!W164)</f>
        <v>1.6796157341065421</v>
      </c>
      <c r="Z195" s="380">
        <f t="shared" si="14"/>
        <v>1.0917502271692523</v>
      </c>
      <c r="AA195" s="376">
        <f>'[7]Nicht-Bio'!C177</f>
        <v>3.5071957575411923</v>
      </c>
      <c r="AB195" s="362">
        <f>'[7]Nicht-Bio'!D177</f>
        <v>2.9562797907488059</v>
      </c>
      <c r="AC195" s="362">
        <f>'[7]Nicht-Bio'!E177</f>
        <v>2.8267222209499998</v>
      </c>
      <c r="AD195" s="362">
        <f>'[7]Nicht-Bio'!F177</f>
        <v>0.74611143575652705</v>
      </c>
      <c r="AE195" s="380">
        <f t="shared" si="12"/>
        <v>13.18982964032703</v>
      </c>
      <c r="AF195" s="362">
        <f>'[7]Nicht-Bio'!G177</f>
        <v>2.5611798107626802</v>
      </c>
      <c r="AG195" s="362">
        <f>'[7]Nicht-Bio'!I177</f>
        <v>3.5050464064747162</v>
      </c>
      <c r="AH195" s="362">
        <f>'[7]Nicht-Bio'!J177</f>
        <v>1.3895593696344579</v>
      </c>
      <c r="AI195" s="362">
        <f>'[7]Nicht-Bio'!K177</f>
        <v>3.4093460178355159</v>
      </c>
      <c r="AJ195" s="362">
        <f>'[7]Nicht-Bio'!L177</f>
        <v>3.7546429552876242</v>
      </c>
      <c r="AK195" s="362">
        <f>'[7]Nicht-Bio'!M177</f>
        <v>2.6921092174999979</v>
      </c>
      <c r="AL195" s="362">
        <f>'[7]Nicht-Bio'!N177</f>
        <v>3.9412893415038055</v>
      </c>
      <c r="AM195" s="362">
        <f>'[7]Nicht-Bio'!O177</f>
        <v>4.0685130121934723</v>
      </c>
      <c r="AN195" s="362">
        <f>'[7]Nicht-Bio'!P177</f>
        <v>4.8058235295297722</v>
      </c>
      <c r="AO195" s="362">
        <f>'[7]Nicht-Bio'!R177</f>
        <v>5.4851434347333337</v>
      </c>
      <c r="AP195" s="362">
        <f>'[7]Nicht-Bio'!S177</f>
        <v>12.11828324371808</v>
      </c>
      <c r="AQ195" s="362">
        <f>'[7]Nicht-Bio'!T177</f>
        <v>4.009089222666665</v>
      </c>
      <c r="AR195" s="362">
        <f>'[7]Nicht-Bio'!U177</f>
        <v>6.2730067953333339</v>
      </c>
      <c r="AS195" s="362">
        <f>'[7]Nicht-Bio'!W177</f>
        <v>5.0475076120247682</v>
      </c>
      <c r="AT195" s="362">
        <f>'[7]Nicht-Bio'!X177</f>
        <v>32.609575564400004</v>
      </c>
      <c r="AU195" s="380">
        <f t="shared" si="18"/>
        <v>25.337780585881209</v>
      </c>
      <c r="AV195" s="362">
        <f>[6]Tabelle1!B8</f>
        <v>1.776914446002805</v>
      </c>
      <c r="AW195" s="362"/>
      <c r="AX195" s="381">
        <f t="shared" si="16"/>
        <v>2.4876802244039267</v>
      </c>
      <c r="AY195" s="401">
        <f t="shared" si="17"/>
        <v>129.28435750506318</v>
      </c>
    </row>
    <row r="196" spans="1:51">
      <c r="A196" s="398">
        <v>41852</v>
      </c>
      <c r="B196" s="376">
        <f>'[3]Warenkorb transponiert'!AI83</f>
        <v>1.4155410958880847</v>
      </c>
      <c r="C196" s="362">
        <f>'[3]Warenkorb transponiert'!AJ83</f>
        <v>17.680834462360522</v>
      </c>
      <c r="D196" s="362">
        <f>'[3]Warenkorb transponiert'!AK83</f>
        <v>10.125109965172129</v>
      </c>
      <c r="E196" s="362">
        <f>'[3]Warenkorb transponiert'!AL83</f>
        <v>17.034243070617329</v>
      </c>
      <c r="F196" s="362">
        <f>'[3]Warenkorb transponiert'!AM83</f>
        <v>15.218756439830942</v>
      </c>
      <c r="G196" s="362">
        <f>'[3]Warenkorb transponiert'!AN83</f>
        <v>6.7867643846783539</v>
      </c>
      <c r="H196" s="362">
        <f>'[3]Warenkorb transponiert'!AO83</f>
        <v>3.0837442176941239</v>
      </c>
      <c r="I196" s="362">
        <f>'[3]Warenkorb transponiert'!AP83</f>
        <v>2.4375796758090433</v>
      </c>
      <c r="J196" s="380">
        <f t="shared" si="11"/>
        <v>27.514362047255272</v>
      </c>
      <c r="K196" s="362">
        <f>[4]prixC2!C301</f>
        <v>71.193378476978069</v>
      </c>
      <c r="L196" s="362">
        <f>[4]prixC2!D301</f>
        <v>47.907042267390423</v>
      </c>
      <c r="M196" s="362">
        <f>[4]prixC2!Q301</f>
        <v>38.9477394305178</v>
      </c>
      <c r="N196" s="362">
        <f>[4]prixC2!R301</f>
        <v>20.888864073820631</v>
      </c>
      <c r="O196" s="362">
        <f>[4]prixC2!T301</f>
        <v>26.700409362118084</v>
      </c>
      <c r="P196" s="362">
        <f>[4]prixC2!AE301</f>
        <v>5.0540607813260472</v>
      </c>
      <c r="Q196" s="362">
        <f>[4]prixC2!AH301</f>
        <v>1.5369199409717436</v>
      </c>
      <c r="R196" s="362">
        <f>[4]prixC2!AI301</f>
        <v>1.7087434574091123</v>
      </c>
      <c r="S196" s="362">
        <f>[4]prixC2!AK301</f>
        <v>8.5855350336367184</v>
      </c>
      <c r="T196" s="362">
        <f>[4]prixC2!AL301</f>
        <v>29.850467033039294</v>
      </c>
      <c r="U196" s="380">
        <f t="shared" si="19"/>
        <v>41.789299906542347</v>
      </c>
      <c r="V196" s="376">
        <f>'[2]Haltung gewichtet'!H171</f>
        <v>0.62489954413592774</v>
      </c>
      <c r="W196" s="380">
        <f t="shared" si="15"/>
        <v>17.497187235805978</v>
      </c>
      <c r="X196" s="362">
        <f>IF(ISBLANK([1]KochtypBerechnung_nichtBio!U165),"",[1]KochtypBerechnung_nichtBio!U165)</f>
        <v>1.4057211605683599</v>
      </c>
      <c r="Y196" s="362">
        <f>IF(ISBLANK([1]KochtypBerechnung_nichtBio!W165),"",[1]KochtypBerechnung_nichtBio!W165)</f>
        <v>1.4984609461326901</v>
      </c>
      <c r="Z196" s="380">
        <f t="shared" si="14"/>
        <v>3.0825813558387885</v>
      </c>
      <c r="AA196" s="376">
        <f>'[7]Nicht-Bio'!C178</f>
        <v>3.5574024534421778</v>
      </c>
      <c r="AB196" s="362">
        <f>'[7]Nicht-Bio'!D178</f>
        <v>2.8841885131749372</v>
      </c>
      <c r="AC196" s="362">
        <f>'[7]Nicht-Bio'!E178</f>
        <v>2.8182177650833324</v>
      </c>
      <c r="AD196" s="362">
        <f>'[7]Nicht-Bio'!F178</f>
        <v>0.73211978560583657</v>
      </c>
      <c r="AE196" s="380">
        <f t="shared" si="12"/>
        <v>13.136073829609364</v>
      </c>
      <c r="AF196" s="362">
        <f>'[7]Nicht-Bio'!G178</f>
        <v>2.4606717367227526</v>
      </c>
      <c r="AG196" s="362">
        <f>'[7]Nicht-Bio'!I178</f>
        <v>3.5904434439427853</v>
      </c>
      <c r="AH196" s="362">
        <f>'[7]Nicht-Bio'!J178</f>
        <v>1.5519744054264799</v>
      </c>
      <c r="AI196" s="362">
        <f>'[7]Nicht-Bio'!K178</f>
        <v>4.116625076134965</v>
      </c>
      <c r="AJ196" s="362">
        <f>'[7]Nicht-Bio'!L178</f>
        <v>5.2968789399986047</v>
      </c>
      <c r="AK196" s="362">
        <f>'[7]Nicht-Bio'!M178</f>
        <v>2.4719441227500001</v>
      </c>
      <c r="AL196" s="362">
        <f>'[7]Nicht-Bio'!N178</f>
        <v>4.4178131585063598</v>
      </c>
      <c r="AM196" s="362">
        <f>'[7]Nicht-Bio'!O178</f>
        <v>4.7009867406293502</v>
      </c>
      <c r="AN196" s="362">
        <f>'[7]Nicht-Bio'!P178</f>
        <v>5.61445896625</v>
      </c>
      <c r="AO196" s="362">
        <f>'[7]Nicht-Bio'!R178</f>
        <v>4.8667870302400331</v>
      </c>
      <c r="AP196" s="362">
        <f>'[7]Nicht-Bio'!S178</f>
        <v>12.176281389583348</v>
      </c>
      <c r="AQ196" s="362">
        <f>'[7]Nicht-Bio'!T178</f>
        <v>3.9754076699999978</v>
      </c>
      <c r="AR196" s="362">
        <f>'[7]Nicht-Bio'!U178</f>
        <v>5.9551545865833324</v>
      </c>
      <c r="AS196" s="362">
        <f>'[7]Nicht-Bio'!W178</f>
        <v>4.8256060570248076</v>
      </c>
      <c r="AT196" s="362">
        <f>'[7]Nicht-Bio'!X178</f>
        <v>32.796000196666697</v>
      </c>
      <c r="AU196" s="380">
        <f t="shared" si="18"/>
        <v>27.650538989427524</v>
      </c>
      <c r="AV196" s="362">
        <f>[6]Tabelle1!B9</f>
        <v>1.776914446002805</v>
      </c>
      <c r="AW196" s="362"/>
      <c r="AX196" s="381">
        <f t="shared" si="16"/>
        <v>2.4876802244039267</v>
      </c>
      <c r="AY196" s="401">
        <f t="shared" si="17"/>
        <v>133.15772358888319</v>
      </c>
    </row>
    <row r="197" spans="1:51">
      <c r="A197" s="398">
        <v>41883</v>
      </c>
      <c r="B197" s="376">
        <f>'[3]Warenkorb transponiert'!AI84</f>
        <v>1.414881650913125</v>
      </c>
      <c r="C197" s="362">
        <f>'[3]Warenkorb transponiert'!AJ84</f>
        <v>18.164444291699361</v>
      </c>
      <c r="D197" s="362">
        <f>'[3]Warenkorb transponiert'!AK84</f>
        <v>10.124227696760023</v>
      </c>
      <c r="E197" s="362">
        <f>'[3]Warenkorb transponiert'!AL84</f>
        <v>17.075808306439018</v>
      </c>
      <c r="F197" s="362">
        <f>'[3]Warenkorb transponiert'!AM84</f>
        <v>15.195815583347292</v>
      </c>
      <c r="G197" s="362">
        <f>'[3]Warenkorb transponiert'!AN84</f>
        <v>6.7913214462119216</v>
      </c>
      <c r="H197" s="362">
        <f>'[3]Warenkorb transponiert'!AO84</f>
        <v>3.1847633395021373</v>
      </c>
      <c r="I197" s="362">
        <f>'[3]Warenkorb transponiert'!AP84</f>
        <v>2.411954699559542</v>
      </c>
      <c r="J197" s="380">
        <f t="shared" si="11"/>
        <v>27.65253029803868</v>
      </c>
      <c r="K197" s="362">
        <f>[4]prixC2!C302</f>
        <v>67.36499668466432</v>
      </c>
      <c r="L197" s="362">
        <f>[4]prixC2!D302</f>
        <v>45.820368164112431</v>
      </c>
      <c r="M197" s="362">
        <f>[4]prixC2!Q302</f>
        <v>35.245064053446342</v>
      </c>
      <c r="N197" s="362">
        <f>[4]prixC2!R302</f>
        <v>18.609620654399858</v>
      </c>
      <c r="O197" s="362">
        <f>[4]prixC2!T302</f>
        <v>26.718546065375008</v>
      </c>
      <c r="P197" s="362">
        <f>[4]prixC2!AE302</f>
        <v>4.9953131771452188</v>
      </c>
      <c r="Q197" s="362">
        <f>[4]prixC2!AH302</f>
        <v>1.5195610700549878</v>
      </c>
      <c r="R197" s="362">
        <f>[4]prixC2!AI302</f>
        <v>1.7987857707195611</v>
      </c>
      <c r="S197" s="362">
        <f>[4]prixC2!AK302</f>
        <v>8.8665586157559186</v>
      </c>
      <c r="T197" s="362">
        <f>[4]prixC2!AL302</f>
        <v>30.799668276344974</v>
      </c>
      <c r="U197" s="380">
        <f t="shared" si="19"/>
        <v>40.402843362534632</v>
      </c>
      <c r="V197" s="376">
        <f>'[2]Haltung gewichtet'!H172</f>
        <v>0.62489954413592774</v>
      </c>
      <c r="W197" s="380">
        <f t="shared" si="15"/>
        <v>17.497187235805978</v>
      </c>
      <c r="X197" s="362">
        <f>IF(ISBLANK([1]KochtypBerechnung_nichtBio!U166),"",[1]KochtypBerechnung_nichtBio!U166)</f>
        <v>1.3424570625881351</v>
      </c>
      <c r="Y197" s="362">
        <f>IF(ISBLANK([1]KochtypBerechnung_nichtBio!W166),"",[1]KochtypBerechnung_nichtBio!W166)</f>
        <v>1.3639115857251849</v>
      </c>
      <c r="Z197" s="380">
        <f t="shared" si="14"/>
        <v>2.900228124603573</v>
      </c>
      <c r="AA197" s="376">
        <f>'[7]Nicht-Bio'!C179</f>
        <v>3.0535381875145697</v>
      </c>
      <c r="AB197" s="362">
        <f>'[7]Nicht-Bio'!D179</f>
        <v>2.9013924681383974</v>
      </c>
      <c r="AC197" s="362">
        <f>'[7]Nicht-Bio'!E179</f>
        <v>3.1772368750833326</v>
      </c>
      <c r="AD197" s="362">
        <f>'[7]Nicht-Bio'!F179</f>
        <v>0.7467233288468933</v>
      </c>
      <c r="AE197" s="380">
        <f t="shared" si="12"/>
        <v>12.756966632996299</v>
      </c>
      <c r="AF197" s="362">
        <f>'[7]Nicht-Bio'!G179</f>
        <v>2.5022366195963897</v>
      </c>
      <c r="AG197" s="362">
        <f>'[7]Nicht-Bio'!I179</f>
        <v>4.1476392229761796</v>
      </c>
      <c r="AH197" s="362">
        <f>'[7]Nicht-Bio'!J179</f>
        <v>1.6949722384999999</v>
      </c>
      <c r="AI197" s="362">
        <f>'[7]Nicht-Bio'!K179</f>
        <v>5.4940398832099424</v>
      </c>
      <c r="AJ197" s="362">
        <f>'[7]Nicht-Bio'!L179</f>
        <v>4.2254888214166675</v>
      </c>
      <c r="AK197" s="362">
        <f>'[7]Nicht-Bio'!M179</f>
        <v>2.3235080168333324</v>
      </c>
      <c r="AL197" s="362">
        <f>'[7]Nicht-Bio'!N179</f>
        <v>4.9842843113196578</v>
      </c>
      <c r="AM197" s="362">
        <f>'[7]Nicht-Bio'!O179</f>
        <v>5.551254184830305</v>
      </c>
      <c r="AN197" s="362">
        <f>'[7]Nicht-Bio'!P179</f>
        <v>6.3030318739270097</v>
      </c>
      <c r="AO197" s="362">
        <f>'[7]Nicht-Bio'!R179</f>
        <v>4.3591409236295569</v>
      </c>
      <c r="AP197" s="362">
        <f>'[7]Nicht-Bio'!S179</f>
        <v>12.005406321135325</v>
      </c>
      <c r="AQ197" s="362">
        <f>'[7]Nicht-Bio'!T179</f>
        <v>3.8764399425829104</v>
      </c>
      <c r="AR197" s="362">
        <f>'[7]Nicht-Bio'!U179</f>
        <v>5.1733033637691896</v>
      </c>
      <c r="AS197" s="362">
        <f>'[7]Nicht-Bio'!W179</f>
        <v>5.7436455131250002</v>
      </c>
      <c r="AT197" s="362">
        <f>'[7]Nicht-Bio'!X179</f>
        <v>31.328128586882649</v>
      </c>
      <c r="AU197" s="380">
        <f t="shared" si="18"/>
        <v>28.197078002554523</v>
      </c>
      <c r="AV197" s="362">
        <f>[6]Tabelle1!B10</f>
        <v>1.776914446002805</v>
      </c>
      <c r="AW197" s="362"/>
      <c r="AX197" s="381">
        <f t="shared" si="16"/>
        <v>2.4876802244039267</v>
      </c>
      <c r="AY197" s="401">
        <f t="shared" si="17"/>
        <v>131.89451388093761</v>
      </c>
    </row>
    <row r="198" spans="1:51">
      <c r="A198" s="398">
        <v>41913</v>
      </c>
      <c r="B198" s="376">
        <f>'[3]Warenkorb transponiert'!AI85</f>
        <v>1.3993774446548262</v>
      </c>
      <c r="C198" s="362">
        <f>'[3]Warenkorb transponiert'!AJ85</f>
        <v>17.906519049385313</v>
      </c>
      <c r="D198" s="362">
        <f>'[3]Warenkorb transponiert'!AK85</f>
        <v>10.154327249711178</v>
      </c>
      <c r="E198" s="362">
        <f>'[3]Warenkorb transponiert'!AL85</f>
        <v>17.075808306439018</v>
      </c>
      <c r="F198" s="362">
        <f>'[3]Warenkorb transponiert'!AM85</f>
        <v>15.195815583347292</v>
      </c>
      <c r="G198" s="362">
        <f>'[3]Warenkorb transponiert'!AN85</f>
        <v>6.5331855552412819</v>
      </c>
      <c r="H198" s="362">
        <f>'[3]Warenkorb transponiert'!AO85</f>
        <v>3.0885807316083196</v>
      </c>
      <c r="I198" s="362">
        <f>'[3]Warenkorb transponiert'!AP85</f>
        <v>2.411954699559542</v>
      </c>
      <c r="J198" s="380">
        <f t="shared" si="11"/>
        <v>27.309677526990544</v>
      </c>
      <c r="K198" s="362">
        <f>[4]prixC2!C303</f>
        <v>70.376469359983147</v>
      </c>
      <c r="L198" s="362">
        <f>[4]prixC2!D303</f>
        <v>45.434937750197342</v>
      </c>
      <c r="M198" s="362">
        <f>[4]prixC2!Q303</f>
        <v>35.371373137119619</v>
      </c>
      <c r="N198" s="362">
        <f>[4]prixC2!R303</f>
        <v>18.277595374253291</v>
      </c>
      <c r="O198" s="362">
        <f>[4]prixC2!T303</f>
        <v>25.153590482191383</v>
      </c>
      <c r="P198" s="362">
        <f>[4]prixC2!AE303</f>
        <v>5.0004383981121352</v>
      </c>
      <c r="Q198" s="362">
        <f>[4]prixC2!AH303</f>
        <v>1.4471384961331768</v>
      </c>
      <c r="R198" s="362">
        <f>[4]prixC2!AI303</f>
        <v>1.7811180707073395</v>
      </c>
      <c r="S198" s="362">
        <f>[4]prixC2!AK303</f>
        <v>8.4235584678343542</v>
      </c>
      <c r="T198" s="362">
        <f>[4]prixC2!AL303</f>
        <v>29.424788538446784</v>
      </c>
      <c r="U198" s="380">
        <f t="shared" si="19"/>
        <v>39.826446608790611</v>
      </c>
      <c r="V198" s="376">
        <f>'[2]Haltung gewichtet'!H173</f>
        <v>0.6274698306268558</v>
      </c>
      <c r="W198" s="380">
        <f t="shared" si="15"/>
        <v>17.569155257551962</v>
      </c>
      <c r="X198" s="362">
        <f>IF(ISBLANK([1]KochtypBerechnung_nichtBio!U167),"",[1]KochtypBerechnung_nichtBio!U167)</f>
        <v>1.3019368387496251</v>
      </c>
      <c r="Y198" s="362">
        <f>IF(ISBLANK([1]KochtypBerechnung_nichtBio!W167),"",[1]KochtypBerechnung_nichtBio!W167)</f>
        <v>1.329496969991782</v>
      </c>
      <c r="Z198" s="380">
        <f t="shared" si="14"/>
        <v>2.8170782886190961</v>
      </c>
      <c r="AA198" s="376">
        <f>'[7]Nicht-Bio'!C180</f>
        <v>3.0935697627747203</v>
      </c>
      <c r="AB198" s="362">
        <f>'[7]Nicht-Bio'!D180</f>
        <v>2.8534508177361797</v>
      </c>
      <c r="AC198" s="362">
        <f>'[7]Nicht-Bio'!E180</f>
        <v>3.02185303126944</v>
      </c>
      <c r="AD198" s="362">
        <f>'[7]Nicht-Bio'!F180</f>
        <v>0.80629768903455956</v>
      </c>
      <c r="AE198" s="380">
        <f t="shared" si="12"/>
        <v>12.770163338619952</v>
      </c>
      <c r="AF198" s="362">
        <f>'[7]Nicht-Bio'!G180</f>
        <v>2.477950613558102</v>
      </c>
      <c r="AG198" s="362">
        <f>'[7]Nicht-Bio'!I180</f>
        <v>3.3848615246804661</v>
      </c>
      <c r="AH198" s="362">
        <f>'[7]Nicht-Bio'!J180</f>
        <v>1.6068703716666679</v>
      </c>
      <c r="AI198" s="362">
        <f>'[7]Nicht-Bio'!K180</f>
        <v>4.5369259741427923</v>
      </c>
      <c r="AJ198" s="362">
        <f>'[7]Nicht-Bio'!L180</f>
        <v>3.1005521357200019</v>
      </c>
      <c r="AK198" s="362">
        <f>'[7]Nicht-Bio'!M180</f>
        <v>2.0984758123999976</v>
      </c>
      <c r="AL198" s="362">
        <f>'[7]Nicht-Bio'!N180</f>
        <v>4.1089896447424259</v>
      </c>
      <c r="AM198" s="362">
        <f>'[7]Nicht-Bio'!O180</f>
        <v>4.176880607907294</v>
      </c>
      <c r="AN198" s="362">
        <f>'[7]Nicht-Bio'!P180</f>
        <v>5.0083892058731134</v>
      </c>
      <c r="AO198" s="362">
        <f>'[7]Nicht-Bio'!R180</f>
        <v>3.9712565479585544</v>
      </c>
      <c r="AP198" s="362">
        <f>'[7]Nicht-Bio'!S180</f>
        <v>12.028206746195</v>
      </c>
      <c r="AQ198" s="362">
        <f>'[7]Nicht-Bio'!T180</f>
        <v>3.8949308251713277</v>
      </c>
      <c r="AR198" s="362">
        <f>'[7]Nicht-Bio'!U180</f>
        <v>4.5605459207333343</v>
      </c>
      <c r="AS198" s="362">
        <f>'[7]Nicht-Bio'!W180</f>
        <v>4.4820350047000002</v>
      </c>
      <c r="AT198" s="362">
        <f>'[7]Nicht-Bio'!X180</f>
        <v>26.277429921789622</v>
      </c>
      <c r="AU198" s="380">
        <f t="shared" si="18"/>
        <v>24.207924630999916</v>
      </c>
      <c r="AV198" s="362">
        <f>[6]Tabelle1!B11</f>
        <v>1.776914446002805</v>
      </c>
      <c r="AW198" s="362"/>
      <c r="AX198" s="381">
        <f t="shared" si="16"/>
        <v>2.4876802244039267</v>
      </c>
      <c r="AY198" s="401">
        <f t="shared" si="17"/>
        <v>126.98812587597601</v>
      </c>
    </row>
    <row r="199" spans="1:51">
      <c r="A199" s="398">
        <v>41944</v>
      </c>
      <c r="B199" s="376">
        <f>'[3]Warenkorb transponiert'!AI86</f>
        <v>1.390295366528322</v>
      </c>
      <c r="C199" s="362">
        <f>'[3]Warenkorb transponiert'!AJ86</f>
        <v>18.164444291699361</v>
      </c>
      <c r="D199" s="362">
        <f>'[3]Warenkorb transponiert'!AK86</f>
        <v>10.154327249711178</v>
      </c>
      <c r="E199" s="362">
        <f>'[3]Warenkorb transponiert'!AL86</f>
        <v>16.897042046866698</v>
      </c>
      <c r="F199" s="362">
        <f>'[3]Warenkorb transponiert'!AM86</f>
        <v>15.195815583347292</v>
      </c>
      <c r="G199" s="362">
        <f>'[3]Warenkorb transponiert'!AN86</f>
        <v>6.6106263225324735</v>
      </c>
      <c r="H199" s="362">
        <f>'[3]Warenkorb transponiert'!AO86</f>
        <v>3.1147211741823515</v>
      </c>
      <c r="I199" s="362">
        <f>'[3]Warenkorb transponiert'!AP86</f>
        <v>2.411954699559542</v>
      </c>
      <c r="J199" s="380">
        <f t="shared" si="11"/>
        <v>27.304260331197625</v>
      </c>
      <c r="K199" s="362">
        <f>[4]prixC2!C304</f>
        <v>73.105673019642296</v>
      </c>
      <c r="L199" s="362">
        <f>[4]prixC2!D304</f>
        <v>44.465004299738574</v>
      </c>
      <c r="M199" s="362">
        <f>[4]prixC2!Q304</f>
        <v>32.623939517623398</v>
      </c>
      <c r="N199" s="362">
        <f>[4]prixC2!R304</f>
        <v>16.38572066203777</v>
      </c>
      <c r="O199" s="362">
        <f>[4]prixC2!T304</f>
        <v>23.57507212505865</v>
      </c>
      <c r="P199" s="362">
        <f>[4]prixC2!AE304</f>
        <v>4.5665159536652444</v>
      </c>
      <c r="Q199" s="362">
        <f>[4]prixC2!AH304</f>
        <v>1.4032653209719557</v>
      </c>
      <c r="R199" s="362">
        <f>[4]prixC2!AI304</f>
        <v>1.753900427318712</v>
      </c>
      <c r="S199" s="362">
        <f>[4]prixC2!AK304</f>
        <v>8.9481733892807913</v>
      </c>
      <c r="T199" s="362">
        <f>[4]prixC2!AL304</f>
        <v>29.07674155974183</v>
      </c>
      <c r="U199" s="380">
        <f t="shared" si="19"/>
        <v>39.169395448340588</v>
      </c>
      <c r="V199" s="376">
        <f>'[2]Haltung gewichtet'!H174</f>
        <v>0.62224411249843115</v>
      </c>
      <c r="W199" s="380">
        <f t="shared" si="15"/>
        <v>17.422835149956072</v>
      </c>
      <c r="X199" s="362">
        <f>IF(ISBLANK([1]KochtypBerechnung_nichtBio!U168),"",[1]KochtypBerechnung_nichtBio!U168)</f>
        <v>1.4374713443762772</v>
      </c>
      <c r="Y199" s="362">
        <f>IF(ISBLANK([1]KochtypBerechnung_nichtBio!W168),"",[1]KochtypBerechnung_nichtBio!W168)</f>
        <v>1.4578489742620873</v>
      </c>
      <c r="Z199" s="380">
        <f t="shared" si="14"/>
        <v>3.1038088498347727</v>
      </c>
      <c r="AA199" s="376">
        <f>'[7]Nicht-Bio'!C181</f>
        <v>3.4925102085309776</v>
      </c>
      <c r="AB199" s="362">
        <f>'[7]Nicht-Bio'!D181</f>
        <v>2.9452137607344251</v>
      </c>
      <c r="AC199" s="362">
        <f>'[7]Nicht-Bio'!E181</f>
        <v>2.4467959009515301</v>
      </c>
      <c r="AD199" s="362">
        <f>'[7]Nicht-Bio'!F181</f>
        <v>0.67994660166819942</v>
      </c>
      <c r="AE199" s="380">
        <f t="shared" si="12"/>
        <v>12.650936650284354</v>
      </c>
      <c r="AF199" s="362">
        <f>'[7]Nicht-Bio'!G181</f>
        <v>2.3792831353147799</v>
      </c>
      <c r="AG199" s="362">
        <f>'[7]Nicht-Bio'!I181</f>
        <v>3.7331468118860922</v>
      </c>
      <c r="AH199" s="362">
        <f>'[7]Nicht-Bio'!J181</f>
        <v>0.97008899486323141</v>
      </c>
      <c r="AI199" s="362">
        <f>'[7]Nicht-Bio'!K181</f>
        <v>2.9855490021538125</v>
      </c>
      <c r="AJ199" s="362">
        <f>'[7]Nicht-Bio'!L181</f>
        <v>2.6636885730080575</v>
      </c>
      <c r="AK199" s="362">
        <f>'[7]Nicht-Bio'!M181</f>
        <v>1.99433937458333</v>
      </c>
      <c r="AL199" s="362">
        <f>'[7]Nicht-Bio'!N181</f>
        <v>4.1024716630249376</v>
      </c>
      <c r="AM199" s="362">
        <f>'[7]Nicht-Bio'!O181</f>
        <v>3.8090402427131052</v>
      </c>
      <c r="AN199" s="362">
        <f>'[7]Nicht-Bio'!P181</f>
        <v>4.2766506390825425</v>
      </c>
      <c r="AO199" s="362">
        <f>'[7]Nicht-Bio'!R181</f>
        <v>3.7149149144462474</v>
      </c>
      <c r="AP199" s="362">
        <f>'[7]Nicht-Bio'!S181</f>
        <v>12.268048555</v>
      </c>
      <c r="AQ199" s="362">
        <f>'[7]Nicht-Bio'!T181</f>
        <v>4.0399685655989375</v>
      </c>
      <c r="AR199" s="362">
        <f>'[7]Nicht-Bio'!U181</f>
        <v>4.4007472562916679</v>
      </c>
      <c r="AS199" s="362">
        <f>'[7]Nicht-Bio'!W181</f>
        <v>3.4797639768749975</v>
      </c>
      <c r="AT199" s="362">
        <f>'[7]Nicht-Bio'!X181</f>
        <v>22.958750649048923</v>
      </c>
      <c r="AU199" s="380">
        <f t="shared" si="18"/>
        <v>21.791123589319326</v>
      </c>
      <c r="AV199" s="362">
        <f>[6]Tabelle1!B12</f>
        <v>1.776914446002805</v>
      </c>
      <c r="AW199" s="362"/>
      <c r="AX199" s="381">
        <f t="shared" si="16"/>
        <v>2.4876802244039267</v>
      </c>
      <c r="AY199" s="401">
        <f t="shared" si="17"/>
        <v>123.93004024333666</v>
      </c>
    </row>
    <row r="200" spans="1:51">
      <c r="A200" s="398">
        <v>41974</v>
      </c>
      <c r="B200" s="376">
        <f>'[3]Warenkorb transponiert'!AI87</f>
        <v>1.390425040427425</v>
      </c>
      <c r="C200" s="362">
        <f>'[3]Warenkorb transponiert'!AJ87</f>
        <v>18.164444291699361</v>
      </c>
      <c r="D200" s="362">
        <f>'[3]Warenkorb transponiert'!AK87</f>
        <v>10.154327249711178</v>
      </c>
      <c r="E200" s="362">
        <f>'[3]Warenkorb transponiert'!AL87</f>
        <v>17.322907380723638</v>
      </c>
      <c r="F200" s="362">
        <f>'[3]Warenkorb transponiert'!AM87</f>
        <v>15.195815583347292</v>
      </c>
      <c r="G200" s="362">
        <f>'[3]Warenkorb transponiert'!AN87</f>
        <v>6.7714613426265391</v>
      </c>
      <c r="H200" s="362">
        <f>'[3]Warenkorb transponiert'!AO87</f>
        <v>3.1847633395021373</v>
      </c>
      <c r="I200" s="362">
        <f>'[3]Warenkorb transponiert'!AP87</f>
        <v>2.411954699559542</v>
      </c>
      <c r="J200" s="380">
        <f t="shared" si="11"/>
        <v>27.476652168510675</v>
      </c>
      <c r="K200" s="362">
        <f>[4]prixC2!C305</f>
        <v>61.608774649704586</v>
      </c>
      <c r="L200" s="362">
        <f>[4]prixC2!D305</f>
        <v>47.633943840885401</v>
      </c>
      <c r="M200" s="362">
        <f>[4]prixC2!Q305</f>
        <v>31.985481468206263</v>
      </c>
      <c r="N200" s="362">
        <f>[4]prixC2!R305</f>
        <v>17.313241956901948</v>
      </c>
      <c r="O200" s="362">
        <f>[4]prixC2!T305</f>
        <v>25.0286132296206</v>
      </c>
      <c r="P200" s="362">
        <f>[4]prixC2!AE305</f>
        <v>4.8899479637624435</v>
      </c>
      <c r="Q200" s="362">
        <f>[4]prixC2!AH305</f>
        <v>1.453941860233287</v>
      </c>
      <c r="R200" s="362">
        <f>[4]prixC2!AI305</f>
        <v>1.6728579802461274</v>
      </c>
      <c r="S200" s="362">
        <f>[4]prixC2!AK305</f>
        <v>8.8562405638873756</v>
      </c>
      <c r="T200" s="362">
        <f>[4]prixC2!AL305</f>
        <v>29.805188117239265</v>
      </c>
      <c r="U200" s="380">
        <f t="shared" si="19"/>
        <v>38.508394753175466</v>
      </c>
      <c r="V200" s="376">
        <f>'[2]Haltung gewichtet'!H175</f>
        <v>0.63376212112808583</v>
      </c>
      <c r="W200" s="380">
        <f t="shared" si="15"/>
        <v>17.745339391586402</v>
      </c>
      <c r="X200" s="362">
        <f>IF(ISBLANK([1]KochtypBerechnung_nichtBio!U169),"",[1]KochtypBerechnung_nichtBio!U169)</f>
        <v>1.5225967738782362</v>
      </c>
      <c r="Y200" s="362">
        <f>IF(ISBLANK([1]KochtypBerechnung_nichtBio!W169),"",[1]KochtypBerechnung_nichtBio!W169)</f>
        <v>1.5621348824679826</v>
      </c>
      <c r="Z200" s="380">
        <f t="shared" si="14"/>
        <v>3.2992828344215432</v>
      </c>
      <c r="AA200" s="376">
        <f>'[7]Nicht-Bio'!C182</f>
        <v>2.9194060181039601</v>
      </c>
      <c r="AB200" s="362">
        <f>'[7]Nicht-Bio'!D182</f>
        <v>2.9291749030712797</v>
      </c>
      <c r="AC200" s="362">
        <f>'[7]Nicht-Bio'!E182</f>
        <v>2.3459925385634604</v>
      </c>
      <c r="AD200" s="362">
        <f>'[7]Nicht-Bio'!F182</f>
        <v>0.58985154461304301</v>
      </c>
      <c r="AE200" s="380">
        <f t="shared" si="12"/>
        <v>11.457028103192394</v>
      </c>
      <c r="AF200" s="362">
        <f>'[7]Nicht-Bio'!G182</f>
        <v>2.4141921779583324</v>
      </c>
      <c r="AG200" s="362">
        <f>'[7]Nicht-Bio'!I182</f>
        <v>3.6463999359799626</v>
      </c>
      <c r="AH200" s="362">
        <f>'[7]Nicht-Bio'!J182</f>
        <v>0.85194259495492064</v>
      </c>
      <c r="AI200" s="362">
        <f>'[7]Nicht-Bio'!K182</f>
        <v>3.3718419648333349</v>
      </c>
      <c r="AJ200" s="362">
        <f>'[7]Nicht-Bio'!L182</f>
        <v>2.2553729770818474</v>
      </c>
      <c r="AK200" s="362">
        <f>'[7]Nicht-Bio'!M182</f>
        <v>2.030856825833335</v>
      </c>
      <c r="AL200" s="362">
        <f>'[7]Nicht-Bio'!N182</f>
        <v>3.5293322197146977</v>
      </c>
      <c r="AM200" s="362">
        <f>'[7]Nicht-Bio'!O182</f>
        <v>3.5516360871510999</v>
      </c>
      <c r="AN200" s="362">
        <f>'[7]Nicht-Bio'!P182</f>
        <v>3.7912630611131251</v>
      </c>
      <c r="AO200" s="362">
        <f>'[7]Nicht-Bio'!R182</f>
        <v>3.6516945529083973</v>
      </c>
      <c r="AP200" s="362">
        <f>'[7]Nicht-Bio'!S182</f>
        <v>12.290326816666651</v>
      </c>
      <c r="AQ200" s="362">
        <f>'[7]Nicht-Bio'!T182</f>
        <v>4.0735908867684483</v>
      </c>
      <c r="AR200" s="362">
        <f>'[7]Nicht-Bio'!U182</f>
        <v>4.3040347013750004</v>
      </c>
      <c r="AS200" s="362">
        <f>'[7]Nicht-Bio'!W182</f>
        <v>3.2500536535000024</v>
      </c>
      <c r="AT200" s="362">
        <f>'[7]Nicht-Bio'!X182</f>
        <v>28.899268632372127</v>
      </c>
      <c r="AU200" s="380">
        <f t="shared" si="18"/>
        <v>21.251380670485034</v>
      </c>
      <c r="AV200" s="362">
        <f>[6]Tabelle1!B13</f>
        <v>1.776914446002805</v>
      </c>
      <c r="AW200" s="362"/>
      <c r="AX200" s="381">
        <f t="shared" si="16"/>
        <v>2.4876802244039267</v>
      </c>
      <c r="AY200" s="401">
        <f t="shared" si="17"/>
        <v>122.22575814577546</v>
      </c>
    </row>
    <row r="201" spans="1:51">
      <c r="A201" s="398">
        <v>42005</v>
      </c>
      <c r="B201" s="376">
        <f>'[3]Warenkorb transponiert'!AI88</f>
        <v>1.4010724054966595</v>
      </c>
      <c r="C201" s="362">
        <f>'[3]Warenkorb transponiert'!AJ88</f>
        <v>17.680834462360522</v>
      </c>
      <c r="D201" s="362">
        <f>'[3]Warenkorb transponiert'!AK88</f>
        <v>10.130247607350258</v>
      </c>
      <c r="E201" s="362">
        <f>'[3]Warenkorb transponiert'!AL88</f>
        <v>17.097222793698851</v>
      </c>
      <c r="F201" s="362">
        <f>'[3]Warenkorb transponiert'!AM88</f>
        <v>15.073361180566126</v>
      </c>
      <c r="G201" s="362">
        <f>'[3]Warenkorb transponiert'!AN88</f>
        <v>6.6545895462464131</v>
      </c>
      <c r="H201" s="362">
        <f>'[3]Warenkorb transponiert'!AO88</f>
        <v>3.1682531201860096</v>
      </c>
      <c r="I201" s="362">
        <f>'[3]Warenkorb transponiert'!AP88</f>
        <v>2.411954699559542</v>
      </c>
      <c r="J201" s="380">
        <f t="shared" si="11"/>
        <v>27.358270726953762</v>
      </c>
      <c r="K201" s="362">
        <f>[4]prixC2!C306</f>
        <v>67.81596141409706</v>
      </c>
      <c r="L201" s="362">
        <f>[4]prixC2!D306</f>
        <v>46.306337101199119</v>
      </c>
      <c r="M201" s="362">
        <f>[4]prixC2!Q306</f>
        <v>32.41636316750354</v>
      </c>
      <c r="N201" s="362">
        <f>[4]prixC2!R306</f>
        <v>16.90603292380937</v>
      </c>
      <c r="O201" s="362">
        <f>[4]prixC2!T306</f>
        <v>24.63348460987326</v>
      </c>
      <c r="P201" s="362">
        <f>[4]prixC2!AE306</f>
        <v>4.8598612676762452</v>
      </c>
      <c r="Q201" s="362">
        <f>[4]prixC2!AH306</f>
        <v>1.423308030067719</v>
      </c>
      <c r="R201" s="362">
        <f>[4]prixC2!AI306</f>
        <v>1.7273851843743682</v>
      </c>
      <c r="S201" s="362">
        <f>[4]prixC2!AK306</f>
        <v>8.7314936252983397</v>
      </c>
      <c r="T201" s="362">
        <f>[4]prixC2!AL306</f>
        <v>31.011886322578508</v>
      </c>
      <c r="U201" s="380">
        <f t="shared" si="19"/>
        <v>39.154087611282726</v>
      </c>
      <c r="V201" s="376">
        <f>'[2]Haltung gewichtet'!H176</f>
        <v>0.63640960375543876</v>
      </c>
      <c r="W201" s="380">
        <f t="shared" si="15"/>
        <v>17.819468905152284</v>
      </c>
      <c r="X201" s="362">
        <f>IF(ISBLANK([1]KochtypBerechnung_nichtBio!U170),"",[1]KochtypBerechnung_nichtBio!U170)</f>
        <v>1.5356562566320533</v>
      </c>
      <c r="Y201" s="362">
        <f>IF(ISBLANK([1]KochtypBerechnung_nichtBio!W170),"",[1]KochtypBerechnung_nichtBio!W170)</f>
        <v>1.4954213959384801</v>
      </c>
      <c r="Z201" s="380">
        <f t="shared" si="14"/>
        <v>3.2755082923080918</v>
      </c>
      <c r="AA201" s="362">
        <f>'[7]Nicht-Bio'!C183</f>
        <v>3.4200090690280698</v>
      </c>
      <c r="AB201" s="362">
        <f>'[7]Nicht-Bio'!D183</f>
        <v>2.840680833270699</v>
      </c>
      <c r="AC201" s="362">
        <f>'[7]Nicht-Bio'!E183</f>
        <v>2.6321553013272792</v>
      </c>
      <c r="AD201" s="362">
        <f>'[7]Nicht-Bio'!F183</f>
        <v>0.64181901139330777</v>
      </c>
      <c r="AE201" s="380">
        <f t="shared" si="12"/>
        <v>12.48637389072643</v>
      </c>
      <c r="AF201" s="362">
        <f>'[7]Nicht-Bio'!G183</f>
        <v>2.3871354868426611</v>
      </c>
      <c r="AG201" s="362">
        <f>'[7]Nicht-Bio'!I183</f>
        <v>4.2407902576496026</v>
      </c>
      <c r="AH201" s="362">
        <f>'[7]Nicht-Bio'!J183</f>
        <v>1.0515826200496545</v>
      </c>
      <c r="AI201" s="362">
        <f>'[7]Nicht-Bio'!K183</f>
        <v>4.4781531185064178</v>
      </c>
      <c r="AJ201" s="362">
        <f>'[7]Nicht-Bio'!L183</f>
        <v>3.0503232789574999</v>
      </c>
      <c r="AK201" s="362">
        <f>'[7]Nicht-Bio'!M183</f>
        <v>2.0025871884750002</v>
      </c>
      <c r="AL201" s="362">
        <f>'[7]Nicht-Bio'!N183</f>
        <v>3.5537376248824195</v>
      </c>
      <c r="AM201" s="362">
        <f>'[7]Nicht-Bio'!O183</f>
        <v>3.4659600444184853</v>
      </c>
      <c r="AN201" s="362">
        <f>'[7]Nicht-Bio'!P183</f>
        <v>3.8677813677214297</v>
      </c>
      <c r="AO201" s="362">
        <f>'[7]Nicht-Bio'!R183</f>
        <v>3.8150982555048314</v>
      </c>
      <c r="AP201" s="362">
        <f>'[7]Nicht-Bio'!S183</f>
        <v>12.408093505977021</v>
      </c>
      <c r="AQ201" s="362">
        <f>'[7]Nicht-Bio'!T183</f>
        <v>4.1449114860319929</v>
      </c>
      <c r="AR201" s="362">
        <f>'[7]Nicht-Bio'!U183</f>
        <v>4.3541156452500003</v>
      </c>
      <c r="AS201" s="362">
        <f>'[7]Nicht-Bio'!W183</f>
        <v>4.6583028257999999</v>
      </c>
      <c r="AT201" s="362">
        <f>'[7]Nicht-Bio'!X183</f>
        <v>34.684562149542238</v>
      </c>
      <c r="AU201" s="380">
        <f t="shared" si="18"/>
        <v>23.885978173551457</v>
      </c>
      <c r="AV201" s="362">
        <f>[6]Tabelle1!B14</f>
        <v>1.776914446002805</v>
      </c>
      <c r="AW201" s="362"/>
      <c r="AX201" s="381">
        <f t="shared" si="16"/>
        <v>2.4876802244039267</v>
      </c>
      <c r="AY201" s="401">
        <f t="shared" si="17"/>
        <v>126.46736782437867</v>
      </c>
    </row>
    <row r="202" spans="1:51">
      <c r="A202" s="398">
        <v>42036</v>
      </c>
      <c r="B202" s="376">
        <f>'[3]Warenkorb transponiert'!AI89</f>
        <v>1.3597167888187123</v>
      </c>
      <c r="C202" s="362">
        <f>'[3]Warenkorb transponiert'!AJ89</f>
        <v>17.906519049385313</v>
      </c>
      <c r="D202" s="362">
        <f>'[3]Warenkorb transponiert'!AK89</f>
        <v>10.130247607350258</v>
      </c>
      <c r="E202" s="362">
        <f>'[3]Warenkorb transponiert'!AL89</f>
        <v>16.903778861963318</v>
      </c>
      <c r="F202" s="362">
        <f>'[3]Warenkorb transponiert'!AM89</f>
        <v>15.073361180566126</v>
      </c>
      <c r="G202" s="362">
        <f>'[3]Warenkorb transponiert'!AN89</f>
        <v>6.6545895462464131</v>
      </c>
      <c r="H202" s="362">
        <f>'[3]Warenkorb transponiert'!AO89</f>
        <v>3.1714827183200636</v>
      </c>
      <c r="I202" s="362">
        <f>'[3]Warenkorb transponiert'!AP89</f>
        <v>2.411954699559542</v>
      </c>
      <c r="J202" s="380">
        <f t="shared" si="11"/>
        <v>27.020347550235073</v>
      </c>
      <c r="K202" s="362">
        <f>[4]prixC2!C307</f>
        <v>69.467881132920567</v>
      </c>
      <c r="L202" s="362">
        <f>[4]prixC2!D307</f>
        <v>44.896090188872542</v>
      </c>
      <c r="M202" s="362">
        <f>[4]prixC2!Q307</f>
        <v>33.523951447703354</v>
      </c>
      <c r="N202" s="362">
        <f>[4]prixC2!R307</f>
        <v>18.309832217471548</v>
      </c>
      <c r="O202" s="362">
        <f>[4]prixC2!T307</f>
        <v>25.04075021415208</v>
      </c>
      <c r="P202" s="362">
        <f>[4]prixC2!AE307</f>
        <v>4.78432276282168</v>
      </c>
      <c r="Q202" s="362">
        <f>[4]prixC2!AH307</f>
        <v>1.4436429952783458</v>
      </c>
      <c r="R202" s="362">
        <f>[4]prixC2!AI307</f>
        <v>1.7387945461492573</v>
      </c>
      <c r="S202" s="362">
        <f>[4]prixC2!AK307</f>
        <v>8.4918234871169584</v>
      </c>
      <c r="T202" s="362">
        <f>[4]prixC2!AL307</f>
        <v>29.209603077965642</v>
      </c>
      <c r="U202" s="380">
        <f t="shared" si="19"/>
        <v>39.312384294614581</v>
      </c>
      <c r="V202" s="376">
        <f>'[2]Haltung gewichtet'!H177</f>
        <v>0.62537834425468286</v>
      </c>
      <c r="W202" s="380">
        <f t="shared" si="15"/>
        <v>17.51059363913112</v>
      </c>
      <c r="X202" s="362">
        <f>IF(ISBLANK([1]KochtypBerechnung_nichtBio!U171),"",[1]KochtypBerechnung_nichtBio!U171)</f>
        <v>1.6723717520000001</v>
      </c>
      <c r="Y202" s="362">
        <f>IF(ISBLANK([1]KochtypBerechnung_nichtBio!W171),"",[1]KochtypBerechnung_nichtBio!W171)</f>
        <v>1.6088170885833299</v>
      </c>
      <c r="Z202" s="380">
        <f t="shared" si="14"/>
        <v>3.5542887355791644</v>
      </c>
      <c r="AA202" s="362">
        <f>'[7]Nicht-Bio'!C184</f>
        <v>3.4940112061222046</v>
      </c>
      <c r="AB202" s="362">
        <f>'[7]Nicht-Bio'!D184</f>
        <v>2.8886952687499998</v>
      </c>
      <c r="AC202" s="362">
        <f>'[7]Nicht-Bio'!E184</f>
        <v>2.2959695585628923</v>
      </c>
      <c r="AD202" s="362">
        <f>'[7]Nicht-Bio'!F184</f>
        <v>0.5718562480041256</v>
      </c>
      <c r="AE202" s="380">
        <f t="shared" si="12"/>
        <v>12.180841044842833</v>
      </c>
      <c r="AF202" s="362">
        <f>'[7]Nicht-Bio'!G184</f>
        <v>2.5072333032509109</v>
      </c>
      <c r="AG202" s="362">
        <f>'[7]Nicht-Bio'!I184</f>
        <v>3.9657223000790816</v>
      </c>
      <c r="AH202" s="362">
        <f>'[7]Nicht-Bio'!J184</f>
        <v>1.0851843750000001</v>
      </c>
      <c r="AI202" s="362">
        <f>'[7]Nicht-Bio'!K184</f>
        <v>6.2768690380602283</v>
      </c>
      <c r="AJ202" s="362">
        <f>'[7]Nicht-Bio'!L184</f>
        <v>2.8945001829141406</v>
      </c>
      <c r="AK202" s="362">
        <f>'[7]Nicht-Bio'!M184</f>
        <v>1.9944077507044149</v>
      </c>
      <c r="AL202" s="362">
        <f>'[7]Nicht-Bio'!N184</f>
        <v>3.3832087323933502</v>
      </c>
      <c r="AM202" s="362">
        <f>'[7]Nicht-Bio'!O184</f>
        <v>3.1746605231349112</v>
      </c>
      <c r="AN202" s="362">
        <f>'[7]Nicht-Bio'!P184</f>
        <v>3.2409059433217187</v>
      </c>
      <c r="AO202" s="362">
        <f>'[7]Nicht-Bio'!R184</f>
        <v>3.3193106399375001</v>
      </c>
      <c r="AP202" s="362">
        <f>'[7]Nicht-Bio'!S184</f>
        <v>12.462714024312499</v>
      </c>
      <c r="AQ202" s="362">
        <f>'[7]Nicht-Bio'!T184</f>
        <v>4.2097479052895661</v>
      </c>
      <c r="AR202" s="362">
        <f>'[7]Nicht-Bio'!U184</f>
        <v>4.2919596364213053</v>
      </c>
      <c r="AS202" s="362">
        <f>'[7]Nicht-Bio'!W184</f>
        <v>5.1998934426250001</v>
      </c>
      <c r="AT202" s="362">
        <f>'[7]Nicht-Bio'!X184</f>
        <v>34.362074030452533</v>
      </c>
      <c r="AU202" s="380">
        <f t="shared" si="18"/>
        <v>24.0484372425549</v>
      </c>
      <c r="AV202" s="362">
        <f>[6]Tabelle1!B15</f>
        <v>1.8003305950711277</v>
      </c>
      <c r="AW202" s="362"/>
      <c r="AX202" s="381">
        <f t="shared" si="16"/>
        <v>2.5204628330995784</v>
      </c>
      <c r="AY202" s="401">
        <f t="shared" si="17"/>
        <v>126.14735534005725</v>
      </c>
    </row>
    <row r="203" spans="1:51">
      <c r="A203" s="398">
        <v>42064</v>
      </c>
      <c r="B203" s="376">
        <f>'[3]Warenkorb transponiert'!AI90</f>
        <v>1.3880216659589226</v>
      </c>
      <c r="C203" s="362">
        <f>'[3]Warenkorb transponiert'!AJ90</f>
        <v>17.905677707847325</v>
      </c>
      <c r="D203" s="362">
        <f>'[3]Warenkorb transponiert'!AK90</f>
        <v>9.6497442103082509</v>
      </c>
      <c r="E203" s="362">
        <f>'[3]Warenkorb transponiert'!AL90</f>
        <v>16.974672620511502</v>
      </c>
      <c r="F203" s="362">
        <f>'[3]Warenkorb transponiert'!AM90</f>
        <v>15.073361180566126</v>
      </c>
      <c r="G203" s="362">
        <f>'[3]Warenkorb transponiert'!AN90</f>
        <v>6.2621091122252732</v>
      </c>
      <c r="H203" s="362">
        <f>'[3]Warenkorb transponiert'!AO90</f>
        <v>3.1682531201860096</v>
      </c>
      <c r="I203" s="362">
        <f>'[3]Warenkorb transponiert'!AP90</f>
        <v>2.411954699559542</v>
      </c>
      <c r="J203" s="380">
        <f t="shared" si="11"/>
        <v>26.995098581360146</v>
      </c>
      <c r="K203" s="362">
        <f>[4]prixC2!C308</f>
        <v>66.57339480536703</v>
      </c>
      <c r="L203" s="362">
        <f>[4]prixC2!D308</f>
        <v>43.876426939501151</v>
      </c>
      <c r="M203" s="362">
        <f>[4]prixC2!Q308</f>
        <v>32.760603856687943</v>
      </c>
      <c r="N203" s="362">
        <f>[4]prixC2!R308</f>
        <v>17.245027570731331</v>
      </c>
      <c r="O203" s="362">
        <f>[4]prixC2!T308</f>
        <v>24.054463004302676</v>
      </c>
      <c r="P203" s="362">
        <f>[4]prixC2!AE308</f>
        <v>4.8752531332984104</v>
      </c>
      <c r="Q203" s="362">
        <f>[4]prixC2!AH308</f>
        <v>1.3556101370563962</v>
      </c>
      <c r="R203" s="362">
        <f>[4]prixC2!AI308</f>
        <v>1.7711811712221626</v>
      </c>
      <c r="S203" s="362">
        <f>[4]prixC2!AK308</f>
        <v>8.6226364012650123</v>
      </c>
      <c r="T203" s="362">
        <f>[4]prixC2!AL308</f>
        <v>29.00380171648608</v>
      </c>
      <c r="U203" s="380">
        <f t="shared" si="19"/>
        <v>38.388632884033527</v>
      </c>
      <c r="V203" s="376">
        <f>'[2]Haltung gewichtet'!H178</f>
        <v>0.63794707295192954</v>
      </c>
      <c r="W203" s="380">
        <f t="shared" si="15"/>
        <v>17.862518042654028</v>
      </c>
      <c r="X203" s="362">
        <f>IF(ISBLANK([1]KochtypBerechnung_nichtBio!U172),"",[1]KochtypBerechnung_nichtBio!U172)</f>
        <v>1.6676045130059052</v>
      </c>
      <c r="Y203" s="362">
        <f>IF(ISBLANK([1]KochtypBerechnung_nichtBio!W172),"",[1]KochtypBerechnung_nichtBio!W172)</f>
        <v>1.6055963083333351</v>
      </c>
      <c r="Z203" s="380">
        <f t="shared" si="14"/>
        <v>3.5450443699255256</v>
      </c>
      <c r="AA203" s="362">
        <f>'[7]Nicht-Bio'!C185</f>
        <v>3.3521980242268237</v>
      </c>
      <c r="AB203" s="362">
        <f>'[7]Nicht-Bio'!D185</f>
        <v>2.7947890466142122</v>
      </c>
      <c r="AC203" s="362">
        <f>'[7]Nicht-Bio'!E185</f>
        <v>2.5311239969670902</v>
      </c>
      <c r="AD203" s="362">
        <f>'[7]Nicht-Bio'!F185</f>
        <v>0.62057238257924563</v>
      </c>
      <c r="AE203" s="380">
        <f t="shared" si="12"/>
        <v>12.186540248604103</v>
      </c>
      <c r="AF203" s="362">
        <f>'[7]Nicht-Bio'!G185</f>
        <v>2.413903681640547</v>
      </c>
      <c r="AG203" s="362">
        <f>'[7]Nicht-Bio'!I185</f>
        <v>3.7135817150790018</v>
      </c>
      <c r="AH203" s="362">
        <f>'[7]Nicht-Bio'!J185</f>
        <v>1.1851493580313943</v>
      </c>
      <c r="AI203" s="362">
        <f>'[7]Nicht-Bio'!K185</f>
        <v>4.6144347961139651</v>
      </c>
      <c r="AJ203" s="362">
        <f>'[7]Nicht-Bio'!L185</f>
        <v>2.5018727634062499</v>
      </c>
      <c r="AK203" s="362">
        <f>'[7]Nicht-Bio'!M185</f>
        <v>2.0263218665624998</v>
      </c>
      <c r="AL203" s="362">
        <f>'[7]Nicht-Bio'!N185</f>
        <v>3.3382174078616922</v>
      </c>
      <c r="AM203" s="362">
        <f>'[7]Nicht-Bio'!O185</f>
        <v>3.2433852781738626</v>
      </c>
      <c r="AN203" s="362">
        <f>'[7]Nicht-Bio'!P185</f>
        <v>2.937367885338066</v>
      </c>
      <c r="AO203" s="362">
        <f>'[7]Nicht-Bio'!R185</f>
        <v>3.7358495527601949</v>
      </c>
      <c r="AP203" s="362">
        <f>'[7]Nicht-Bio'!S185</f>
        <v>12.324419627247087</v>
      </c>
      <c r="AQ203" s="362">
        <f>'[7]Nicht-Bio'!T185</f>
        <v>4.2344829815625005</v>
      </c>
      <c r="AR203" s="362">
        <f>'[7]Nicht-Bio'!U185</f>
        <v>4.2974014365000004</v>
      </c>
      <c r="AS203" s="362">
        <f>'[7]Nicht-Bio'!W185</f>
        <v>4.5158044950625005</v>
      </c>
      <c r="AT203" s="362">
        <f>'[7]Nicht-Bio'!X185</f>
        <v>31.295558999797137</v>
      </c>
      <c r="AU203" s="380">
        <f t="shared" si="18"/>
        <v>22.543132687211425</v>
      </c>
      <c r="AV203" s="362">
        <f>[6]Tabelle1!B16</f>
        <v>1.8003305950711277</v>
      </c>
      <c r="AW203" s="362"/>
      <c r="AX203" s="381">
        <f t="shared" si="16"/>
        <v>2.5204628330995784</v>
      </c>
      <c r="AY203" s="401">
        <f t="shared" si="17"/>
        <v>124.04142964688833</v>
      </c>
    </row>
    <row r="204" spans="1:51">
      <c r="A204" s="398">
        <v>42095</v>
      </c>
      <c r="B204" s="376">
        <f>'[3]Warenkorb transponiert'!AI91</f>
        <v>1.3674369231685939</v>
      </c>
      <c r="C204" s="362">
        <f>'[3]Warenkorb transponiert'!AJ91</f>
        <v>18.177905756307183</v>
      </c>
      <c r="D204" s="362">
        <f>'[3]Warenkorb transponiert'!AK91</f>
        <v>9.9222350605787391</v>
      </c>
      <c r="E204" s="362">
        <f>'[3]Warenkorb transponiert'!AL91</f>
        <v>17.057196230017524</v>
      </c>
      <c r="F204" s="362">
        <f>'[3]Warenkorb transponiert'!AM91</f>
        <v>14.94536539483085</v>
      </c>
      <c r="G204" s="362">
        <f>'[3]Warenkorb transponiert'!AN91</f>
        <v>6.2618692668814004</v>
      </c>
      <c r="H204" s="362">
        <f>'[3]Warenkorb transponiert'!AO91</f>
        <v>3.1847633395021373</v>
      </c>
      <c r="I204" s="362">
        <f>'[3]Warenkorb transponiert'!AP91</f>
        <v>2.4375796758090433</v>
      </c>
      <c r="J204" s="380">
        <f t="shared" si="11"/>
        <v>26.945153407547771</v>
      </c>
      <c r="K204" s="362">
        <f>[4]prixC2!C309</f>
        <v>68.449263351396823</v>
      </c>
      <c r="L204" s="362">
        <f>[4]prixC2!D309</f>
        <v>48.120423909900133</v>
      </c>
      <c r="M204" s="362">
        <f>[4]prixC2!Q309</f>
        <v>33.152086131545417</v>
      </c>
      <c r="N204" s="362">
        <f>[4]prixC2!R309</f>
        <v>20.37734077824377</v>
      </c>
      <c r="O204" s="362">
        <f>[4]prixC2!T309</f>
        <v>23.508861888991525</v>
      </c>
      <c r="P204" s="362">
        <f>[4]prixC2!AE309</f>
        <v>4.9254644278236057</v>
      </c>
      <c r="Q204" s="362">
        <f>[4]prixC2!AH309</f>
        <v>1.4642294152873758</v>
      </c>
      <c r="R204" s="362">
        <f>[4]prixC2!AI309</f>
        <v>1.7938857548199965</v>
      </c>
      <c r="S204" s="362">
        <f>[4]prixC2!AK309</f>
        <v>8.5012424895724763</v>
      </c>
      <c r="T204" s="362">
        <f>[4]prixC2!AL309</f>
        <v>29.095699498603494</v>
      </c>
      <c r="U204" s="380">
        <f t="shared" si="19"/>
        <v>39.639926428969133</v>
      </c>
      <c r="V204" s="376">
        <f>'[2]Haltung gewichtet'!H179</f>
        <v>0.6110846366232352</v>
      </c>
      <c r="W204" s="380">
        <f t="shared" si="15"/>
        <v>17.110369825450586</v>
      </c>
      <c r="X204" s="362">
        <f>IF(ISBLANK([1]KochtypBerechnung_nichtBio!U173),"",[1]KochtypBerechnung_nichtBio!U173)</f>
        <v>1.68</v>
      </c>
      <c r="Y204" s="362">
        <f>IF(ISBLANK([1]KochtypBerechnung_nichtBio!W173),"",[1]KochtypBerechnung_nichtBio!W173)</f>
        <v>1.6291298866485018</v>
      </c>
      <c r="Z204" s="380">
        <f t="shared" ref="Z204:Z235" si="20">SUMPRODUCT($X$19:$Y$19,X204:Y204)</f>
        <v>3.5789344263215259</v>
      </c>
      <c r="AA204" s="362">
        <f>'[7]Nicht-Bio'!C186</f>
        <v>3.4744250173389899</v>
      </c>
      <c r="AB204" s="362">
        <f>'[7]Nicht-Bio'!D186</f>
        <v>2.7746213075786561</v>
      </c>
      <c r="AC204" s="362">
        <f>'[7]Nicht-Bio'!E186</f>
        <v>2.6504853811228157</v>
      </c>
      <c r="AD204" s="362">
        <f>'[7]Nicht-Bio'!F186</f>
        <v>0.60244521965287823</v>
      </c>
      <c r="AE204" s="380">
        <f t="shared" si="12"/>
        <v>12.406582512975344</v>
      </c>
      <c r="AF204" s="362">
        <f>'[7]Nicht-Bio'!G186</f>
        <v>2.3124674071186062</v>
      </c>
      <c r="AG204" s="362">
        <f>'[7]Nicht-Bio'!I186</f>
        <v>3.7421744947094084</v>
      </c>
      <c r="AH204" s="362">
        <f>'[7]Nicht-Bio'!J186</f>
        <v>1.0879628580188936</v>
      </c>
      <c r="AI204" s="362">
        <f>'[7]Nicht-Bio'!K186</f>
        <v>3.9717910980803248</v>
      </c>
      <c r="AJ204" s="362">
        <f>'[7]Nicht-Bio'!L186</f>
        <v>2.6018973794987006</v>
      </c>
      <c r="AK204" s="362">
        <f>'[7]Nicht-Bio'!M186</f>
        <v>2.0547493829375001</v>
      </c>
      <c r="AL204" s="362">
        <f>'[7]Nicht-Bio'!N186</f>
        <v>3.236112168703241</v>
      </c>
      <c r="AM204" s="362">
        <f>'[7]Nicht-Bio'!O186</f>
        <v>3.3836844160445927</v>
      </c>
      <c r="AN204" s="362">
        <f>'[7]Nicht-Bio'!P186</f>
        <v>3.3122378592579302</v>
      </c>
      <c r="AO204" s="362">
        <f>'[7]Nicht-Bio'!R186</f>
        <v>4.792001707563541</v>
      </c>
      <c r="AP204" s="362">
        <f>'[7]Nicht-Bio'!S186</f>
        <v>12.485713433840504</v>
      </c>
      <c r="AQ204" s="362">
        <f>'[7]Nicht-Bio'!T186</f>
        <v>4.205760833921051</v>
      </c>
      <c r="AR204" s="362">
        <f>'[7]Nicht-Bio'!U186</f>
        <v>4.3402285794999997</v>
      </c>
      <c r="AS204" s="362">
        <f>'[7]Nicht-Bio'!W186</f>
        <v>4.0016617678302255</v>
      </c>
      <c r="AT204" s="362">
        <f>'[7]Nicht-Bio'!X186</f>
        <v>26.2824413077435</v>
      </c>
      <c r="AU204" s="380">
        <f t="shared" si="18"/>
        <v>22.092810205007368</v>
      </c>
      <c r="AV204" s="362">
        <f>[6]Tabelle1!B17</f>
        <v>1.8003305950711277</v>
      </c>
      <c r="AW204" s="362"/>
      <c r="AX204" s="381">
        <f t="shared" si="16"/>
        <v>2.5204628330995784</v>
      </c>
      <c r="AY204" s="401">
        <f t="shared" si="17"/>
        <v>124.29423963937131</v>
      </c>
    </row>
    <row r="205" spans="1:51">
      <c r="A205" s="398">
        <v>42125</v>
      </c>
      <c r="B205" s="376">
        <f>'[3]Warenkorb transponiert'!AI92</f>
        <v>1.3847607462888711</v>
      </c>
      <c r="C205" s="362">
        <f>'[3]Warenkorb transponiert'!AJ92</f>
        <v>17.861174639963942</v>
      </c>
      <c r="D205" s="362">
        <f>'[3]Warenkorb transponiert'!AK92</f>
        <v>9.6611229121508835</v>
      </c>
      <c r="E205" s="362">
        <f>'[3]Warenkorb transponiert'!AL92</f>
        <v>17.58981504316651</v>
      </c>
      <c r="F205" s="362">
        <f>'[3]Warenkorb transponiert'!AM92</f>
        <v>14.94536539483085</v>
      </c>
      <c r="G205" s="362">
        <f>'[3]Warenkorb transponiert'!AN92</f>
        <v>6.5822522440118663</v>
      </c>
      <c r="H205" s="362">
        <f>'[3]Warenkorb transponiert'!AO92</f>
        <v>3.1847633395021373</v>
      </c>
      <c r="I205" s="362">
        <f>'[3]Warenkorb transponiert'!AP92</f>
        <v>2.411954699559542</v>
      </c>
      <c r="J205" s="380">
        <f t="shared" si="11"/>
        <v>27.19105493193738</v>
      </c>
      <c r="K205" s="362">
        <f>[4]prixC2!C310</f>
        <v>66.926724765264055</v>
      </c>
      <c r="L205" s="362">
        <f>[4]prixC2!D310</f>
        <v>47.085232857096294</v>
      </c>
      <c r="M205" s="362">
        <f>[4]prixC2!Q310</f>
        <v>36.941339610901387</v>
      </c>
      <c r="N205" s="362">
        <f>[4]prixC2!R310</f>
        <v>19.687793856512531</v>
      </c>
      <c r="O205" s="362">
        <f>[4]prixC2!T310</f>
        <v>24.784598641224147</v>
      </c>
      <c r="P205" s="362">
        <f>[4]prixC2!AE310</f>
        <v>4.7292409152311379</v>
      </c>
      <c r="Q205" s="362">
        <f>[4]prixC2!AH310</f>
        <v>1.4655148590526967</v>
      </c>
      <c r="R205" s="362">
        <f>[4]prixC2!AI310</f>
        <v>1.8369653928058083</v>
      </c>
      <c r="S205" s="362">
        <f>[4]prixC2!AK310</f>
        <v>9.0699303082227924</v>
      </c>
      <c r="T205" s="362">
        <f>[4]prixC2!AL310</f>
        <v>29.513692014055078</v>
      </c>
      <c r="U205" s="380">
        <f t="shared" si="19"/>
        <v>40.563985614995303</v>
      </c>
      <c r="V205" s="376">
        <f>'[2]Haltung gewichtet'!H180</f>
        <v>0.62415138857708385</v>
      </c>
      <c r="W205" s="380">
        <f t="shared" si="15"/>
        <v>17.476238880158348</v>
      </c>
      <c r="X205" s="362" t="str">
        <f>IF(ISBLANK([1]KochtypBerechnung_nichtBio!U174),"",[1]KochtypBerechnung_nichtBio!U174)</f>
        <v/>
      </c>
      <c r="Y205" s="362">
        <f>IF(ISBLANK([1]KochtypBerechnung_nichtBio!W174),"",[1]KochtypBerechnung_nichtBio!W174)</f>
        <v>1.6065877815779226</v>
      </c>
      <c r="Z205" s="380">
        <f t="shared" si="20"/>
        <v>1.0442820580256498</v>
      </c>
      <c r="AA205" s="362">
        <f>'[7]Nicht-Bio'!C187</f>
        <v>3.6107769277134243</v>
      </c>
      <c r="AB205" s="362">
        <f>'[7]Nicht-Bio'!D187</f>
        <v>2.7288750885060824</v>
      </c>
      <c r="AC205" s="362">
        <f>'[7]Nicht-Bio'!E187</f>
        <v>2.8141925039687492</v>
      </c>
      <c r="AD205" s="362">
        <f>'[7]Nicht-Bio'!F187</f>
        <v>0.64557636389375006</v>
      </c>
      <c r="AE205" s="380">
        <f t="shared" si="12"/>
        <v>12.809767486846287</v>
      </c>
      <c r="AF205" s="362">
        <f>'[7]Nicht-Bio'!G187</f>
        <v>2.1143360522386825</v>
      </c>
      <c r="AG205" s="362">
        <f>'[7]Nicht-Bio'!I187</f>
        <v>3.8738818734484628</v>
      </c>
      <c r="AH205" s="362">
        <f>'[7]Nicht-Bio'!J187</f>
        <v>1.5563553032605237</v>
      </c>
      <c r="AI205" s="362">
        <f>'[7]Nicht-Bio'!K187</f>
        <v>3.492392554719113</v>
      </c>
      <c r="AJ205" s="362">
        <f>'[7]Nicht-Bio'!L187</f>
        <v>3.8601498735632136</v>
      </c>
      <c r="AK205" s="362">
        <f>'[7]Nicht-Bio'!M187</f>
        <v>2.0339288367499999</v>
      </c>
      <c r="AL205" s="362">
        <f>'[7]Nicht-Bio'!N187</f>
        <v>4.3481281801875005</v>
      </c>
      <c r="AM205" s="362">
        <f>'[7]Nicht-Bio'!O187</f>
        <v>4.4674043782187507</v>
      </c>
      <c r="AN205" s="362">
        <f>'[7]Nicht-Bio'!P187</f>
        <v>4.7324083897187501</v>
      </c>
      <c r="AO205" s="362">
        <f>'[7]Nicht-Bio'!R187</f>
        <v>4.9162067144062505</v>
      </c>
      <c r="AP205" s="362">
        <f>'[7]Nicht-Bio'!S187</f>
        <v>12.636573235009418</v>
      </c>
      <c r="AQ205" s="362">
        <f>'[7]Nicht-Bio'!T187</f>
        <v>4.2255699592187499</v>
      </c>
      <c r="AR205" s="362">
        <f>'[7]Nicht-Bio'!U187</f>
        <v>4.3874793969687493</v>
      </c>
      <c r="AS205" s="362">
        <f>'[7]Nicht-Bio'!W187</f>
        <v>4.1258688428424248</v>
      </c>
      <c r="AT205" s="362">
        <f>'[7]Nicht-Bio'!X187</f>
        <v>27.375718738069569</v>
      </c>
      <c r="AU205" s="380">
        <f t="shared" si="18"/>
        <v>24.903826736121616</v>
      </c>
      <c r="AV205" s="362">
        <f>[6]Tabelle1!B18</f>
        <v>1.8003305950711277</v>
      </c>
      <c r="AW205" s="362"/>
      <c r="AX205" s="381">
        <f t="shared" si="16"/>
        <v>2.5204628330995784</v>
      </c>
      <c r="AY205" s="401">
        <f t="shared" si="17"/>
        <v>126.50961854118415</v>
      </c>
    </row>
    <row r="206" spans="1:51">
      <c r="A206" s="398">
        <v>42156</v>
      </c>
      <c r="B206" s="376">
        <f>'[3]Warenkorb transponiert'!AI93</f>
        <v>1.3695158878287783</v>
      </c>
      <c r="C206" s="362">
        <f>'[3]Warenkorb transponiert'!AJ93</f>
        <v>17.932028972370659</v>
      </c>
      <c r="D206" s="362">
        <f>'[3]Warenkorb transponiert'!AK93</f>
        <v>9.5516890386602693</v>
      </c>
      <c r="E206" s="362">
        <f>'[3]Warenkorb transponiert'!AL93</f>
        <v>17.309445916115816</v>
      </c>
      <c r="F206" s="362">
        <f>'[3]Warenkorb transponiert'!AM93</f>
        <v>14.94536539483085</v>
      </c>
      <c r="G206" s="362">
        <f>'[3]Warenkorb transponiert'!AN93</f>
        <v>6.4099068533473851</v>
      </c>
      <c r="H206" s="362">
        <f>'[3]Warenkorb transponiert'!AO93</f>
        <v>3.1847633395021373</v>
      </c>
      <c r="I206" s="362">
        <f>'[3]Warenkorb transponiert'!AP93</f>
        <v>2.411954699559542</v>
      </c>
      <c r="J206" s="380">
        <f t="shared" si="11"/>
        <v>26.93152810737228</v>
      </c>
      <c r="K206" s="362">
        <f>[4]prixC2!C311</f>
        <v>64.018912651738503</v>
      </c>
      <c r="L206" s="362">
        <f>[4]prixC2!D311</f>
        <v>45.044096754954403</v>
      </c>
      <c r="M206" s="362">
        <f>[4]prixC2!Q311</f>
        <v>36.919764432238793</v>
      </c>
      <c r="N206" s="362">
        <f>[4]prixC2!R311</f>
        <v>19.526582633322139</v>
      </c>
      <c r="O206" s="362">
        <f>[4]prixC2!T311</f>
        <v>23.567497901027991</v>
      </c>
      <c r="P206" s="362">
        <f>[4]prixC2!AE311</f>
        <v>4.946002148569705</v>
      </c>
      <c r="Q206" s="362">
        <f>[4]prixC2!AH311</f>
        <v>1.4540299476505543</v>
      </c>
      <c r="R206" s="362">
        <f>[4]prixC2!AI311</f>
        <v>1.7887425264966808</v>
      </c>
      <c r="S206" s="362">
        <f>[4]prixC2!AK311</f>
        <v>9.2481973253625842</v>
      </c>
      <c r="T206" s="362">
        <f>[4]prixC2!AL311</f>
        <v>28.990253288167054</v>
      </c>
      <c r="U206" s="380">
        <f t="shared" si="19"/>
        <v>39.790052165845815</v>
      </c>
      <c r="V206" s="376">
        <f>'[2]Haltung gewichtet'!H181</f>
        <v>0.62332532667932916</v>
      </c>
      <c r="W206" s="380">
        <f t="shared" si="15"/>
        <v>17.453109147021216</v>
      </c>
      <c r="X206" s="362" t="str">
        <f>IF(ISBLANK([1]KochtypBerechnung_nichtBio!U175),"",[1]KochtypBerechnung_nichtBio!U175)</f>
        <v/>
      </c>
      <c r="Y206" s="362">
        <f>IF(ISBLANK([1]KochtypBerechnung_nichtBio!W175),"",[1]KochtypBerechnung_nichtBio!W175)</f>
        <v>1.6469595297011699</v>
      </c>
      <c r="Z206" s="380">
        <f t="shared" si="20"/>
        <v>1.0705236943057606</v>
      </c>
      <c r="AA206" s="362">
        <f>'[7]Nicht-Bio'!C188</f>
        <v>3.599304940437499</v>
      </c>
      <c r="AB206" s="362">
        <f>'[7]Nicht-Bio'!D188</f>
        <v>2.7232629950205132</v>
      </c>
      <c r="AC206" s="362">
        <f>'[7]Nicht-Bio'!E188</f>
        <v>2.8208081623375008</v>
      </c>
      <c r="AD206" s="362">
        <f>'[7]Nicht-Bio'!F188</f>
        <v>0.69616502886248699</v>
      </c>
      <c r="AE206" s="380">
        <f t="shared" si="12"/>
        <v>12.918214350157964</v>
      </c>
      <c r="AF206" s="362">
        <f>'[7]Nicht-Bio'!G188</f>
        <v>2.5592120104859659</v>
      </c>
      <c r="AG206" s="362">
        <f>'[7]Nicht-Bio'!I188</f>
        <v>4.2929704233220081</v>
      </c>
      <c r="AH206" s="362">
        <f>'[7]Nicht-Bio'!J188</f>
        <v>1.5326378743291846</v>
      </c>
      <c r="AI206" s="362">
        <f>'[7]Nicht-Bio'!K188</f>
        <v>4.9186422178321232</v>
      </c>
      <c r="AJ206" s="362">
        <f>'[7]Nicht-Bio'!L188</f>
        <v>3.6326382999655267</v>
      </c>
      <c r="AK206" s="362">
        <f>'[7]Nicht-Bio'!M188</f>
        <v>2.3007212036562499</v>
      </c>
      <c r="AL206" s="362">
        <f>'[7]Nicht-Bio'!N188</f>
        <v>4.4284719891109878</v>
      </c>
      <c r="AM206" s="362">
        <f>'[7]Nicht-Bio'!O188</f>
        <v>5.3637639747826178</v>
      </c>
      <c r="AN206" s="362">
        <f>'[7]Nicht-Bio'!P188</f>
        <v>5.9615669531383437</v>
      </c>
      <c r="AO206" s="362">
        <f>'[7]Nicht-Bio'!R188</f>
        <v>6.5750793587499992</v>
      </c>
      <c r="AP206" s="362">
        <f>'[7]Nicht-Bio'!S188</f>
        <v>12.819824400497954</v>
      </c>
      <c r="AQ206" s="362">
        <f>'[7]Nicht-Bio'!T188</f>
        <v>4.2208795119400602</v>
      </c>
      <c r="AR206" s="362">
        <f>'[7]Nicht-Bio'!U188</f>
        <v>4.4668217145312514</v>
      </c>
      <c r="AS206" s="362">
        <f>'[7]Nicht-Bio'!W188</f>
        <v>4.6966967730151339</v>
      </c>
      <c r="AT206" s="362">
        <f>'[7]Nicht-Bio'!X188</f>
        <v>32.260596643756251</v>
      </c>
      <c r="AU206" s="380">
        <f t="shared" si="18"/>
        <v>27.403966240967886</v>
      </c>
      <c r="AV206" s="362">
        <f>[6]Tabelle1!B19</f>
        <v>1.8003305950711277</v>
      </c>
      <c r="AW206" s="362"/>
      <c r="AX206" s="381">
        <f t="shared" si="16"/>
        <v>2.5204628330995784</v>
      </c>
      <c r="AY206" s="401">
        <f t="shared" si="17"/>
        <v>128.0878565387705</v>
      </c>
    </row>
    <row r="207" spans="1:51">
      <c r="A207" s="398">
        <v>42186</v>
      </c>
      <c r="B207" s="376">
        <f>'[3]Warenkorb transponiert'!AI94</f>
        <v>1.3603689727527226</v>
      </c>
      <c r="C207" s="362">
        <f>'[3]Warenkorb transponiert'!AJ94</f>
        <v>17.899788317081402</v>
      </c>
      <c r="D207" s="362">
        <f>'[3]Warenkorb transponiert'!AK94</f>
        <v>9.9597921085933709</v>
      </c>
      <c r="E207" s="362">
        <f>'[3]Warenkorb transponiert'!AL94</f>
        <v>17.083761329091029</v>
      </c>
      <c r="F207" s="362">
        <f>'[3]Warenkorb transponiert'!AM94</f>
        <v>14.94536539483085</v>
      </c>
      <c r="G207" s="362">
        <f>'[3]Warenkorb transponiert'!AN94</f>
        <v>6.6029623680522853</v>
      </c>
      <c r="H207" s="362">
        <f>'[3]Warenkorb transponiert'!AO94</f>
        <v>3.1847633395021373</v>
      </c>
      <c r="I207" s="362">
        <f>'[3]Warenkorb transponiert'!AP94</f>
        <v>2.411954699559542</v>
      </c>
      <c r="J207" s="380">
        <f t="shared" si="11"/>
        <v>26.985140444909788</v>
      </c>
      <c r="K207" s="362">
        <f>[4]prixC2!C312</f>
        <v>70.374274099938233</v>
      </c>
      <c r="L207" s="362">
        <f>[4]prixC2!D312</f>
        <v>45.438679351667197</v>
      </c>
      <c r="M207" s="362">
        <f>[4]prixC2!Q312</f>
        <v>35.832708884726173</v>
      </c>
      <c r="N207" s="362">
        <f>[4]prixC2!R312</f>
        <v>20.76563181010896</v>
      </c>
      <c r="O207" s="362">
        <f>[4]prixC2!T312</f>
        <v>23.48556818209072</v>
      </c>
      <c r="P207" s="362">
        <f>[4]prixC2!AE312</f>
        <v>4.9692136584774396</v>
      </c>
      <c r="Q207" s="362">
        <f>[4]prixC2!AH312</f>
        <v>1.4936199702834418</v>
      </c>
      <c r="R207" s="362">
        <f>[4]prixC2!AI312</f>
        <v>1.7578900932118984</v>
      </c>
      <c r="S207" s="362">
        <f>[4]prixC2!AK312</f>
        <v>8.6396900594039128</v>
      </c>
      <c r="T207" s="362">
        <f>[4]prixC2!AL312</f>
        <v>28.110629302348492</v>
      </c>
      <c r="U207" s="380">
        <f t="shared" si="19"/>
        <v>40.073571448884202</v>
      </c>
      <c r="V207" s="376">
        <f>'[2]Haltung gewichtet'!H182</f>
        <v>0.63643733829910853</v>
      </c>
      <c r="W207" s="380">
        <f t="shared" si="15"/>
        <v>17.820245472375039</v>
      </c>
      <c r="X207" s="362" t="str">
        <f>IF(ISBLANK([1]KochtypBerechnung_nichtBio!U176),"",[1]KochtypBerechnung_nichtBio!U176)</f>
        <v/>
      </c>
      <c r="Y207" s="362">
        <f>IF(ISBLANK([1]KochtypBerechnung_nichtBio!W176),"",[1]KochtypBerechnung_nichtBio!W176)</f>
        <v>1.8877318387878059</v>
      </c>
      <c r="Z207" s="380">
        <f t="shared" si="20"/>
        <v>1.2270256952120739</v>
      </c>
      <c r="AA207" s="362">
        <f>'[7]Nicht-Bio'!C189</f>
        <v>3.5056661562750002</v>
      </c>
      <c r="AB207" s="362">
        <f>'[7]Nicht-Bio'!D189</f>
        <v>2.8391395208288941</v>
      </c>
      <c r="AC207" s="362">
        <f>'[7]Nicht-Bio'!E189</f>
        <v>2.9455596713583327</v>
      </c>
      <c r="AD207" s="362">
        <f>'[7]Nicht-Bio'!F189</f>
        <v>0.70895529764416665</v>
      </c>
      <c r="AE207" s="380">
        <f t="shared" si="12"/>
        <v>13.059820043554531</v>
      </c>
      <c r="AF207" s="362">
        <f>'[7]Nicht-Bio'!G189</f>
        <v>2.6349801836715905</v>
      </c>
      <c r="AG207" s="362">
        <f>'[7]Nicht-Bio'!I189</f>
        <v>4.0561858714370631</v>
      </c>
      <c r="AH207" s="362">
        <f>'[7]Nicht-Bio'!J189</f>
        <v>1.3974294563765777</v>
      </c>
      <c r="AI207" s="362">
        <f>'[7]Nicht-Bio'!K189</f>
        <v>3.3325132157477944</v>
      </c>
      <c r="AJ207" s="362">
        <f>'[7]Nicht-Bio'!L189</f>
        <v>3.5792433607917644</v>
      </c>
      <c r="AK207" s="362">
        <f>'[7]Nicht-Bio'!M189</f>
        <v>2.8567492216250003</v>
      </c>
      <c r="AL207" s="362">
        <f>'[7]Nicht-Bio'!N189</f>
        <v>4.5499728419510488</v>
      </c>
      <c r="AM207" s="362">
        <f>'[7]Nicht-Bio'!O189</f>
        <v>4.6509689292624996</v>
      </c>
      <c r="AN207" s="362">
        <f>'[7]Nicht-Bio'!P189</f>
        <v>6.0221864241624994</v>
      </c>
      <c r="AO207" s="362">
        <f>'[7]Nicht-Bio'!R189</f>
        <v>5.8915988682374998</v>
      </c>
      <c r="AP207" s="362">
        <f>'[7]Nicht-Bio'!S189</f>
        <v>12.825215486809</v>
      </c>
      <c r="AQ207" s="362">
        <f>'[7]Nicht-Bio'!T189</f>
        <v>4.2236322764999992</v>
      </c>
      <c r="AR207" s="362">
        <f>'[7]Nicht-Bio'!U189</f>
        <v>5.8376742221000013</v>
      </c>
      <c r="AS207" s="362">
        <f>'[7]Nicht-Bio'!W189</f>
        <v>5.1996240433664429</v>
      </c>
      <c r="AT207" s="362">
        <f>'[7]Nicht-Bio'!X189</f>
        <v>31.638194956375003</v>
      </c>
      <c r="AU207" s="380">
        <f t="shared" si="18"/>
        <v>26.577619734873576</v>
      </c>
      <c r="AV207" s="362">
        <f>[6]Tabelle1!B20</f>
        <v>1.8003305950711277</v>
      </c>
      <c r="AW207" s="362"/>
      <c r="AX207" s="381">
        <f t="shared" si="16"/>
        <v>2.5204628330995784</v>
      </c>
      <c r="AY207" s="401">
        <f t="shared" si="17"/>
        <v>128.2638856729088</v>
      </c>
    </row>
    <row r="208" spans="1:51">
      <c r="A208" s="398">
        <v>42217</v>
      </c>
      <c r="B208" s="376">
        <f>'[3]Warenkorb transponiert'!AI95</f>
        <v>1.3814998266188194</v>
      </c>
      <c r="C208" s="362">
        <f>'[3]Warenkorb transponiert'!AJ95</f>
        <v>17.674637258358572</v>
      </c>
      <c r="D208" s="362">
        <f>'[3]Warenkorb transponiert'!AK95</f>
        <v>9.9559992079791613</v>
      </c>
      <c r="E208" s="362">
        <f>'[3]Warenkorb transponiert'!AL95</f>
        <v>17.280745935872339</v>
      </c>
      <c r="F208" s="362">
        <f>'[3]Warenkorb transponiert'!AM95</f>
        <v>14.94536539483085</v>
      </c>
      <c r="G208" s="362">
        <f>'[3]Warenkorb transponiert'!AN95</f>
        <v>6.2673857097904548</v>
      </c>
      <c r="H208" s="362">
        <f>'[3]Warenkorb transponiert'!AO95</f>
        <v>3.0184829471836232</v>
      </c>
      <c r="I208" s="362">
        <f>'[3]Warenkorb transponiert'!AP95</f>
        <v>2.4092586154450988</v>
      </c>
      <c r="J208" s="380">
        <f t="shared" si="11"/>
        <v>26.915493436484727</v>
      </c>
      <c r="K208" s="362">
        <f>[4]prixC2!C313</f>
        <v>74.798779570067865</v>
      </c>
      <c r="L208" s="362">
        <f>[4]prixC2!D313</f>
        <v>45.172280119733244</v>
      </c>
      <c r="M208" s="362">
        <f>[4]prixC2!Q313</f>
        <v>37.2178511929229</v>
      </c>
      <c r="N208" s="362">
        <f>[4]prixC2!R313</f>
        <v>21.788337930751375</v>
      </c>
      <c r="O208" s="362">
        <f>[4]prixC2!T313</f>
        <v>24.565632610635721</v>
      </c>
      <c r="P208" s="362">
        <f>[4]prixC2!AE313</f>
        <v>4.8951224418402015</v>
      </c>
      <c r="Q208" s="362">
        <f>[4]prixC2!AH313</f>
        <v>1.4739087286678274</v>
      </c>
      <c r="R208" s="362">
        <f>[4]prixC2!AI313</f>
        <v>1.7558301631226063</v>
      </c>
      <c r="S208" s="362">
        <f>[4]prixC2!AK313</f>
        <v>9.1481048535340275</v>
      </c>
      <c r="T208" s="362">
        <f>[4]prixC2!AL313</f>
        <v>28.661014907015581</v>
      </c>
      <c r="U208" s="380">
        <f t="shared" si="19"/>
        <v>41.663640656119441</v>
      </c>
      <c r="V208" s="376">
        <f>'[2]Haltung gewichtet'!H183</f>
        <v>0.6276722649801727</v>
      </c>
      <c r="W208" s="380">
        <f t="shared" si="15"/>
        <v>17.574823419444837</v>
      </c>
      <c r="X208" s="362" t="str">
        <f>IF(ISBLANK([1]KochtypBerechnung_nichtBio!U177),"",[1]KochtypBerechnung_nichtBio!U177)</f>
        <v/>
      </c>
      <c r="Y208" s="362">
        <f>IF(ISBLANK([1]KochtypBerechnung_nichtBio!W177),"",[1]KochtypBerechnung_nichtBio!W177)</f>
        <v>1.7010947245625001</v>
      </c>
      <c r="Z208" s="380">
        <f t="shared" si="20"/>
        <v>1.1057115709656251</v>
      </c>
      <c r="AA208" s="362">
        <f>'[7]Nicht-Bio'!C190</f>
        <v>4.2901940451017007</v>
      </c>
      <c r="AB208" s="362">
        <f>'[7]Nicht-Bio'!D190</f>
        <v>2.7519605713922446</v>
      </c>
      <c r="AC208" s="362">
        <f>'[7]Nicht-Bio'!E190</f>
        <v>3.0244987164531256</v>
      </c>
      <c r="AD208" s="362">
        <f>'[7]Nicht-Bio'!F190</f>
        <v>0.69882965057916657</v>
      </c>
      <c r="AE208" s="380">
        <f t="shared" si="12"/>
        <v>14.176932813679489</v>
      </c>
      <c r="AF208" s="362">
        <f>'[7]Nicht-Bio'!G190</f>
        <v>2.4324491839210651</v>
      </c>
      <c r="AG208" s="362">
        <f>'[7]Nicht-Bio'!I190</f>
        <v>3.77804936656679</v>
      </c>
      <c r="AH208" s="362">
        <f>'[7]Nicht-Bio'!J190</f>
        <v>1.3856098239368211</v>
      </c>
      <c r="AI208" s="362">
        <f>'[7]Nicht-Bio'!K190</f>
        <v>2.8859556797456087</v>
      </c>
      <c r="AJ208" s="362">
        <f>'[7]Nicht-Bio'!L190</f>
        <v>4.0218855701263614</v>
      </c>
      <c r="AK208" s="362">
        <f>'[7]Nicht-Bio'!M190</f>
        <v>2.6814109570625</v>
      </c>
      <c r="AL208" s="362">
        <f>'[7]Nicht-Bio'!N190</f>
        <v>4.4388637026260209</v>
      </c>
      <c r="AM208" s="362">
        <f>'[7]Nicht-Bio'!O190</f>
        <v>5.3511294983437496</v>
      </c>
      <c r="AN208" s="362">
        <f>'[7]Nicht-Bio'!P190</f>
        <v>6.0524268894375002</v>
      </c>
      <c r="AO208" s="362">
        <f>'[7]Nicht-Bio'!R190</f>
        <v>4.6983525249116376</v>
      </c>
      <c r="AP208" s="362">
        <f>'[7]Nicht-Bio'!S190</f>
        <v>12.762546174343699</v>
      </c>
      <c r="AQ208" s="362">
        <f>'[7]Nicht-Bio'!T190</f>
        <v>4.2108133817187499</v>
      </c>
      <c r="AR208" s="362">
        <f>'[7]Nicht-Bio'!U190</f>
        <v>5.6285578725625003</v>
      </c>
      <c r="AS208" s="362">
        <f>'[7]Nicht-Bio'!W190</f>
        <v>4.3595713271815901</v>
      </c>
      <c r="AT208" s="362">
        <f>'[7]Nicht-Bio'!X190</f>
        <v>34.848404116875003</v>
      </c>
      <c r="AU208" s="380">
        <f t="shared" si="18"/>
        <v>26.283611237337844</v>
      </c>
      <c r="AV208" s="362">
        <f>[6]Tabelle1!B21</f>
        <v>1.8476377479463029</v>
      </c>
      <c r="AW208" s="362"/>
      <c r="AX208" s="381">
        <f t="shared" si="16"/>
        <v>2.5866928471248238</v>
      </c>
      <c r="AY208" s="401">
        <f t="shared" si="17"/>
        <v>130.30690598115677</v>
      </c>
    </row>
    <row r="209" spans="1:53">
      <c r="A209" s="398">
        <v>42248</v>
      </c>
      <c r="B209" s="376">
        <f>'[3]Warenkorb transponiert'!AI96</f>
        <v>1.3601744619040681</v>
      </c>
      <c r="C209" s="362">
        <f>'[3]Warenkorb transponiert'!AJ96</f>
        <v>17.930879817596637</v>
      </c>
      <c r="D209" s="362">
        <f>'[3]Warenkorb transponiert'!AK96</f>
        <v>9.9559992079791613</v>
      </c>
      <c r="E209" s="362">
        <f>'[3]Warenkorb transponiert'!AL96</f>
        <v>17.576353578558688</v>
      </c>
      <c r="F209" s="362">
        <f>'[3]Warenkorb transponiert'!AM96</f>
        <v>14.94536539483085</v>
      </c>
      <c r="G209" s="362">
        <f>'[3]Warenkorb transponiert'!AN96</f>
        <v>6.6029623680522853</v>
      </c>
      <c r="H209" s="362">
        <f>'[3]Warenkorb transponiert'!AO96</f>
        <v>3.0857020236053732</v>
      </c>
      <c r="I209" s="362">
        <f>'[3]Warenkorb transponiert'!AP96</f>
        <v>2.3018865707853595</v>
      </c>
      <c r="J209" s="380">
        <f t="shared" si="11"/>
        <v>26.97472377698622</v>
      </c>
      <c r="K209" s="362">
        <f>[4]prixC2!C314</f>
        <v>74.356997381205957</v>
      </c>
      <c r="L209" s="362">
        <f>[4]prixC2!D314</f>
        <v>47.800072803446781</v>
      </c>
      <c r="M209" s="362">
        <f>[4]prixC2!Q314</f>
        <v>32.466133424078947</v>
      </c>
      <c r="N209" s="362">
        <f>[4]prixC2!R314</f>
        <v>18.877667588610766</v>
      </c>
      <c r="O209" s="362">
        <f>[4]prixC2!T314</f>
        <v>21.860571977995018</v>
      </c>
      <c r="P209" s="362">
        <f>[4]prixC2!AE314</f>
        <v>4.9894144934110303</v>
      </c>
      <c r="Q209" s="362">
        <f>[4]prixC2!AH314</f>
        <v>1.3847370206656551</v>
      </c>
      <c r="R209" s="362">
        <f>[4]prixC2!AI314</f>
        <v>1.805738015352202</v>
      </c>
      <c r="S209" s="362">
        <f>[4]prixC2!AK314</f>
        <v>8.8234602464560528</v>
      </c>
      <c r="T209" s="362">
        <f>[4]prixC2!AL314</f>
        <v>30.413447226258253</v>
      </c>
      <c r="U209" s="380">
        <f t="shared" si="19"/>
        <v>40.017464234574625</v>
      </c>
      <c r="V209" s="376">
        <f>'[2]Haltung gewichtet'!H184</f>
        <v>0.62994872270990987</v>
      </c>
      <c r="W209" s="380">
        <f t="shared" si="15"/>
        <v>17.638564235877475</v>
      </c>
      <c r="X209" s="362">
        <f>IF(ISBLANK([1]KochtypBerechnung_nichtBio!U178),"",[1]KochtypBerechnung_nichtBio!U178)</f>
        <v>1.5095487985460725</v>
      </c>
      <c r="Y209" s="362">
        <f>IF(ISBLANK([1]KochtypBerechnung_nichtBio!W178),"",[1]KochtypBerechnung_nichtBio!W178)</f>
        <v>1.5960516453254461</v>
      </c>
      <c r="Z209" s="380">
        <f t="shared" si="20"/>
        <v>3.3017567672806489</v>
      </c>
      <c r="AA209" s="362">
        <f>'[7]Nicht-Bio'!C191</f>
        <v>3.5983246334661865</v>
      </c>
      <c r="AB209" s="362">
        <f>'[7]Nicht-Bio'!D191</f>
        <v>2.7736361849532898</v>
      </c>
      <c r="AC209" s="362">
        <f>'[7]Nicht-Bio'!E191</f>
        <v>2.9824304838666662</v>
      </c>
      <c r="AD209" s="362">
        <f>'[7]Nicht-Bio'!F191</f>
        <v>0.70234641647254181</v>
      </c>
      <c r="AE209" s="380">
        <f t="shared" si="12"/>
        <v>13.13649268891678</v>
      </c>
      <c r="AF209" s="362">
        <f>'[7]Nicht-Bio'!G191</f>
        <v>2.2905058999958481</v>
      </c>
      <c r="AG209" s="362">
        <f>'[7]Nicht-Bio'!I191</f>
        <v>4.3620169581917603</v>
      </c>
      <c r="AH209" s="362">
        <f>'[7]Nicht-Bio'!J191</f>
        <v>1.6583187336058134</v>
      </c>
      <c r="AI209" s="362">
        <f>'[7]Nicht-Bio'!K191</f>
        <v>4.7749638573249999</v>
      </c>
      <c r="AJ209" s="362">
        <f>'[7]Nicht-Bio'!L191</f>
        <v>4.1451119563892131</v>
      </c>
      <c r="AK209" s="362">
        <f>'[7]Nicht-Bio'!M191</f>
        <v>2.5606766871</v>
      </c>
      <c r="AL209" s="362">
        <f>'[7]Nicht-Bio'!N191</f>
        <v>5.4653689947269219</v>
      </c>
      <c r="AM209" s="362">
        <f>'[7]Nicht-Bio'!O191</f>
        <v>5.9761979692966012</v>
      </c>
      <c r="AN209" s="362">
        <f>'[7]Nicht-Bio'!P191</f>
        <v>5.8059088960259508</v>
      </c>
      <c r="AO209" s="362">
        <f>'[7]Nicht-Bio'!R191</f>
        <v>4.3909115212210947</v>
      </c>
      <c r="AP209" s="362">
        <f>'[7]Nicht-Bio'!S191</f>
        <v>12.591799916989087</v>
      </c>
      <c r="AQ209" s="362">
        <f>'[7]Nicht-Bio'!T191</f>
        <v>4.147552200286766</v>
      </c>
      <c r="AR209" s="362">
        <f>'[7]Nicht-Bio'!U191</f>
        <v>5.5153914868000005</v>
      </c>
      <c r="AS209" s="362">
        <f>'[7]Nicht-Bio'!W191</f>
        <v>5.5699382599250011</v>
      </c>
      <c r="AT209" s="362">
        <f>'[7]Nicht-Bio'!X191</f>
        <v>33.582068743524545</v>
      </c>
      <c r="AU209" s="380">
        <f t="shared" si="18"/>
        <v>28.273806433310217</v>
      </c>
      <c r="AV209" s="362">
        <f>[6]Tabelle1!B22</f>
        <v>1.8476377479463029</v>
      </c>
      <c r="AW209" s="362"/>
      <c r="AX209" s="381">
        <f t="shared" si="16"/>
        <v>2.5866928471248238</v>
      </c>
      <c r="AY209" s="401">
        <f t="shared" si="17"/>
        <v>131.92950098407078</v>
      </c>
    </row>
    <row r="210" spans="1:53">
      <c r="A210" s="398">
        <v>42278</v>
      </c>
      <c r="B210" s="376">
        <f>'[3]Warenkorb transponiert'!AI97</f>
        <v>1.3847607462888711</v>
      </c>
      <c r="C210" s="362">
        <f>'[3]Warenkorb transponiert'!AJ97</f>
        <v>17.769676541150361</v>
      </c>
      <c r="D210" s="362">
        <f>'[3]Warenkorb transponiert'!AK97</f>
        <v>9.9664296846682419</v>
      </c>
      <c r="E210" s="362">
        <f>'[3]Warenkorb transponiert'!AL97</f>
        <v>17.576222548620159</v>
      </c>
      <c r="F210" s="362">
        <f>'[3]Warenkorb transponiert'!AM97</f>
        <v>14.908889182917111</v>
      </c>
      <c r="G210" s="362">
        <f>'[3]Warenkorb transponiert'!AN97</f>
        <v>6.2673857097904548</v>
      </c>
      <c r="H210" s="362">
        <f>'[3]Warenkorb transponiert'!AO97</f>
        <v>3.0774469139473095</v>
      </c>
      <c r="I210" s="362">
        <f>'[3]Warenkorb transponiert'!AP97</f>
        <v>2.3018865707853595</v>
      </c>
      <c r="J210" s="380">
        <f t="shared" si="11"/>
        <v>26.996946478662835</v>
      </c>
      <c r="K210" s="362">
        <f>[4]prixC2!C315</f>
        <v>65.01374771304252</v>
      </c>
      <c r="L210" s="362">
        <f>[4]prixC2!D315</f>
        <v>43.815277935412574</v>
      </c>
      <c r="M210" s="362">
        <f>[4]prixC2!Q315</f>
        <v>34.575613573367953</v>
      </c>
      <c r="N210" s="362">
        <f>[4]prixC2!R315</f>
        <v>20.098705124452607</v>
      </c>
      <c r="O210" s="362">
        <f>[4]prixC2!T315</f>
        <v>23.643110869353293</v>
      </c>
      <c r="P210" s="362">
        <f>[4]prixC2!AE315</f>
        <v>4.8760587330262624</v>
      </c>
      <c r="Q210" s="362">
        <f>[4]prixC2!AH315</f>
        <v>1.381620988427108</v>
      </c>
      <c r="R210" s="362">
        <f>[4]prixC2!AI315</f>
        <v>1.8211804681071813</v>
      </c>
      <c r="S210" s="362">
        <f>[4]prixC2!AK315</f>
        <v>9.2406645937650929</v>
      </c>
      <c r="T210" s="362">
        <f>[4]prixC2!AL315</f>
        <v>27.785594767444788</v>
      </c>
      <c r="U210" s="380">
        <f t="shared" si="19"/>
        <v>39.31083555456447</v>
      </c>
      <c r="V210" s="376">
        <f>'[2]Haltung gewichtet'!H185</f>
        <v>0.62093757396568627</v>
      </c>
      <c r="W210" s="380">
        <f t="shared" si="15"/>
        <v>17.386252071039216</v>
      </c>
      <c r="X210" s="362">
        <f>IF(ISBLANK([1]KochtypBerechnung_nichtBio!U179),"",[1]KochtypBerechnung_nichtBio!U179)</f>
        <v>1.5562221257284534</v>
      </c>
      <c r="Y210" s="362">
        <f>IF(ISBLANK([1]KochtypBerechnung_nichtBio!W179),"",[1]KochtypBerechnung_nichtBio!W179)</f>
        <v>1.5464539617200375</v>
      </c>
      <c r="Z210" s="380">
        <f t="shared" si="20"/>
        <v>3.3395282637107044</v>
      </c>
      <c r="AA210" s="362">
        <f>'[7]Nicht-Bio'!C192</f>
        <v>3.4270472641292269</v>
      </c>
      <c r="AB210" s="362">
        <f>'[7]Nicht-Bio'!D192</f>
        <v>2.8096323180660061</v>
      </c>
      <c r="AC210" s="362">
        <f>'[7]Nicht-Bio'!E192</f>
        <v>2.8010775238802097</v>
      </c>
      <c r="AD210" s="362">
        <f>'[7]Nicht-Bio'!F192</f>
        <v>0.70164162343862579</v>
      </c>
      <c r="AE210" s="380">
        <f t="shared" si="12"/>
        <v>12.759605463089727</v>
      </c>
      <c r="AF210" s="362">
        <f>'[7]Nicht-Bio'!G192</f>
        <v>2.2722920861642679</v>
      </c>
      <c r="AG210" s="362">
        <f>'[7]Nicht-Bio'!I192</f>
        <v>4.1815041302127245</v>
      </c>
      <c r="AH210" s="362">
        <f>'[7]Nicht-Bio'!J192</f>
        <v>1.48622139353125</v>
      </c>
      <c r="AI210" s="362">
        <f>'[7]Nicht-Bio'!K192</f>
        <v>4.1461021130315467</v>
      </c>
      <c r="AJ210" s="362">
        <f>'[7]Nicht-Bio'!L192</f>
        <v>3.4128731282725497</v>
      </c>
      <c r="AK210" s="362">
        <f>'[7]Nicht-Bio'!M192</f>
        <v>2.4381507123125004</v>
      </c>
      <c r="AL210" s="362">
        <f>'[7]Nicht-Bio'!N192</f>
        <v>3.9070310849979228</v>
      </c>
      <c r="AM210" s="362">
        <f>'[7]Nicht-Bio'!O192</f>
        <v>5.4831850633023489</v>
      </c>
      <c r="AN210" s="362">
        <f>'[7]Nicht-Bio'!P192</f>
        <v>5.2811048473554907</v>
      </c>
      <c r="AO210" s="362">
        <f>'[7]Nicht-Bio'!R192</f>
        <v>4.1324851247269088</v>
      </c>
      <c r="AP210" s="362">
        <f>'[7]Nicht-Bio'!S192</f>
        <v>12.550740653740638</v>
      </c>
      <c r="AQ210" s="362">
        <f>'[7]Nicht-Bio'!T192</f>
        <v>4.1931496596874993</v>
      </c>
      <c r="AR210" s="362">
        <f>'[7]Nicht-Bio'!U192</f>
        <v>5.0289826659532872</v>
      </c>
      <c r="AS210" s="362">
        <f>'[7]Nicht-Bio'!W192</f>
        <v>4.1906089446562502</v>
      </c>
      <c r="AT210" s="362">
        <f>'[7]Nicht-Bio'!X192</f>
        <v>26.917634482371266</v>
      </c>
      <c r="AU210" s="380">
        <f t="shared" si="18"/>
        <v>25.341318956112534</v>
      </c>
      <c r="AV210" s="362">
        <f>[6]Tabelle1!B23</f>
        <v>1.8476377479463029</v>
      </c>
      <c r="AW210" s="362"/>
      <c r="AX210" s="381">
        <f t="shared" si="16"/>
        <v>2.5866928471248238</v>
      </c>
      <c r="AY210" s="401">
        <f t="shared" si="17"/>
        <v>127.72117963430432</v>
      </c>
    </row>
    <row r="211" spans="1:53">
      <c r="A211" s="398">
        <v>42309</v>
      </c>
      <c r="B211" s="376">
        <f>'[3]Warenkorb transponiert'!AI98</f>
        <v>1.3847607462888711</v>
      </c>
      <c r="C211" s="362">
        <f>'[3]Warenkorb transponiert'!AJ98</f>
        <v>17.834157851728872</v>
      </c>
      <c r="D211" s="362">
        <f>'[3]Warenkorb transponiert'!AK98</f>
        <v>9.9656524435711535</v>
      </c>
      <c r="E211" s="362">
        <f>'[3]Warenkorb transponiert'!AL98</f>
        <v>17.350668991533901</v>
      </c>
      <c r="F211" s="362">
        <f>'[3]Warenkorb transponiert'!AM98</f>
        <v>14.908889182917111</v>
      </c>
      <c r="G211" s="362">
        <f>'[3]Warenkorb transponiert'!AN98</f>
        <v>6.5822522440118663</v>
      </c>
      <c r="H211" s="362">
        <f>'[3]Warenkorb transponiert'!AO98</f>
        <v>3.0857020236053732</v>
      </c>
      <c r="I211" s="362">
        <f>'[3]Warenkorb transponiert'!AP98</f>
        <v>2.3018865707853595</v>
      </c>
      <c r="J211" s="380">
        <f t="shared" si="11"/>
        <v>27.121663981813874</v>
      </c>
      <c r="K211" s="362">
        <f>[4]prixC2!C316</f>
        <v>74.741594082804014</v>
      </c>
      <c r="L211" s="362">
        <f>[4]prixC2!D316</f>
        <v>46.226638247542247</v>
      </c>
      <c r="M211" s="362">
        <f>[4]prixC2!Q316</f>
        <v>34.522453444084867</v>
      </c>
      <c r="N211" s="362">
        <f>[4]prixC2!R316</f>
        <v>18.587081315699855</v>
      </c>
      <c r="O211" s="362">
        <f>[4]prixC2!T316</f>
        <v>22.879327523232476</v>
      </c>
      <c r="P211" s="362">
        <f>[4]prixC2!AE316</f>
        <v>5.0184140710201213</v>
      </c>
      <c r="Q211" s="362">
        <f>[4]prixC2!AH316</f>
        <v>1.4430099251053565</v>
      </c>
      <c r="R211" s="362">
        <f>[4]prixC2!AI316</f>
        <v>1.7594194233339953</v>
      </c>
      <c r="S211" s="362">
        <f>[4]prixC2!AK316</f>
        <v>9.4120245573430505</v>
      </c>
      <c r="T211" s="362">
        <f>[4]prixC2!AL316</f>
        <v>28.249412527463083</v>
      </c>
      <c r="U211" s="380">
        <f t="shared" si="19"/>
        <v>40.454335247776285</v>
      </c>
      <c r="V211" s="376">
        <f>'[2]Haltung gewichtet'!H186</f>
        <v>0.61808693300136219</v>
      </c>
      <c r="W211" s="380">
        <f t="shared" si="15"/>
        <v>17.306434124038141</v>
      </c>
      <c r="X211" s="362">
        <f>IF(ISBLANK([1]KochtypBerechnung_nichtBio!U180),"",[1]KochtypBerechnung_nichtBio!U180)</f>
        <v>1.6289151290463402</v>
      </c>
      <c r="Y211" s="362">
        <f>IF(ISBLANK([1]KochtypBerechnung_nichtBio!W180),"",[1]KochtypBerechnung_nichtBio!W180)</f>
        <v>1.6550908668346875</v>
      </c>
      <c r="Z211" s="380">
        <f t="shared" si="20"/>
        <v>3.5191817570120572</v>
      </c>
      <c r="AA211" s="362">
        <f>'[7]Nicht-Bio'!C193</f>
        <v>3.6322910827273458</v>
      </c>
      <c r="AB211" s="362">
        <f>'[7]Nicht-Bio'!D193</f>
        <v>2.7421798050487141</v>
      </c>
      <c r="AC211" s="362">
        <f>'[7]Nicht-Bio'!E193</f>
        <v>2.3580786247577632</v>
      </c>
      <c r="AD211" s="362">
        <f>'[7]Nicht-Bio'!F193</f>
        <v>0.66687077122202654</v>
      </c>
      <c r="AE211" s="380">
        <f t="shared" si="12"/>
        <v>12.505311571163199</v>
      </c>
      <c r="AF211" s="362">
        <f>'[7]Nicht-Bio'!G193</f>
        <v>2.2000177070211104</v>
      </c>
      <c r="AG211" s="362">
        <f>'[7]Nicht-Bio'!I193</f>
        <v>3.546421452049711</v>
      </c>
      <c r="AH211" s="362">
        <f>'[7]Nicht-Bio'!J193</f>
        <v>1.1389493959923982</v>
      </c>
      <c r="AI211" s="362">
        <f>'[7]Nicht-Bio'!K193</f>
        <v>4.4172057215937492</v>
      </c>
      <c r="AJ211" s="362">
        <f>'[7]Nicht-Bio'!L193</f>
        <v>3.5907672948794218</v>
      </c>
      <c r="AK211" s="362">
        <f>'[7]Nicht-Bio'!M193</f>
        <v>2.3787296954999997</v>
      </c>
      <c r="AL211" s="362">
        <f>'[7]Nicht-Bio'!N193</f>
        <v>3.6007958570308607</v>
      </c>
      <c r="AM211" s="362">
        <f>'[7]Nicht-Bio'!O193</f>
        <v>4.9146927620196346</v>
      </c>
      <c r="AN211" s="362">
        <f>'[7]Nicht-Bio'!P193</f>
        <v>4.9697307781489295</v>
      </c>
      <c r="AO211" s="362">
        <f>'[7]Nicht-Bio'!R193</f>
        <v>4.2212471651744767</v>
      </c>
      <c r="AP211" s="362">
        <f>'[7]Nicht-Bio'!S193</f>
        <v>12.80060168987502</v>
      </c>
      <c r="AQ211" s="362">
        <f>'[7]Nicht-Bio'!T193</f>
        <v>4.0949378221733275</v>
      </c>
      <c r="AR211" s="362">
        <f>'[7]Nicht-Bio'!U193</f>
        <v>4.5722168260782885</v>
      </c>
      <c r="AS211" s="362">
        <f>'[7]Nicht-Bio'!W193</f>
        <v>3.5223929572187505</v>
      </c>
      <c r="AT211" s="362">
        <f>'[7]Nicht-Bio'!X193</f>
        <v>25.258539890242492</v>
      </c>
      <c r="AU211" s="380">
        <f t="shared" si="18"/>
        <v>23.878883701718912</v>
      </c>
      <c r="AV211" s="362">
        <f>[6]Tabelle1!B24</f>
        <v>1.8476377479463029</v>
      </c>
      <c r="AW211" s="362"/>
      <c r="AX211" s="381">
        <f t="shared" si="16"/>
        <v>2.5866928471248238</v>
      </c>
      <c r="AY211" s="401">
        <f t="shared" si="17"/>
        <v>127.37250323064731</v>
      </c>
    </row>
    <row r="212" spans="1:53">
      <c r="A212" s="398">
        <v>42339</v>
      </c>
      <c r="B212" s="376">
        <f>'[3]Warenkorb transponiert'!AI99</f>
        <v>1.3847607462888711</v>
      </c>
      <c r="C212" s="362">
        <f>'[3]Warenkorb transponiert'!AJ99</f>
        <v>17.901163186921345</v>
      </c>
      <c r="D212" s="362">
        <f>'[3]Warenkorb transponiert'!AK99</f>
        <v>9.9656524435711535</v>
      </c>
      <c r="E212" s="362">
        <f>'[3]Warenkorb transponiert'!AL99</f>
        <v>17.576353578558688</v>
      </c>
      <c r="F212" s="362">
        <f>'[3]Warenkorb transponiert'!AM99</f>
        <v>14.94536539483085</v>
      </c>
      <c r="G212" s="362">
        <f>'[3]Warenkorb transponiert'!AN99</f>
        <v>6.1645758159694806</v>
      </c>
      <c r="H212" s="362">
        <f>'[3]Warenkorb transponiert'!AO99</f>
        <v>3.0183559424000306</v>
      </c>
      <c r="I212" s="362">
        <f>'[3]Warenkorb transponiert'!AP99</f>
        <v>2.3018865707853595</v>
      </c>
      <c r="J212" s="380">
        <f t="shared" si="11"/>
        <v>26.95130268699485</v>
      </c>
      <c r="K212" s="362">
        <f>[4]prixC2!C317</f>
        <v>67.175175690537131</v>
      </c>
      <c r="L212" s="362">
        <f>[4]prixC2!D317</f>
        <v>44.403850062958831</v>
      </c>
      <c r="M212" s="362">
        <f>[4]prixC2!Q317</f>
        <v>33.919569902923705</v>
      </c>
      <c r="N212" s="362">
        <f>[4]prixC2!R317</f>
        <v>18.618152442017688</v>
      </c>
      <c r="O212" s="362">
        <f>[4]prixC2!T317</f>
        <v>23.733072269246389</v>
      </c>
      <c r="P212" s="362">
        <f>[4]prixC2!AE317</f>
        <v>4.9391256389167966</v>
      </c>
      <c r="Q212" s="362">
        <f>[4]prixC2!AH317</f>
        <v>1.3967475130772371</v>
      </c>
      <c r="R212" s="362">
        <f>[4]prixC2!AI317</f>
        <v>1.8600680726498595</v>
      </c>
      <c r="S212" s="362">
        <f>[4]prixC2!AK317</f>
        <v>9.0639534155099124</v>
      </c>
      <c r="T212" s="362">
        <f>[4]prixC2!AL317</f>
        <v>28.044310208579855</v>
      </c>
      <c r="U212" s="380">
        <f t="shared" si="19"/>
        <v>39.164987860798064</v>
      </c>
      <c r="V212" s="376">
        <f>'[2]Haltung gewichtet'!H187</f>
        <v>0.62385393187709515</v>
      </c>
      <c r="W212" s="380">
        <f t="shared" si="15"/>
        <v>17.467910092558665</v>
      </c>
      <c r="X212" s="362">
        <f>IF(ISBLANK([1]KochtypBerechnung_nichtBio!U181),"",[1]KochtypBerechnung_nichtBio!U181)</f>
        <v>1.6982677168965279</v>
      </c>
      <c r="Y212" s="362">
        <f>IF(ISBLANK([1]KochtypBerechnung_nichtBio!W181),"",[1]KochtypBerechnung_nichtBio!W181)</f>
        <v>1.651433212361938</v>
      </c>
      <c r="Z212" s="380">
        <f t="shared" si="20"/>
        <v>3.6208331633800519</v>
      </c>
      <c r="AA212" s="362">
        <f>'[7]Nicht-Bio'!C194</f>
        <v>3.61422133843215</v>
      </c>
      <c r="AB212" s="362">
        <f>'[7]Nicht-Bio'!D194</f>
        <v>2.7342836817403291</v>
      </c>
      <c r="AC212" s="362">
        <f>'[7]Nicht-Bio'!E194</f>
        <v>2.0686369331815997</v>
      </c>
      <c r="AD212" s="362">
        <f>'[7]Nicht-Bio'!F194</f>
        <v>0.57350299952499995</v>
      </c>
      <c r="AE212" s="380">
        <f t="shared" si="12"/>
        <v>11.977654149786346</v>
      </c>
      <c r="AF212" s="362">
        <f>'[7]Nicht-Bio'!G194</f>
        <v>2.2399351281620441</v>
      </c>
      <c r="AG212" s="362">
        <f>'[7]Nicht-Bio'!I194</f>
        <v>3.5455719878505598</v>
      </c>
      <c r="AH212" s="362">
        <f>'[7]Nicht-Bio'!J194</f>
        <v>0.96122283541187026</v>
      </c>
      <c r="AI212" s="362">
        <f>'[7]Nicht-Bio'!K194</f>
        <v>3.9399222843427517</v>
      </c>
      <c r="AJ212" s="362">
        <f>'[7]Nicht-Bio'!L194</f>
        <v>3.4934854375374997</v>
      </c>
      <c r="AK212" s="362">
        <f>'[7]Nicht-Bio'!M194</f>
        <v>2.3868061228749999</v>
      </c>
      <c r="AL212" s="362">
        <f>'[7]Nicht-Bio'!N194</f>
        <v>3.3593839892307322</v>
      </c>
      <c r="AM212" s="362">
        <f>'[7]Nicht-Bio'!O194</f>
        <v>2.8157062215669204</v>
      </c>
      <c r="AN212" s="362">
        <f>'[7]Nicht-Bio'!P194</f>
        <v>3.5998278209282888</v>
      </c>
      <c r="AO212" s="362">
        <f>'[7]Nicht-Bio'!R194</f>
        <v>4.1023762038738507</v>
      </c>
      <c r="AP212" s="362">
        <f>'[7]Nicht-Bio'!S194</f>
        <v>12.755208055931435</v>
      </c>
      <c r="AQ212" s="362">
        <f>'[7]Nicht-Bio'!T194</f>
        <v>4.1229743702386621</v>
      </c>
      <c r="AR212" s="362">
        <f>'[7]Nicht-Bio'!U194</f>
        <v>4.324018889325</v>
      </c>
      <c r="AS212" s="362">
        <f>'[7]Nicht-Bio'!W194</f>
        <v>4.0688921460000005</v>
      </c>
      <c r="AT212" s="362">
        <f>'[7]Nicht-Bio'!X194</f>
        <v>19.598901441840965</v>
      </c>
      <c r="AU212" s="380">
        <f t="shared" si="18"/>
        <v>22.10068272643332</v>
      </c>
      <c r="AV212" s="362">
        <f>[6]Tabelle1!B25</f>
        <v>1.8476377479463029</v>
      </c>
      <c r="AW212" s="362"/>
      <c r="AX212" s="381">
        <f t="shared" si="16"/>
        <v>2.5866928471248238</v>
      </c>
      <c r="AY212" s="401">
        <f t="shared" si="17"/>
        <v>123.87006352707613</v>
      </c>
    </row>
    <row r="213" spans="1:53">
      <c r="A213" s="398">
        <v>42370</v>
      </c>
      <c r="B213" s="376">
        <f>'[3]Warenkorb transponiert'!AI100</f>
        <v>1.380195458750799</v>
      </c>
      <c r="C213" s="362">
        <f>'[3]Warenkorb transponiert'!AJ100</f>
        <v>18.156564404621427</v>
      </c>
      <c r="D213" s="362">
        <f>'[3]Warenkorb transponiert'!AK100</f>
        <v>9.9536126223906916</v>
      </c>
      <c r="E213" s="362">
        <f>'[3]Warenkorb transponiert'!AL100</f>
        <v>17.253947025666136</v>
      </c>
      <c r="F213" s="362">
        <f>'[3]Warenkorb transponiert'!AM100</f>
        <v>14.94536539483085</v>
      </c>
      <c r="G213" s="362">
        <f>'[3]Warenkorb transponiert'!AN100</f>
        <v>6.4351740389213701</v>
      </c>
      <c r="H213" s="362">
        <f>'[3]Warenkorb transponiert'!AO100</f>
        <v>3.0059740159227712</v>
      </c>
      <c r="I213" s="362">
        <f>'[3]Warenkorb transponiert'!AP100</f>
        <v>2.3018865707853595</v>
      </c>
      <c r="J213" s="380">
        <f t="shared" si="11"/>
        <v>27.027810349415393</v>
      </c>
      <c r="K213" s="362">
        <f>[4]prixC2!C318</f>
        <v>73.756305380057611</v>
      </c>
      <c r="L213" s="362">
        <f>[4]prixC2!D318</f>
        <v>47.843792735959731</v>
      </c>
      <c r="M213" s="362">
        <f>[4]prixC2!Q318</f>
        <v>36.08500550156802</v>
      </c>
      <c r="N213" s="362">
        <f>[4]prixC2!R318</f>
        <v>19.555690918874316</v>
      </c>
      <c r="O213" s="362">
        <f>[4]prixC2!T318</f>
        <v>24.251614752108743</v>
      </c>
      <c r="P213" s="362">
        <f>[4]prixC2!AE318</f>
        <v>4.7043636363059447</v>
      </c>
      <c r="Q213" s="362">
        <f>[4]prixC2!AH318</f>
        <v>1.3595398264457996</v>
      </c>
      <c r="R213" s="362">
        <f>[4]prixC2!AI318</f>
        <v>1.9241127820645085</v>
      </c>
      <c r="S213" s="362">
        <f>[4]prixC2!AK318</f>
        <v>9.0212685586256089</v>
      </c>
      <c r="T213" s="362">
        <f>[4]prixC2!AL318</f>
        <v>29.368088276561402</v>
      </c>
      <c r="U213" s="380">
        <f t="shared" si="19"/>
        <v>41.137919533945883</v>
      </c>
      <c r="V213" s="376">
        <f>'[2]Haltung gewichtet'!H188</f>
        <v>0.61399828100461218</v>
      </c>
      <c r="W213" s="380">
        <f t="shared" si="15"/>
        <v>17.191951868129141</v>
      </c>
      <c r="X213" s="362">
        <f>IF(ISBLANK([1]KochtypBerechnung_nichtBio!U182),"",[1]KochtypBerechnung_nichtBio!U182)</f>
        <v>1.7079397102200866</v>
      </c>
      <c r="Y213" s="362">
        <f>IF(ISBLANK([1]KochtypBerechnung_nichtBio!W182),"",[1]KochtypBerechnung_nichtBio!W182)</f>
        <v>1.6876740994467752</v>
      </c>
      <c r="Z213" s="380">
        <f t="shared" si="20"/>
        <v>3.6588977299705334</v>
      </c>
      <c r="AA213" s="362">
        <f>'[7]Nicht-Bio'!C195</f>
        <v>3.702230339861722</v>
      </c>
      <c r="AB213" s="362">
        <f>'[7]Nicht-Bio'!D195</f>
        <v>2.7066329019844479</v>
      </c>
      <c r="AC213" s="362">
        <f>'[7]Nicht-Bio'!E195</f>
        <v>2.3552997726501483</v>
      </c>
      <c r="AD213" s="362">
        <f>'[7]Nicht-Bio'!F195</f>
        <v>0.57682170905415553</v>
      </c>
      <c r="AE213" s="380">
        <f t="shared" si="12"/>
        <v>12.339915369355621</v>
      </c>
      <c r="AF213" s="362">
        <f>'[7]Nicht-Bio'!G195</f>
        <v>2.2429795649016309</v>
      </c>
      <c r="AG213" s="362">
        <f>'[7]Nicht-Bio'!I195</f>
        <v>3.7133564230032752</v>
      </c>
      <c r="AH213" s="362">
        <f>'[7]Nicht-Bio'!J195</f>
        <v>0.91401712568261251</v>
      </c>
      <c r="AI213" s="362">
        <f>'[7]Nicht-Bio'!K195</f>
        <v>3.8588630606982077</v>
      </c>
      <c r="AJ213" s="362">
        <f>'[7]Nicht-Bio'!L195</f>
        <v>2.8508381396391327</v>
      </c>
      <c r="AK213" s="362">
        <f>'[7]Nicht-Bio'!M195</f>
        <v>2.3791730777128821</v>
      </c>
      <c r="AL213" s="362">
        <f>'[7]Nicht-Bio'!N195</f>
        <v>3.1269560771604992</v>
      </c>
      <c r="AM213" s="362">
        <f>'[7]Nicht-Bio'!O195</f>
        <v>3.0740461151273322</v>
      </c>
      <c r="AN213" s="362">
        <f>'[7]Nicht-Bio'!P195</f>
        <v>3.0565640249486496</v>
      </c>
      <c r="AO213" s="362">
        <f>'[7]Nicht-Bio'!R195</f>
        <v>3.8291251745222539</v>
      </c>
      <c r="AP213" s="362">
        <f>'[7]Nicht-Bio'!S195</f>
        <v>12.7087606763582</v>
      </c>
      <c r="AQ213" s="362">
        <f>'[7]Nicht-Bio'!T195</f>
        <v>4.001041211966994</v>
      </c>
      <c r="AR213" s="362">
        <f>'[7]Nicht-Bio'!U195</f>
        <v>4.0422930051875001</v>
      </c>
      <c r="AS213" s="362">
        <f>'[7]Nicht-Bio'!W195</f>
        <v>3.9676392669891767</v>
      </c>
      <c r="AT213" s="362">
        <f>'[7]Nicht-Bio'!X195</f>
        <v>25.764002693568379</v>
      </c>
      <c r="AU213" s="380">
        <f t="shared" si="18"/>
        <v>21.601593373796337</v>
      </c>
      <c r="AV213" s="362">
        <f>[6]Tabelle1!B26</f>
        <v>1.8476377479463029</v>
      </c>
      <c r="AW213" s="362"/>
      <c r="AX213" s="381">
        <f t="shared" ref="AX213:AX248" si="21">SUMPRODUCT($AV$19:$AW$19,AV213:AW213)</f>
        <v>2.5866928471248238</v>
      </c>
      <c r="AY213" s="401">
        <f t="shared" si="17"/>
        <v>125.54478107173773</v>
      </c>
      <c r="BA213" s="362"/>
    </row>
    <row r="214" spans="1:53">
      <c r="A214" s="398">
        <v>42401</v>
      </c>
      <c r="B214" s="376">
        <f>'[3]Warenkorb transponiert'!AI101</f>
        <v>1.3847607462888711</v>
      </c>
      <c r="C214" s="362">
        <f>'[3]Warenkorb transponiert'!AJ101</f>
        <v>17.930879817596637</v>
      </c>
      <c r="D214" s="362">
        <f>'[3]Warenkorb transponiert'!AK101</f>
        <v>9.9536126223906916</v>
      </c>
      <c r="E214" s="362">
        <f>'[3]Warenkorb transponiert'!AL101</f>
        <v>17.576353578558688</v>
      </c>
      <c r="F214" s="362">
        <f>'[3]Warenkorb transponiert'!AM101</f>
        <v>14.94536539483085</v>
      </c>
      <c r="G214" s="362">
        <f>'[3]Warenkorb transponiert'!AN101</f>
        <v>6.6029623680522853</v>
      </c>
      <c r="H214" s="362">
        <f>'[3]Warenkorb transponiert'!AO101</f>
        <v>3.0857020236053732</v>
      </c>
      <c r="I214" s="362">
        <f>'[3]Warenkorb transponiert'!AP101</f>
        <v>2.3018865707853595</v>
      </c>
      <c r="J214" s="380">
        <f t="shared" si="11"/>
        <v>27.185664639721946</v>
      </c>
      <c r="K214" s="362">
        <f>[4]prixC2!C319</f>
        <v>70.266383718485798</v>
      </c>
      <c r="L214" s="362">
        <f>[4]prixC2!D319</f>
        <v>47.651791784991332</v>
      </c>
      <c r="M214" s="362">
        <f>[4]prixC2!Q319</f>
        <v>33.913977270208626</v>
      </c>
      <c r="N214" s="362">
        <f>[4]prixC2!R319</f>
        <v>20.122049194707493</v>
      </c>
      <c r="O214" s="362">
        <f>[4]prixC2!T319</f>
        <v>23.715797901126802</v>
      </c>
      <c r="P214" s="362">
        <f>[4]prixC2!AE319</f>
        <v>5.0124945498915068</v>
      </c>
      <c r="Q214" s="362">
        <f>[4]prixC2!AH319</f>
        <v>1.4298798663048806</v>
      </c>
      <c r="R214" s="362">
        <f>[4]prixC2!AI319</f>
        <v>1.9293639652102963</v>
      </c>
      <c r="S214" s="362">
        <f>[4]prixC2!AK319</f>
        <v>9.2324818796304928</v>
      </c>
      <c r="T214" s="362">
        <f>[4]prixC2!AL319</f>
        <v>30.605223234930829</v>
      </c>
      <c r="U214" s="380">
        <f t="shared" si="19"/>
        <v>40.752281370861859</v>
      </c>
      <c r="V214" s="376">
        <f>'[2]Haltung gewichtet'!H189</f>
        <v>0.6174907384997339</v>
      </c>
      <c r="W214" s="380">
        <f t="shared" si="15"/>
        <v>17.289740677992548</v>
      </c>
      <c r="X214" s="362" t="str">
        <f>IF(ISBLANK([1]KochtypBerechnung_nichtBio!U183),"",[1]KochtypBerechnung_nichtBio!U183)</f>
        <v/>
      </c>
      <c r="Y214" s="362">
        <f>IF(ISBLANK([1]KochtypBerechnung_nichtBio!W183),"",[1]KochtypBerechnung_nichtBio!W183)</f>
        <v>1.7063968727799699</v>
      </c>
      <c r="Z214" s="380">
        <f t="shared" si="20"/>
        <v>1.1091579673069805</v>
      </c>
      <c r="AA214" s="362">
        <f>'[7]Nicht-Bio'!C196</f>
        <v>3.7478439633465759</v>
      </c>
      <c r="AB214" s="362">
        <f>'[7]Nicht-Bio'!D196</f>
        <v>2.7187833722111447</v>
      </c>
      <c r="AC214" s="362">
        <f>'[7]Nicht-Bio'!E196</f>
        <v>2.4300436803138683</v>
      </c>
      <c r="AD214" s="362">
        <f>'[7]Nicht-Bio'!F196</f>
        <v>0.62298331156803888</v>
      </c>
      <c r="AE214" s="380">
        <f t="shared" si="12"/>
        <v>12.604869606844188</v>
      </c>
      <c r="AF214" s="362">
        <f>'[7]Nicht-Bio'!G196</f>
        <v>2.2298804264738301</v>
      </c>
      <c r="AG214" s="362">
        <f>'[7]Nicht-Bio'!I196</f>
        <v>3.6913787578844039</v>
      </c>
      <c r="AH214" s="362">
        <f>'[7]Nicht-Bio'!J196</f>
        <v>1.2183761838749998</v>
      </c>
      <c r="AI214" s="362">
        <f>'[7]Nicht-Bio'!K196</f>
        <v>3.6181403230144658</v>
      </c>
      <c r="AJ214" s="362">
        <f>'[7]Nicht-Bio'!L196</f>
        <v>2.9866167667625003</v>
      </c>
      <c r="AK214" s="362">
        <f>'[7]Nicht-Bio'!M196</f>
        <v>2.4253043917753816</v>
      </c>
      <c r="AL214" s="362">
        <f>'[7]Nicht-Bio'!N196</f>
        <v>2.7502177363569276</v>
      </c>
      <c r="AM214" s="362">
        <f>'[7]Nicht-Bio'!O196</f>
        <v>3.1402335728821029</v>
      </c>
      <c r="AN214" s="362">
        <f>'[7]Nicht-Bio'!P196</f>
        <v>2.9582111553104422</v>
      </c>
      <c r="AO214" s="362">
        <f>'[7]Nicht-Bio'!R196</f>
        <v>3.2537771545005194</v>
      </c>
      <c r="AP214" s="362">
        <f>'[7]Nicht-Bio'!S196</f>
        <v>12.576699373953836</v>
      </c>
      <c r="AQ214" s="362">
        <f>'[7]Nicht-Bio'!T196</f>
        <v>4.1008691485298483</v>
      </c>
      <c r="AR214" s="362">
        <f>'[7]Nicht-Bio'!U196</f>
        <v>3.891477585172094</v>
      </c>
      <c r="AS214" s="362">
        <f>'[7]Nicht-Bio'!W196</f>
        <v>3.7178942739266763</v>
      </c>
      <c r="AT214" s="362">
        <f>'[7]Nicht-Bio'!X196</f>
        <v>27.32706198074446</v>
      </c>
      <c r="AU214" s="380">
        <f t="shared" si="18"/>
        <v>21.881607192397244</v>
      </c>
      <c r="AV214" s="362">
        <f>[6]Tabelle1!B27</f>
        <v>1.8476377479463029</v>
      </c>
      <c r="AW214" s="362"/>
      <c r="AX214" s="381">
        <f t="shared" si="21"/>
        <v>2.5866928471248238</v>
      </c>
      <c r="AY214" s="401">
        <f t="shared" si="17"/>
        <v>123.41001430224958</v>
      </c>
    </row>
    <row r="215" spans="1:53">
      <c r="A215" s="398">
        <v>42430</v>
      </c>
      <c r="B215" s="376">
        <f>'[3]Warenkorb transponiert'!AI102</f>
        <v>1.3847607462888711</v>
      </c>
      <c r="C215" s="362">
        <f>'[3]Warenkorb transponiert'!AJ102</f>
        <v>18.156400617198258</v>
      </c>
      <c r="D215" s="362">
        <f>'[3]Warenkorb transponiert'!AK102</f>
        <v>9.895178053312593</v>
      </c>
      <c r="E215" s="362">
        <f>'[3]Warenkorb transponiert'!AL102</f>
        <v>17.308183903808832</v>
      </c>
      <c r="F215" s="362">
        <f>'[3]Warenkorb transponiert'!AM102</f>
        <v>14.94536539483085</v>
      </c>
      <c r="G215" s="362">
        <f>'[3]Warenkorb transponiert'!AN102</f>
        <v>6.4351740389213701</v>
      </c>
      <c r="H215" s="362">
        <f>'[3]Warenkorb transponiert'!AO102</f>
        <v>3.0156598582855878</v>
      </c>
      <c r="I215" s="362">
        <f>'[3]Warenkorb transponiert'!AP102</f>
        <v>2.3018865707853595</v>
      </c>
      <c r="J215" s="380">
        <f t="shared" si="11"/>
        <v>27.067746258154589</v>
      </c>
      <c r="K215" s="362">
        <f>[4]prixC2!C320</f>
        <v>70.085245490913167</v>
      </c>
      <c r="L215" s="362">
        <f>[4]prixC2!D320</f>
        <v>45.869976535887183</v>
      </c>
      <c r="M215" s="362">
        <f>[4]prixC2!Q320</f>
        <v>36.538025739182856</v>
      </c>
      <c r="N215" s="362">
        <f>[4]prixC2!R320</f>
        <v>20.033954482132536</v>
      </c>
      <c r="O215" s="362">
        <f>[4]prixC2!T320</f>
        <v>24.093508637958415</v>
      </c>
      <c r="P215" s="362">
        <f>[4]prixC2!AE320</f>
        <v>4.9886732921865171</v>
      </c>
      <c r="Q215" s="362">
        <f>[4]prixC2!AH320</f>
        <v>1.4230816377399991</v>
      </c>
      <c r="R215" s="362">
        <f>[4]prixC2!AI320</f>
        <v>1.8640582483033656</v>
      </c>
      <c r="S215" s="362">
        <f>[4]prixC2!AK320</f>
        <v>9.7026520590889973</v>
      </c>
      <c r="T215" s="362">
        <f>[4]prixC2!AL320</f>
        <v>28.573634631486559</v>
      </c>
      <c r="U215" s="380">
        <f t="shared" si="19"/>
        <v>41.026701055598565</v>
      </c>
      <c r="V215" s="376">
        <f>'[2]Haltung gewichtet'!H190</f>
        <v>0.61125370146282909</v>
      </c>
      <c r="W215" s="380">
        <f t="shared" si="15"/>
        <v>17.115103640959216</v>
      </c>
      <c r="X215" s="362">
        <f>IF(ISBLANK([1]KochtypBerechnung_nichtBio!U184),"",[1]KochtypBerechnung_nichtBio!U184)</f>
        <v>1.77704453441296</v>
      </c>
      <c r="Y215" s="362">
        <f>IF(ISBLANK([1]KochtypBerechnung_nichtBio!W184),"",[1]KochtypBerechnung_nichtBio!W184)</f>
        <v>1.7675987409852101</v>
      </c>
      <c r="Z215" s="380">
        <f t="shared" si="20"/>
        <v>3.8145059832598265</v>
      </c>
      <c r="AA215" s="362">
        <f>'[7]Nicht-Bio'!C197</f>
        <v>3.6958368281800231</v>
      </c>
      <c r="AB215" s="362">
        <f>'[7]Nicht-Bio'!D197</f>
        <v>2.8082055698635076</v>
      </c>
      <c r="AC215" s="362">
        <f>'[7]Nicht-Bio'!E197</f>
        <v>2.5293167521000002</v>
      </c>
      <c r="AD215" s="362">
        <f>'[7]Nicht-Bio'!F197</f>
        <v>0.66020773713333325</v>
      </c>
      <c r="AE215" s="380">
        <f t="shared" si="12"/>
        <v>12.815601535801006</v>
      </c>
      <c r="AF215" s="362">
        <f>'[7]Nicht-Bio'!G197</f>
        <v>2.1798157938347993</v>
      </c>
      <c r="AG215" s="362">
        <f>'[7]Nicht-Bio'!I197</f>
        <v>3.8605220487519682</v>
      </c>
      <c r="AH215" s="362">
        <f>'[7]Nicht-Bio'!J197</f>
        <v>1.3056638279000001</v>
      </c>
      <c r="AI215" s="362">
        <f>'[7]Nicht-Bio'!K197</f>
        <v>3.2396725933212593</v>
      </c>
      <c r="AJ215" s="362">
        <f>'[7]Nicht-Bio'!L197</f>
        <v>3.4440750323183109</v>
      </c>
      <c r="AK215" s="362">
        <f>'[7]Nicht-Bio'!M197</f>
        <v>2.4143119951500003</v>
      </c>
      <c r="AL215" s="362">
        <f>'[7]Nicht-Bio'!N197</f>
        <v>3.4515710454434467</v>
      </c>
      <c r="AM215" s="362">
        <f>'[7]Nicht-Bio'!O197</f>
        <v>3.2607482207811236</v>
      </c>
      <c r="AN215" s="362">
        <f>'[7]Nicht-Bio'!P197</f>
        <v>3.2398474667044512</v>
      </c>
      <c r="AO215" s="362">
        <f>'[7]Nicht-Bio'!R197</f>
        <v>4.2895796274039144</v>
      </c>
      <c r="AP215" s="362">
        <f>'[7]Nicht-Bio'!S197</f>
        <v>12.775864169510189</v>
      </c>
      <c r="AQ215" s="362">
        <f>'[7]Nicht-Bio'!T197</f>
        <v>4.1229029370238788</v>
      </c>
      <c r="AR215" s="362">
        <f>'[7]Nicht-Bio'!U197</f>
        <v>3.8508997502376756</v>
      </c>
      <c r="AS215" s="362">
        <f>'[7]Nicht-Bio'!W197</f>
        <v>3.6766368743500002</v>
      </c>
      <c r="AT215" s="362">
        <f>'[7]Nicht-Bio'!X197</f>
        <v>26.550864449354965</v>
      </c>
      <c r="AU215" s="380">
        <f t="shared" si="18"/>
        <v>22.905629476142426</v>
      </c>
      <c r="AV215" s="362">
        <f>[6]Tabelle1!B28</f>
        <v>1.8476377479463029</v>
      </c>
      <c r="AW215" s="362"/>
      <c r="AX215" s="381">
        <f t="shared" si="21"/>
        <v>2.5866928471248238</v>
      </c>
      <c r="AY215" s="401">
        <f t="shared" si="17"/>
        <v>127.33198079704044</v>
      </c>
    </row>
    <row r="216" spans="1:53">
      <c r="A216" s="398">
        <v>42461</v>
      </c>
      <c r="B216" s="376">
        <f>'[3]Warenkorb transponiert'!AI103</f>
        <v>1.3310103314589976</v>
      </c>
      <c r="C216" s="362">
        <f>'[3]Warenkorb transponiert'!AJ103</f>
        <v>17.54305816060192</v>
      </c>
      <c r="D216" s="362">
        <f>'[3]Warenkorb transponiert'!AK103</f>
        <v>9.793840774002895</v>
      </c>
      <c r="E216" s="362">
        <f>'[3]Warenkorb transponiert'!AL103</f>
        <v>17.437141101521238</v>
      </c>
      <c r="F216" s="362">
        <f>'[3]Warenkorb transponiert'!AM103</f>
        <v>14.939607699967201</v>
      </c>
      <c r="G216" s="362">
        <f>'[3]Warenkorb transponiert'!AN103</f>
        <v>6.2709812695801359</v>
      </c>
      <c r="H216" s="362">
        <f>'[3]Warenkorb transponiert'!AO103</f>
        <v>3.0748710437459539</v>
      </c>
      <c r="I216" s="362">
        <f>'[3]Warenkorb transponiert'!AP103</f>
        <v>2.3020101978997194</v>
      </c>
      <c r="J216" s="380">
        <f t="shared" si="11"/>
        <v>26.43601571988189</v>
      </c>
      <c r="K216" s="362">
        <f>[4]prixC2!C321</f>
        <v>73.529982093463786</v>
      </c>
      <c r="L216" s="362">
        <f>[4]prixC2!D321</f>
        <v>44.621535827490391</v>
      </c>
      <c r="M216" s="362">
        <f>[4]prixC2!Q321</f>
        <v>36.262772873879761</v>
      </c>
      <c r="N216" s="362">
        <f>[4]prixC2!R321</f>
        <v>20.242475794105872</v>
      </c>
      <c r="O216" s="362">
        <f>[4]prixC2!T321</f>
        <v>25.853744217350776</v>
      </c>
      <c r="P216" s="362">
        <f>[4]prixC2!AE321</f>
        <v>4.7119986693010993</v>
      </c>
      <c r="Q216" s="362">
        <f>[4]prixC2!AH321</f>
        <v>1.4975570607571063</v>
      </c>
      <c r="R216" s="362">
        <f>[4]prixC2!AI321</f>
        <v>1.8788692568681664</v>
      </c>
      <c r="S216" s="362">
        <f>[4]prixC2!AK321</f>
        <v>9.0493151571964123</v>
      </c>
      <c r="T216" s="362">
        <f>[4]prixC2!AL321</f>
        <v>28.687503035004813</v>
      </c>
      <c r="U216" s="380">
        <f t="shared" si="19"/>
        <v>41.18479523029864</v>
      </c>
      <c r="V216" s="376">
        <f>'[2]Haltung gewichtet'!H191</f>
        <v>0.60601324224343311</v>
      </c>
      <c r="W216" s="380">
        <f t="shared" si="15"/>
        <v>16.968370782816127</v>
      </c>
      <c r="X216" s="362" t="str">
        <f>IF(ISBLANK([1]KochtypBerechnung_nichtBio!U185),"",[1]KochtypBerechnung_nichtBio!U185)</f>
        <v/>
      </c>
      <c r="Y216" s="362">
        <f>IF(ISBLANK([1]KochtypBerechnung_nichtBio!W185),"",[1]KochtypBerechnung_nichtBio!W185)</f>
        <v>1.7857535216945402</v>
      </c>
      <c r="Z216" s="380">
        <f t="shared" si="20"/>
        <v>1.160739789101451</v>
      </c>
      <c r="AA216" s="362">
        <f>'[7]Nicht-Bio'!C198</f>
        <v>3.5955983775125011</v>
      </c>
      <c r="AB216" s="362">
        <f>'[7]Nicht-Bio'!D198</f>
        <v>2.7594562822705209</v>
      </c>
      <c r="AC216" s="362">
        <f>'[7]Nicht-Bio'!E198</f>
        <v>2.5053352116666665</v>
      </c>
      <c r="AD216" s="362">
        <f>'[7]Nicht-Bio'!F198</f>
        <v>0.61107652828724324</v>
      </c>
      <c r="AE216" s="380">
        <f t="shared" si="12"/>
        <v>12.462544220876163</v>
      </c>
      <c r="AF216" s="362">
        <f>'[7]Nicht-Bio'!G198</f>
        <v>2.1917295839723594</v>
      </c>
      <c r="AG216" s="362">
        <f>'[7]Nicht-Bio'!I198</f>
        <v>3.6271139753092689</v>
      </c>
      <c r="AH216" s="362">
        <f>'[7]Nicht-Bio'!J198</f>
        <v>1.2182234330382766</v>
      </c>
      <c r="AI216" s="362">
        <f>'[7]Nicht-Bio'!K198</f>
        <v>2.9084357545454815</v>
      </c>
      <c r="AJ216" s="362">
        <f>'[7]Nicht-Bio'!L198</f>
        <v>3.9121848315874996</v>
      </c>
      <c r="AK216" s="362">
        <f>'[7]Nicht-Bio'!M198</f>
        <v>2.391852465375</v>
      </c>
      <c r="AL216" s="362">
        <f>'[7]Nicht-Bio'!N198</f>
        <v>3.9542014459168064</v>
      </c>
      <c r="AM216" s="362">
        <f>'[7]Nicht-Bio'!O198</f>
        <v>3.1783988539454642</v>
      </c>
      <c r="AN216" s="362">
        <f>'[7]Nicht-Bio'!P198</f>
        <v>3.7568455125446092</v>
      </c>
      <c r="AO216" s="362">
        <f>'[7]Nicht-Bio'!R198</f>
        <v>4.1215372442156317</v>
      </c>
      <c r="AP216" s="362">
        <f>'[7]Nicht-Bio'!S198</f>
        <v>12.607971354777863</v>
      </c>
      <c r="AQ216" s="362">
        <f>'[7]Nicht-Bio'!T198</f>
        <v>4.1367416517177942</v>
      </c>
      <c r="AR216" s="362">
        <f>'[7]Nicht-Bio'!U198</f>
        <v>3.8532074310625006</v>
      </c>
      <c r="AS216" s="362">
        <f>'[7]Nicht-Bio'!W198</f>
        <v>3.7961493012893581</v>
      </c>
      <c r="AT216" s="362">
        <f>'[7]Nicht-Bio'!X198</f>
        <v>27.646444087252615</v>
      </c>
      <c r="AU216" s="380">
        <f t="shared" si="18"/>
        <v>23.216629778628221</v>
      </c>
      <c r="AV216" s="362">
        <f>[6]Tabelle1!B29</f>
        <v>1.8476377479463029</v>
      </c>
      <c r="AW216" s="362"/>
      <c r="AX216" s="381">
        <f t="shared" si="21"/>
        <v>2.5866928471248238</v>
      </c>
      <c r="AY216" s="401">
        <f t="shared" si="17"/>
        <v>124.01578836872731</v>
      </c>
    </row>
    <row r="217" spans="1:53">
      <c r="A217" s="398">
        <v>42491</v>
      </c>
      <c r="B217" s="376">
        <f>'[3]Warenkorb transponiert'!AI104</f>
        <v>1.3420960459140305</v>
      </c>
      <c r="C217" s="362">
        <f>'[3]Warenkorb transponiert'!AJ104</f>
        <v>17.804149770091374</v>
      </c>
      <c r="D217" s="362">
        <f>'[3]Warenkorb transponiert'!AK104</f>
        <v>9.7991452828599357</v>
      </c>
      <c r="E217" s="362">
        <f>'[3]Warenkorb transponiert'!AL104</f>
        <v>17.208820640473103</v>
      </c>
      <c r="F217" s="362">
        <f>'[3]Warenkorb transponiert'!AM104</f>
        <v>14.711646632981518</v>
      </c>
      <c r="G217" s="362">
        <f>'[3]Warenkorb transponiert'!AN104</f>
        <v>6.4493986968254351</v>
      </c>
      <c r="H217" s="362">
        <f>'[3]Warenkorb transponiert'!AO104</f>
        <v>3.0874134325233906</v>
      </c>
      <c r="I217" s="362">
        <f>'[3]Warenkorb transponiert'!AP104</f>
        <v>2.3020101978997194</v>
      </c>
      <c r="J217" s="380">
        <f t="shared" si="11"/>
        <v>26.611920383076498</v>
      </c>
      <c r="K217" s="362">
        <f>[4]prixC2!C322</f>
        <v>72.76249430015578</v>
      </c>
      <c r="L217" s="362">
        <f>[4]prixC2!D322</f>
        <v>48.839333657707272</v>
      </c>
      <c r="M217" s="362">
        <f>[4]prixC2!Q322</f>
        <v>37.314346303948838</v>
      </c>
      <c r="N217" s="362">
        <f>[4]prixC2!R322</f>
        <v>23.054762958759017</v>
      </c>
      <c r="O217" s="362">
        <f>[4]prixC2!T322</f>
        <v>26.981656343253903</v>
      </c>
      <c r="P217" s="362">
        <f>[4]prixC2!AE322</f>
        <v>5.0124945498915068</v>
      </c>
      <c r="Q217" s="362">
        <f>[4]prixC2!AH322</f>
        <v>1.4975304215305194</v>
      </c>
      <c r="R217" s="362">
        <f>[4]prixC2!AI322</f>
        <v>1.9182638463876596</v>
      </c>
      <c r="S217" s="362">
        <f>[4]prixC2!AK322</f>
        <v>9.5712559161505606</v>
      </c>
      <c r="T217" s="362">
        <f>[4]prixC2!AL322</f>
        <v>29.383183979841462</v>
      </c>
      <c r="U217" s="380">
        <f t="shared" si="19"/>
        <v>43.016501615456846</v>
      </c>
      <c r="V217" s="376">
        <f>'[2]Haltung gewichtet'!H192</f>
        <v>0.61812197407796221</v>
      </c>
      <c r="W217" s="380">
        <f t="shared" si="15"/>
        <v>17.307415274182944</v>
      </c>
      <c r="X217" s="362" t="str">
        <f>IF(ISBLANK([1]KochtypBerechnung_nichtBio!U186),"",[1]KochtypBerechnung_nichtBio!U186)</f>
        <v/>
      </c>
      <c r="Y217" s="362">
        <f>IF(ISBLANK([1]KochtypBerechnung_nichtBio!W186),"",[1]KochtypBerechnung_nichtBio!W186)</f>
        <v>1.6926061600809352</v>
      </c>
      <c r="Z217" s="380">
        <f t="shared" si="20"/>
        <v>1.1001940040526079</v>
      </c>
      <c r="AA217" s="362">
        <f>'[7]Nicht-Bio'!C199</f>
        <v>3.6083510126787921</v>
      </c>
      <c r="AB217" s="362">
        <f>'[7]Nicht-Bio'!D199</f>
        <v>2.7085213706871549</v>
      </c>
      <c r="AC217" s="362">
        <f>'[7]Nicht-Bio'!E199</f>
        <v>2.5661561995</v>
      </c>
      <c r="AD217" s="362">
        <f>'[7]Nicht-Bio'!F199</f>
        <v>0.59633798134214444</v>
      </c>
      <c r="AE217" s="380">
        <f t="shared" si="12"/>
        <v>12.437826921800982</v>
      </c>
      <c r="AF217" s="362">
        <f>'[7]Nicht-Bio'!G199</f>
        <v>2.1642604306473974</v>
      </c>
      <c r="AG217" s="362">
        <f>'[7]Nicht-Bio'!I199</f>
        <v>3.7225340150403552</v>
      </c>
      <c r="AH217" s="362">
        <f>'[7]Nicht-Bio'!J199</f>
        <v>1.5578050678577324</v>
      </c>
      <c r="AI217" s="362">
        <f>'[7]Nicht-Bio'!K199</f>
        <v>3.1003239675400303</v>
      </c>
      <c r="AJ217" s="362">
        <f>'[7]Nicht-Bio'!L199</f>
        <v>4.9164348417904806</v>
      </c>
      <c r="AK217" s="362">
        <f>'[7]Nicht-Bio'!M199</f>
        <v>2.3934980550833327</v>
      </c>
      <c r="AL217" s="362">
        <f>'[7]Nicht-Bio'!N199</f>
        <v>5.3317862620683227</v>
      </c>
      <c r="AM217" s="362">
        <f>'[7]Nicht-Bio'!O199</f>
        <v>3.4764815838985776</v>
      </c>
      <c r="AN217" s="362">
        <f>'[7]Nicht-Bio'!P199</f>
        <v>4.3003281815833319</v>
      </c>
      <c r="AO217" s="362">
        <f>'[7]Nicht-Bio'!R199</f>
        <v>3.4063687910252525</v>
      </c>
      <c r="AP217" s="362">
        <f>'[7]Nicht-Bio'!S199</f>
        <v>12.266161968999999</v>
      </c>
      <c r="AQ217" s="362">
        <f>'[7]Nicht-Bio'!T199</f>
        <v>4.0814304426349306</v>
      </c>
      <c r="AR217" s="362">
        <f>'[7]Nicht-Bio'!U199</f>
        <v>3.5367536171666676</v>
      </c>
      <c r="AS217" s="362">
        <f>'[7]Nicht-Bio'!W199</f>
        <v>3.5960481370616524</v>
      </c>
      <c r="AT217" s="362">
        <f>'[7]Nicht-Bio'!X199</f>
        <v>25.622654094999351</v>
      </c>
      <c r="AU217" s="380">
        <f t="shared" si="18"/>
        <v>25.128594390914159</v>
      </c>
      <c r="AV217" s="362">
        <f>[6]Tabelle1!B30</f>
        <v>1.8476377479463029</v>
      </c>
      <c r="AW217" s="362"/>
      <c r="AX217" s="381">
        <f t="shared" si="21"/>
        <v>2.5866928471248238</v>
      </c>
      <c r="AY217" s="401">
        <f t="shared" si="17"/>
        <v>128.18914543660887</v>
      </c>
    </row>
    <row r="218" spans="1:53">
      <c r="A218" s="398">
        <v>42522</v>
      </c>
      <c r="B218" s="376">
        <f>'[3]Warenkorb transponiert'!AI105</f>
        <v>1.3453076616408963</v>
      </c>
      <c r="C218" s="362">
        <f>'[3]Warenkorb transponiert'!AJ105</f>
        <v>17.800496033054202</v>
      </c>
      <c r="D218" s="362">
        <f>'[3]Warenkorb transponiert'!AK105</f>
        <v>9.7999131139976416</v>
      </c>
      <c r="E218" s="362">
        <f>'[3]Warenkorb transponiert'!AL105</f>
        <v>17.437141101521238</v>
      </c>
      <c r="F218" s="362">
        <f>'[3]Warenkorb transponiert'!AM105</f>
        <v>14.690911076423935</v>
      </c>
      <c r="G218" s="362">
        <f>'[3]Warenkorb transponiert'!AN105</f>
        <v>6.2315983332536105</v>
      </c>
      <c r="H218" s="362">
        <f>'[3]Warenkorb transponiert'!AO105</f>
        <v>3.0748710437459539</v>
      </c>
      <c r="I218" s="362">
        <f>'[3]Warenkorb transponiert'!AP105</f>
        <v>2.3020101978997194</v>
      </c>
      <c r="J218" s="380">
        <f t="shared" ref="J218:J248" si="22">SUMPRODUCT($B$19:$I$19,B218:I218)</f>
        <v>26.566656575398873</v>
      </c>
      <c r="K218" s="362">
        <f>[4]prixC2!C323</f>
        <v>73.372783869626758</v>
      </c>
      <c r="L218" s="362">
        <f>[4]prixC2!D323</f>
        <v>49.490086818841135</v>
      </c>
      <c r="M218" s="362">
        <f>[4]prixC2!Q323</f>
        <v>37.645774115572053</v>
      </c>
      <c r="N218" s="362">
        <f>[4]prixC2!R323</f>
        <v>22.054244787557934</v>
      </c>
      <c r="O218" s="362">
        <f>[4]prixC2!T323</f>
        <v>26.340655206213484</v>
      </c>
      <c r="P218" s="362">
        <f>[4]prixC2!AE323</f>
        <v>4.9354135796398522</v>
      </c>
      <c r="Q218" s="362">
        <f>[4]prixC2!AH323</f>
        <v>1.5038268783942392</v>
      </c>
      <c r="R218" s="362">
        <f>[4]prixC2!AI323</f>
        <v>1.8142855799725608</v>
      </c>
      <c r="S218" s="362">
        <f>[4]prixC2!AK323</f>
        <v>9.1413254109688769</v>
      </c>
      <c r="T218" s="362">
        <f>[4]prixC2!AL323</f>
        <v>29.297581494286717</v>
      </c>
      <c r="U218" s="380">
        <f t="shared" si="19"/>
        <v>42.509334664636143</v>
      </c>
      <c r="V218" s="376">
        <f>'[2]Haltung gewichtet'!H193</f>
        <v>0.61271362946751928</v>
      </c>
      <c r="W218" s="380">
        <f t="shared" si="15"/>
        <v>17.15598162509054</v>
      </c>
      <c r="X218" s="362" t="str">
        <f>IF(ISBLANK([1]KochtypBerechnung_nichtBio!U187),"",[1]KochtypBerechnung_nichtBio!U187)</f>
        <v/>
      </c>
      <c r="Y218" s="362">
        <f>IF(ISBLANK([1]KochtypBerechnung_nichtBio!W187),"",[1]KochtypBerechnung_nichtBio!W187)</f>
        <v>2.0251052401444185</v>
      </c>
      <c r="Z218" s="380">
        <f t="shared" si="20"/>
        <v>1.3163184060938722</v>
      </c>
      <c r="AA218" s="362">
        <f>'[7]Nicht-Bio'!C200</f>
        <v>3.6276171599282576</v>
      </c>
      <c r="AB218" s="362">
        <f>'[7]Nicht-Bio'!D200</f>
        <v>2.7291208205671582</v>
      </c>
      <c r="AC218" s="362">
        <f>'[7]Nicht-Bio'!E200</f>
        <v>2.6242814619999999</v>
      </c>
      <c r="AD218" s="362">
        <f>'[7]Nicht-Bio'!F200</f>
        <v>0.64423192368000004</v>
      </c>
      <c r="AE218" s="380">
        <f t="shared" ref="AE218:AE237" si="23">SUMPRODUCT($AA$19:$AD$19,AA218:AD218)</f>
        <v>12.662939994908081</v>
      </c>
      <c r="AF218" s="362">
        <f>'[7]Nicht-Bio'!G200</f>
        <v>2.527629809241398</v>
      </c>
      <c r="AG218" s="362">
        <f>'[7]Nicht-Bio'!I200</f>
        <v>4.3034521487848423</v>
      </c>
      <c r="AH218" s="362">
        <f>'[7]Nicht-Bio'!J200</f>
        <v>1.6292682468013102</v>
      </c>
      <c r="AI218" s="362">
        <f>'[7]Nicht-Bio'!K200</f>
        <v>4.5015655179111764</v>
      </c>
      <c r="AJ218" s="362">
        <f>'[7]Nicht-Bio'!L200</f>
        <v>4.7193499077817895</v>
      </c>
      <c r="AK218" s="362">
        <f>'[7]Nicht-Bio'!M200</f>
        <v>2.7304007566000021</v>
      </c>
      <c r="AL218" s="362">
        <f>'[7]Nicht-Bio'!N200</f>
        <v>4.1154611940621582</v>
      </c>
      <c r="AM218" s="362">
        <f>'[7]Nicht-Bio'!O200</f>
        <v>4.6101168022677177</v>
      </c>
      <c r="AN218" s="362">
        <f>'[7]Nicht-Bio'!P200</f>
        <v>6.0204421649101771</v>
      </c>
      <c r="AO218" s="362">
        <f>'[7]Nicht-Bio'!R200</f>
        <v>5.9407633475333341</v>
      </c>
      <c r="AP218" s="362">
        <f>'[7]Nicht-Bio'!S200</f>
        <v>12.081686134776021</v>
      </c>
      <c r="AQ218" s="362">
        <f>'[7]Nicht-Bio'!T200</f>
        <v>4.0847920280000007</v>
      </c>
      <c r="AR218" s="362">
        <f>'[7]Nicht-Bio'!U200</f>
        <v>4.0186706932666656</v>
      </c>
      <c r="AS218" s="362">
        <f>'[7]Nicht-Bio'!W200</f>
        <v>4.5226398567323418</v>
      </c>
      <c r="AT218" s="362">
        <f>'[7]Nicht-Bio'!X200</f>
        <v>25.07253647344</v>
      </c>
      <c r="AU218" s="380">
        <f t="shared" si="18"/>
        <v>27.466151964059147</v>
      </c>
      <c r="AV218" s="362">
        <f>[6]Tabelle1!B31</f>
        <v>1.8476377479463029</v>
      </c>
      <c r="AW218" s="362"/>
      <c r="AX218" s="381">
        <f t="shared" si="21"/>
        <v>2.5866928471248238</v>
      </c>
      <c r="AY218" s="401">
        <f t="shared" si="17"/>
        <v>130.2640760773115</v>
      </c>
    </row>
    <row r="219" spans="1:53">
      <c r="A219" s="398">
        <v>42552</v>
      </c>
      <c r="B219" s="376">
        <f>'[3]Warenkorb transponiert'!AI106</f>
        <v>1.3321468402253982</v>
      </c>
      <c r="C219" s="362">
        <f>'[3]Warenkorb transponiert'!AJ106</f>
        <v>18.028816494102337</v>
      </c>
      <c r="D219" s="362">
        <f>'[3]Warenkorb transponiert'!AK106</f>
        <v>9.3843076295675569</v>
      </c>
      <c r="E219" s="362">
        <f>'[3]Warenkorb transponiert'!AL106</f>
        <v>17.208820640473103</v>
      </c>
      <c r="F219" s="362">
        <f>'[3]Warenkorb transponiert'!AM106</f>
        <v>14.690911076423935</v>
      </c>
      <c r="G219" s="362">
        <f>'[3]Warenkorb transponiert'!AN106</f>
        <v>6.4527741062471087</v>
      </c>
      <c r="H219" s="362">
        <f>'[3]Warenkorb transponiert'!AO106</f>
        <v>3.0211095369206031</v>
      </c>
      <c r="I219" s="362">
        <f>'[3]Warenkorb transponiert'!AP106</f>
        <v>2.3020101978997194</v>
      </c>
      <c r="J219" s="380">
        <f t="shared" si="22"/>
        <v>26.450260726982076</v>
      </c>
      <c r="K219" s="362">
        <f>[4]prixC2!C324</f>
        <v>74.892817394291086</v>
      </c>
      <c r="L219" s="362">
        <f>[4]prixC2!D324</f>
        <v>49.50675394860297</v>
      </c>
      <c r="M219" s="362">
        <f>[4]prixC2!Q324</f>
        <v>39.147444772340634</v>
      </c>
      <c r="N219" s="362">
        <f>[4]prixC2!R324</f>
        <v>23.146774478208716</v>
      </c>
      <c r="O219" s="362">
        <f>[4]prixC2!T324</f>
        <v>27.228327331073736</v>
      </c>
      <c r="P219" s="362">
        <f>[4]prixC2!AE324</f>
        <v>5.0124945498914935</v>
      </c>
      <c r="Q219" s="362">
        <f>[4]prixC2!AH324</f>
        <v>1.5425195873498347</v>
      </c>
      <c r="R219" s="362">
        <f>[4]prixC2!AI324</f>
        <v>1.8499016134902304</v>
      </c>
      <c r="S219" s="362">
        <f>[4]prixC2!AK324</f>
        <v>9.2851160233941812</v>
      </c>
      <c r="T219" s="362">
        <f>[4]prixC2!AL324</f>
        <v>30.373708096479142</v>
      </c>
      <c r="U219" s="380">
        <f t="shared" si="19"/>
        <v>43.648511880180884</v>
      </c>
      <c r="V219" s="376">
        <f>'[2]Haltung gewichtet'!H194</f>
        <v>0.61509757798975973</v>
      </c>
      <c r="W219" s="380">
        <f t="shared" si="15"/>
        <v>17.222732183713273</v>
      </c>
      <c r="X219" s="362" t="str">
        <f>IF(ISBLANK([1]KochtypBerechnung_nichtBio!U188),"",[1]KochtypBerechnung_nichtBio!U188)</f>
        <v/>
      </c>
      <c r="Y219" s="362">
        <f>IF(ISBLANK([1]KochtypBerechnung_nichtBio!W188),"",[1]KochtypBerechnung_nichtBio!W188)</f>
        <v>2.2704112788983437</v>
      </c>
      <c r="Z219" s="380">
        <f t="shared" si="20"/>
        <v>1.4757673312839235</v>
      </c>
      <c r="AA219" s="362">
        <f>'[7]Nicht-Bio'!C201</f>
        <v>3.6881305420000001</v>
      </c>
      <c r="AB219" s="362">
        <f>'[7]Nicht-Bio'!D201</f>
        <v>2.7406000000000001</v>
      </c>
      <c r="AC219" s="362">
        <f>'[7]Nicht-Bio'!E201</f>
        <v>2.9015143960000001</v>
      </c>
      <c r="AD219" s="362">
        <f>'[7]Nicht-Bio'!F201</f>
        <v>0.62582820819999996</v>
      </c>
      <c r="AE219" s="380">
        <f t="shared" si="23"/>
        <v>12.968202280180119</v>
      </c>
      <c r="AF219" s="362">
        <f>'[7]Nicht-Bio'!G201</f>
        <v>2.7032552449741605</v>
      </c>
      <c r="AG219" s="362">
        <f>'[7]Nicht-Bio'!I201</f>
        <v>4.1384049406620527</v>
      </c>
      <c r="AH219" s="362">
        <f>'[7]Nicht-Bio'!J201</f>
        <v>1.43885933997285</v>
      </c>
      <c r="AI219" s="362">
        <f>'[7]Nicht-Bio'!K201</f>
        <v>3.5531321873320598</v>
      </c>
      <c r="AJ219" s="362">
        <f>'[7]Nicht-Bio'!L201</f>
        <v>4.4608435386317256</v>
      </c>
      <c r="AK219" s="362">
        <f>'[7]Nicht-Bio'!M201</f>
        <v>2.6909226953489025</v>
      </c>
      <c r="AL219" s="362">
        <f>'[7]Nicht-Bio'!N201</f>
        <v>4.9291500570833326</v>
      </c>
      <c r="AM219" s="362">
        <f>'[7]Nicht-Bio'!O201</f>
        <v>4.9335804099949723</v>
      </c>
      <c r="AN219" s="362">
        <f>'[7]Nicht-Bio'!P201</f>
        <v>6.7986368666666648</v>
      </c>
      <c r="AO219" s="362">
        <f>'[7]Nicht-Bio'!R201</f>
        <v>5.8313917777024242</v>
      </c>
      <c r="AP219" s="362">
        <f>'[7]Nicht-Bio'!S201</f>
        <v>12.271036872732301</v>
      </c>
      <c r="AQ219" s="362">
        <f>'[7]Nicht-Bio'!T201</f>
        <v>4.0877953455000009</v>
      </c>
      <c r="AR219" s="362">
        <f>'[7]Nicht-Bio'!U201</f>
        <v>5.9341958861666679</v>
      </c>
      <c r="AS219" s="362">
        <f>'[7]Nicht-Bio'!W201</f>
        <v>5.3443276254531522</v>
      </c>
      <c r="AT219" s="362">
        <f>'[7]Nicht-Bio'!X201</f>
        <v>30.016979792645753</v>
      </c>
      <c r="AU219" s="380">
        <f t="shared" si="18"/>
        <v>27.900430389453099</v>
      </c>
      <c r="AV219" s="362">
        <f>[6]Tabelle1!B32</f>
        <v>1.8476377479463029</v>
      </c>
      <c r="AW219" s="362"/>
      <c r="AX219" s="381">
        <f t="shared" si="21"/>
        <v>2.5866928471248238</v>
      </c>
      <c r="AY219" s="401">
        <f t="shared" si="17"/>
        <v>132.25259763891819</v>
      </c>
    </row>
    <row r="220" spans="1:53">
      <c r="A220" s="398">
        <v>42583</v>
      </c>
      <c r="B220" s="376">
        <f>'[3]Warenkorb transponiert'!AI107</f>
        <v>1.3299962916023533</v>
      </c>
      <c r="C220" s="362">
        <f>'[3]Warenkorb transponiert'!AJ107</f>
        <v>17.767886926423579</v>
      </c>
      <c r="D220" s="362">
        <f>'[3]Warenkorb transponiert'!AK107</f>
        <v>9.8052879319615798</v>
      </c>
      <c r="E220" s="362">
        <f>'[3]Warenkorb transponiert'!AL107</f>
        <v>17.437825925783567</v>
      </c>
      <c r="F220" s="362">
        <f>'[3]Warenkorb transponiert'!AM107</f>
        <v>14.690911076423935</v>
      </c>
      <c r="G220" s="362">
        <f>'[3]Warenkorb transponiert'!AN107</f>
        <v>6.267324643268509</v>
      </c>
      <c r="H220" s="362">
        <f>'[3]Warenkorb transponiert'!AO107</f>
        <v>3.0874134325233906</v>
      </c>
      <c r="I220" s="362">
        <f>'[3]Warenkorb transponiert'!AP107</f>
        <v>2.3020101978997194</v>
      </c>
      <c r="J220" s="380">
        <f t="shared" si="22"/>
        <v>26.452036441048481</v>
      </c>
      <c r="K220" s="362">
        <f>[4]prixC2!C325</f>
        <v>72.572943831443993</v>
      </c>
      <c r="L220" s="362">
        <f>[4]prixC2!D325</f>
        <v>47.338636162077812</v>
      </c>
      <c r="M220" s="362">
        <f>[4]prixC2!Q325</f>
        <v>38.222198917733245</v>
      </c>
      <c r="N220" s="362">
        <f>[4]prixC2!R325</f>
        <v>21.46191607483383</v>
      </c>
      <c r="O220" s="362">
        <f>[4]prixC2!T325</f>
        <v>26.898576558008649</v>
      </c>
      <c r="P220" s="362">
        <f>[4]prixC2!AE325</f>
        <v>4.830401355174331</v>
      </c>
      <c r="Q220" s="362">
        <f>[4]prixC2!AH325</f>
        <v>1.4468020834613671</v>
      </c>
      <c r="R220" s="362">
        <f>[4]prixC2!AI325</f>
        <v>1.9185464459430466</v>
      </c>
      <c r="S220" s="362">
        <f>[4]prixC2!AK325</f>
        <v>9.2317284571918421</v>
      </c>
      <c r="T220" s="362">
        <f>[4]prixC2!AL325</f>
        <v>28.238023358758717</v>
      </c>
      <c r="U220" s="380">
        <f t="shared" si="19"/>
        <v>42.190722658612096</v>
      </c>
      <c r="V220" s="376">
        <f>'[2]Haltung gewichtet'!H195</f>
        <v>0.61388787103474385</v>
      </c>
      <c r="W220" s="380">
        <f t="shared" si="15"/>
        <v>17.188860388972827</v>
      </c>
      <c r="X220" s="362">
        <f>IF(ISBLANK([1]KochtypBerechnung_nichtBio!U189),"",[1]KochtypBerechnung_nichtBio!U189)</f>
        <v>1.895100399384805</v>
      </c>
      <c r="Y220" s="362">
        <f>IF(ISBLANK([1]KochtypBerechnung_nichtBio!W189),"",[1]KochtypBerechnung_nichtBio!W189)</f>
        <v>1.9976991818029799</v>
      </c>
      <c r="Z220" s="380">
        <f t="shared" si="20"/>
        <v>4.1411550672491444</v>
      </c>
      <c r="AA220" s="362">
        <f>'[7]Nicht-Bio'!C202</f>
        <v>3.7748492959907161</v>
      </c>
      <c r="AB220" s="362">
        <f>'[7]Nicht-Bio'!D202</f>
        <v>2.7340595175413158</v>
      </c>
      <c r="AC220" s="362">
        <f>'[7]Nicht-Bio'!E202</f>
        <v>2.9239448815999998</v>
      </c>
      <c r="AD220" s="362">
        <f>'[7]Nicht-Bio'!F202</f>
        <v>0.64308028791999994</v>
      </c>
      <c r="AE220" s="380">
        <f t="shared" si="23"/>
        <v>13.153535311981958</v>
      </c>
      <c r="AF220" s="362">
        <f>'[7]Nicht-Bio'!G202</f>
        <v>2.4818456471284422</v>
      </c>
      <c r="AG220" s="362">
        <f>'[7]Nicht-Bio'!I202</f>
        <v>3.934483162257238</v>
      </c>
      <c r="AH220" s="362">
        <f>'[7]Nicht-Bio'!J202</f>
        <v>1.3353019850737879</v>
      </c>
      <c r="AI220" s="362">
        <f>'[7]Nicht-Bio'!K202</f>
        <v>3.3029633822203879</v>
      </c>
      <c r="AJ220" s="362">
        <f>'[7]Nicht-Bio'!L202</f>
        <v>4.4726472304263343</v>
      </c>
      <c r="AK220" s="362">
        <f>'[7]Nicht-Bio'!M202</f>
        <v>2.4820061868000005</v>
      </c>
      <c r="AL220" s="362">
        <f>'[7]Nicht-Bio'!N202</f>
        <v>5.1558275749375095</v>
      </c>
      <c r="AM220" s="362">
        <f>'[7]Nicht-Bio'!O202</f>
        <v>5.3578626959127682</v>
      </c>
      <c r="AN220" s="362">
        <f>'[7]Nicht-Bio'!P202</f>
        <v>6.6603675238029298</v>
      </c>
      <c r="AO220" s="362">
        <f>'[7]Nicht-Bio'!R202</f>
        <v>4.7752977558666654</v>
      </c>
      <c r="AP220" s="362">
        <f>'[7]Nicht-Bio'!S202</f>
        <v>12.393696327999979</v>
      </c>
      <c r="AQ220" s="362">
        <f>'[7]Nicht-Bio'!T202</f>
        <v>4.0797280255999997</v>
      </c>
      <c r="AR220" s="362">
        <f>'[7]Nicht-Bio'!U202</f>
        <v>4.9078519594666661</v>
      </c>
      <c r="AS220" s="362">
        <f>'[7]Nicht-Bio'!W202</f>
        <v>4.7849288302383401</v>
      </c>
      <c r="AT220" s="362">
        <f>'[7]Nicht-Bio'!X202</f>
        <v>32.420018607060982</v>
      </c>
      <c r="AU220" s="380">
        <f t="shared" si="18"/>
        <v>27.076831204416617</v>
      </c>
      <c r="AV220" s="362">
        <f>[6]Tabelle1!B33</f>
        <v>1.8476377479463029</v>
      </c>
      <c r="AW220" s="362"/>
      <c r="AX220" s="381">
        <f t="shared" si="21"/>
        <v>2.5866928471248238</v>
      </c>
      <c r="AY220" s="401">
        <f t="shared" si="17"/>
        <v>132.78983391940594</v>
      </c>
    </row>
    <row r="221" spans="1:53">
      <c r="A221" s="398">
        <v>42614</v>
      </c>
      <c r="B221" s="376">
        <f>'[3]Warenkorb transponiert'!AI108</f>
        <v>1.3445179234228353</v>
      </c>
      <c r="C221" s="362">
        <f>'[3]Warenkorb transponiert'!AJ108</f>
        <v>18.029880280328264</v>
      </c>
      <c r="D221" s="362">
        <f>'[3]Warenkorb transponiert'!AK108</f>
        <v>9.8057311631406971</v>
      </c>
      <c r="E221" s="362">
        <f>'[3]Warenkorb transponiert'!AL108</f>
        <v>17.437121084179065</v>
      </c>
      <c r="F221" s="362">
        <f>'[3]Warenkorb transponiert'!AM108</f>
        <v>14.691527247277927</v>
      </c>
      <c r="G221" s="362">
        <f>'[3]Warenkorb transponiert'!AN108</f>
        <v>6.3871523500230918</v>
      </c>
      <c r="H221" s="362">
        <f>'[3]Warenkorb transponiert'!AO108</f>
        <v>3.0865077956589113</v>
      </c>
      <c r="I221" s="362">
        <f>'[3]Warenkorb transponiert'!AP108</f>
        <v>2.3008781518191199</v>
      </c>
      <c r="J221" s="380">
        <f t="shared" si="22"/>
        <v>26.682449710065555</v>
      </c>
      <c r="K221" s="362">
        <f>[4]prixC2!C326</f>
        <v>73.208525777815169</v>
      </c>
      <c r="L221" s="362">
        <f>[4]prixC2!D326</f>
        <v>50.032123646651222</v>
      </c>
      <c r="M221" s="362">
        <f>[4]prixC2!Q326</f>
        <v>36.954333915104307</v>
      </c>
      <c r="N221" s="362">
        <f>[4]prixC2!R326</f>
        <v>21.09762803740718</v>
      </c>
      <c r="O221" s="362">
        <f>[4]prixC2!T326</f>
        <v>26.509425993411263</v>
      </c>
      <c r="P221" s="362">
        <f>[4]prixC2!AE326</f>
        <v>4.6558918037906505</v>
      </c>
      <c r="Q221" s="362">
        <f>[4]prixC2!AH326</f>
        <v>1.4655283870616689</v>
      </c>
      <c r="R221" s="362">
        <f>[4]prixC2!AI326</f>
        <v>1.8618912707366397</v>
      </c>
      <c r="S221" s="362">
        <f>[4]prixC2!AK326</f>
        <v>9.1827355150440795</v>
      </c>
      <c r="T221" s="362">
        <f>[4]prixC2!AL326</f>
        <v>28.860311952031331</v>
      </c>
      <c r="U221" s="380">
        <f t="shared" si="19"/>
        <v>42.203764314935547</v>
      </c>
      <c r="V221" s="376">
        <f>'[2]Haltung gewichtet'!H196</f>
        <v>0.61241843965229537</v>
      </c>
      <c r="W221" s="380">
        <f t="shared" si="15"/>
        <v>17.147716310264272</v>
      </c>
      <c r="X221" s="362">
        <f>IF(ISBLANK([1]KochtypBerechnung_nichtBio!U190),"",[1]KochtypBerechnung_nichtBio!U190)</f>
        <v>1.7206341247929935</v>
      </c>
      <c r="Y221" s="362">
        <f>IF(ISBLANK([1]KochtypBerechnung_nichtBio!W190),"",[1]KochtypBerechnung_nichtBio!W190)</f>
        <v>1.7976898277622899</v>
      </c>
      <c r="Z221" s="380">
        <f t="shared" si="20"/>
        <v>3.749449575234979</v>
      </c>
      <c r="AA221" s="362">
        <f>'[7]Nicht-Bio'!C203</f>
        <v>3.5635699576663051</v>
      </c>
      <c r="AB221" s="362">
        <f>'[7]Nicht-Bio'!D203</f>
        <v>2.7338003157540998</v>
      </c>
      <c r="AC221" s="362">
        <f>'[7]Nicht-Bio'!E203</f>
        <v>2.8677082270000001</v>
      </c>
      <c r="AD221" s="362">
        <f>'[7]Nicht-Bio'!F203</f>
        <v>0.64584489047983196</v>
      </c>
      <c r="AE221" s="380">
        <f t="shared" si="23"/>
        <v>12.793167772393062</v>
      </c>
      <c r="AF221" s="362">
        <f>'[7]Nicht-Bio'!G203</f>
        <v>2.38682116790465</v>
      </c>
      <c r="AG221" s="362">
        <f>'[7]Nicht-Bio'!I203</f>
        <v>4.1492489412925799</v>
      </c>
      <c r="AH221" s="362">
        <f>'[7]Nicht-Bio'!J203</f>
        <v>1.7360749538471598</v>
      </c>
      <c r="AI221" s="362">
        <f>'[7]Nicht-Bio'!K203</f>
        <v>3.5316110077652723</v>
      </c>
      <c r="AJ221" s="362">
        <f>'[7]Nicht-Bio'!L203</f>
        <v>3.9938521311272548</v>
      </c>
      <c r="AK221" s="362">
        <f>'[7]Nicht-Bio'!M203</f>
        <v>2.2739272638333325</v>
      </c>
      <c r="AL221" s="362">
        <f>'[7]Nicht-Bio'!N203</f>
        <v>4.2396093807683899</v>
      </c>
      <c r="AM221" s="362">
        <f>'[7]Nicht-Bio'!O203</f>
        <v>4.4001125001554273</v>
      </c>
      <c r="AN221" s="362">
        <f>'[7]Nicht-Bio'!P203</f>
        <v>4.8111298378504275</v>
      </c>
      <c r="AO221" s="362">
        <f>'[7]Nicht-Bio'!R203</f>
        <v>3.9730043348497981</v>
      </c>
      <c r="AP221" s="362">
        <f>'[7]Nicht-Bio'!S203</f>
        <v>12.1674060274841</v>
      </c>
      <c r="AQ221" s="362">
        <f>'[7]Nicht-Bio'!T203</f>
        <v>3.9316268074619005</v>
      </c>
      <c r="AR221" s="362">
        <f>'[7]Nicht-Bio'!U203</f>
        <v>4.5073017978333354</v>
      </c>
      <c r="AS221" s="362">
        <f>'[7]Nicht-Bio'!W203</f>
        <v>5.2074081851666678</v>
      </c>
      <c r="AT221" s="362">
        <f>'[7]Nicht-Bio'!X203</f>
        <v>32.1267572834481</v>
      </c>
      <c r="AU221" s="380">
        <f t="shared" si="18"/>
        <v>26.083923067557109</v>
      </c>
      <c r="AV221" s="362">
        <f>[6]Tabelle1!B34</f>
        <v>1.8476377479463029</v>
      </c>
      <c r="AW221" s="362"/>
      <c r="AX221" s="381">
        <f t="shared" si="21"/>
        <v>2.5866928471248238</v>
      </c>
      <c r="AY221" s="401">
        <f t="shared" ref="AY221:AY252" si="24">SUM(J221,U221,W221,Z221,AE221,AU221,AX221)</f>
        <v>131.24716359757534</v>
      </c>
    </row>
    <row r="222" spans="1:53">
      <c r="A222" s="398">
        <v>42644</v>
      </c>
      <c r="B222" s="376">
        <f>'[3]Warenkorb transponiert'!AI109</f>
        <v>1.3438468166438842</v>
      </c>
      <c r="C222" s="362">
        <f>'[3]Warenkorb transponiert'!AJ109</f>
        <v>18.02962101343115</v>
      </c>
      <c r="D222" s="362">
        <f>'[3]Warenkorb transponiert'!AK109</f>
        <v>9.8055095475511411</v>
      </c>
      <c r="E222" s="362">
        <f>'[3]Warenkorb transponiert'!AL109</f>
        <v>16.937967420321634</v>
      </c>
      <c r="F222" s="362">
        <f>'[3]Warenkorb transponiert'!AM109</f>
        <v>14.691527247277927</v>
      </c>
      <c r="G222" s="362">
        <f>'[3]Warenkorb transponiert'!AN109</f>
        <v>6.2149191396731256</v>
      </c>
      <c r="H222" s="362">
        <f>'[3]Warenkorb transponiert'!AO109</f>
        <v>3.0780846421201584</v>
      </c>
      <c r="I222" s="362">
        <f>'[3]Warenkorb transponiert'!AP109</f>
        <v>2.3008781518191199</v>
      </c>
      <c r="J222" s="380">
        <f t="shared" si="22"/>
        <v>26.519990228107865</v>
      </c>
      <c r="K222" s="362">
        <f>[4]prixC2!C327</f>
        <v>76.244963589288616</v>
      </c>
      <c r="L222" s="362">
        <f>[4]prixC2!D327</f>
        <v>50.889573438890501</v>
      </c>
      <c r="M222" s="362">
        <f>[4]prixC2!Q327</f>
        <v>35.666853439284566</v>
      </c>
      <c r="N222" s="362">
        <f>[4]prixC2!R327</f>
        <v>19.551983345281588</v>
      </c>
      <c r="O222" s="362">
        <f>[4]prixC2!T327</f>
        <v>25.881574849369127</v>
      </c>
      <c r="P222" s="362">
        <f>[4]prixC2!AE327</f>
        <v>4.944290291023953</v>
      </c>
      <c r="Q222" s="362">
        <f>[4]prixC2!AH327</f>
        <v>1.4319654378700182</v>
      </c>
      <c r="R222" s="362">
        <f>[4]prixC2!AI327</f>
        <v>1.9054148402327209</v>
      </c>
      <c r="S222" s="362">
        <f>[4]prixC2!AK327</f>
        <v>9.1137826511371696</v>
      </c>
      <c r="T222" s="362">
        <f>[4]prixC2!AL327</f>
        <v>28.209042404509368</v>
      </c>
      <c r="U222" s="380">
        <f t="shared" si="19"/>
        <v>41.876685812148907</v>
      </c>
      <c r="V222" s="376">
        <f>'[2]Haltung gewichtet'!H197</f>
        <v>0.6122038792249761</v>
      </c>
      <c r="W222" s="380">
        <f t="shared" si="15"/>
        <v>17.141708618299329</v>
      </c>
      <c r="X222" s="362">
        <f>IF(ISBLANK([1]KochtypBerechnung_nichtBio!U191),"",[1]KochtypBerechnung_nichtBio!U191)</f>
        <v>1.6733828466385601</v>
      </c>
      <c r="Y222" s="362">
        <f>IF(ISBLANK([1]KochtypBerechnung_nichtBio!W191),"",[1]KochtypBerechnung_nichtBio!W191)</f>
        <v>1.656324682725075</v>
      </c>
      <c r="Z222" s="380">
        <f t="shared" si="20"/>
        <v>3.5866853137291388</v>
      </c>
      <c r="AA222" s="362">
        <f>'[7]Nicht-Bio'!C204</f>
        <v>3.3779805181387776</v>
      </c>
      <c r="AB222" s="362">
        <f>'[7]Nicht-Bio'!D204</f>
        <v>2.6792770966653023</v>
      </c>
      <c r="AC222" s="362">
        <f>'[7]Nicht-Bio'!E204</f>
        <v>2.906764527</v>
      </c>
      <c r="AD222" s="362">
        <f>'[7]Nicht-Bio'!F204</f>
        <v>0.65066790119999995</v>
      </c>
      <c r="AE222" s="380">
        <f t="shared" si="23"/>
        <v>12.496176221060763</v>
      </c>
      <c r="AF222" s="362">
        <f>'[7]Nicht-Bio'!G204</f>
        <v>2.3449204833544401</v>
      </c>
      <c r="AG222" s="362">
        <f>'[7]Nicht-Bio'!I204</f>
        <v>3.9419027541696852</v>
      </c>
      <c r="AH222" s="362">
        <f>'[7]Nicht-Bio'!J204</f>
        <v>1.460963642064965</v>
      </c>
      <c r="AI222" s="362">
        <f>'[7]Nicht-Bio'!K204</f>
        <v>3.3345553771333298</v>
      </c>
      <c r="AJ222" s="362">
        <f>'[7]Nicht-Bio'!L204</f>
        <v>3.7919354181292224</v>
      </c>
      <c r="AK222" s="362">
        <f>'[7]Nicht-Bio'!M204</f>
        <v>2.0735195263333348</v>
      </c>
      <c r="AL222" s="362">
        <f>'[7]Nicht-Bio'!N204</f>
        <v>3.6632420008584399</v>
      </c>
      <c r="AM222" s="362">
        <f>'[7]Nicht-Bio'!O204</f>
        <v>3.3679020155738524</v>
      </c>
      <c r="AN222" s="362">
        <f>'[7]Nicht-Bio'!P204</f>
        <v>4.6677859977366332</v>
      </c>
      <c r="AO222" s="362">
        <f>'[7]Nicht-Bio'!R204</f>
        <v>3.5937709547353371</v>
      </c>
      <c r="AP222" s="362">
        <f>'[7]Nicht-Bio'!S204</f>
        <v>12.28672850266665</v>
      </c>
      <c r="AQ222" s="362">
        <f>'[7]Nicht-Bio'!T204</f>
        <v>4.0847643229999999</v>
      </c>
      <c r="AR222" s="362">
        <f>'[7]Nicht-Bio'!U204</f>
        <v>4.0432869653912826</v>
      </c>
      <c r="AS222" s="362">
        <f>'[7]Nicht-Bio'!W204</f>
        <v>4.4395527032500022</v>
      </c>
      <c r="AT222" s="362">
        <f>'[7]Nicht-Bio'!X204</f>
        <v>31.84739438989925</v>
      </c>
      <c r="AU222" s="380">
        <f t="shared" si="18"/>
        <v>24.406512408585378</v>
      </c>
      <c r="AV222" s="362">
        <f>[6]Tabelle1!B35</f>
        <v>1.8476377479463029</v>
      </c>
      <c r="AW222" s="362"/>
      <c r="AX222" s="381">
        <f t="shared" si="21"/>
        <v>2.5866928471248238</v>
      </c>
      <c r="AY222" s="401">
        <f t="shared" si="24"/>
        <v>128.61445144905622</v>
      </c>
    </row>
    <row r="223" spans="1:53">
      <c r="A223" s="398">
        <v>42675</v>
      </c>
      <c r="B223" s="376">
        <f>'[3]Warenkorb transponiert'!AI110</f>
        <v>1.3476045909993133</v>
      </c>
      <c r="C223" s="362">
        <f>'[3]Warenkorb transponiert'!AJ110</f>
        <v>17.801254336157438</v>
      </c>
      <c r="D223" s="362">
        <f>'[3]Warenkorb transponiert'!AK110</f>
        <v>9.8057311631406971</v>
      </c>
      <c r="E223" s="362">
        <f>'[3]Warenkorb transponiert'!AL110</f>
        <v>17.208156104412101</v>
      </c>
      <c r="F223" s="362">
        <f>'[3]Warenkorb transponiert'!AM110</f>
        <v>14.687859335934281</v>
      </c>
      <c r="G223" s="362">
        <f>'[3]Warenkorb transponiert'!AN110</f>
        <v>6.1848094247084271</v>
      </c>
      <c r="H223" s="362">
        <f>'[3]Warenkorb transponiert'!AO110</f>
        <v>3.0733664035175834</v>
      </c>
      <c r="I223" s="362">
        <f>'[3]Warenkorb transponiert'!AP110</f>
        <v>2.3002791484552283</v>
      </c>
      <c r="J223" s="380">
        <f t="shared" si="22"/>
        <v>26.530686981536629</v>
      </c>
      <c r="K223" s="362">
        <f>[4]prixC2!C328</f>
        <v>77.752380815808891</v>
      </c>
      <c r="L223" s="362">
        <f>[4]prixC2!D328</f>
        <v>50.131917776797415</v>
      </c>
      <c r="M223" s="362">
        <f>[4]prixC2!Q328</f>
        <v>37.731308689497531</v>
      </c>
      <c r="N223" s="362">
        <f>[4]prixC2!R328</f>
        <v>21.315977207452519</v>
      </c>
      <c r="O223" s="362">
        <f>[4]prixC2!T328</f>
        <v>24.563438323724046</v>
      </c>
      <c r="P223" s="362">
        <f>[4]prixC2!AE328</f>
        <v>4.7571894328999846</v>
      </c>
      <c r="Q223" s="362">
        <f>[4]prixC2!AH328</f>
        <v>1.5174499570688749</v>
      </c>
      <c r="R223" s="362">
        <f>[4]prixC2!AI328</f>
        <v>1.8711872286492528</v>
      </c>
      <c r="S223" s="362">
        <f>[4]prixC2!AK328</f>
        <v>9.1967206646717479</v>
      </c>
      <c r="T223" s="362">
        <f>[4]prixC2!AL328</f>
        <v>29.058224884322474</v>
      </c>
      <c r="U223" s="380">
        <f t="shared" si="19"/>
        <v>42.656971563470499</v>
      </c>
      <c r="V223" s="376">
        <f>'[2]Haltung gewichtet'!H198</f>
        <v>0.612047090710375</v>
      </c>
      <c r="W223" s="380">
        <f t="shared" si="15"/>
        <v>17.137318539890501</v>
      </c>
      <c r="X223" s="362" t="str">
        <f>IF(ISBLANK([1]KochtypBerechnung_nichtBio!U192),"",[1]KochtypBerechnung_nichtBio!U192)</f>
        <v/>
      </c>
      <c r="Y223" s="362">
        <f>IF(ISBLANK([1]KochtypBerechnung_nichtBio!W192),"",[1]KochtypBerechnung_nichtBio!W192)</f>
        <v>1.8531561614099719</v>
      </c>
      <c r="Z223" s="380">
        <f t="shared" si="20"/>
        <v>1.2045515049164817</v>
      </c>
      <c r="AA223" s="362">
        <f>'[7]Nicht-Bio'!C205</f>
        <v>3.7366727255999996</v>
      </c>
      <c r="AB223" s="362">
        <f>'[7]Nicht-Bio'!D205</f>
        <v>2.7343868648049923</v>
      </c>
      <c r="AC223" s="362">
        <f>'[7]Nicht-Bio'!E205</f>
        <v>2.6638727561371041</v>
      </c>
      <c r="AD223" s="362">
        <f>'[7]Nicht-Bio'!F205</f>
        <v>0.62962426136307281</v>
      </c>
      <c r="AE223" s="380">
        <f t="shared" si="23"/>
        <v>12.83155109974826</v>
      </c>
      <c r="AF223" s="362">
        <f>'[7]Nicht-Bio'!G205</f>
        <v>2.2413826055999997</v>
      </c>
      <c r="AG223" s="362">
        <f>'[7]Nicht-Bio'!I205</f>
        <v>3.2267094071122964</v>
      </c>
      <c r="AH223" s="362">
        <f>'[7]Nicht-Bio'!J205</f>
        <v>1.3418696571333322</v>
      </c>
      <c r="AI223" s="362">
        <f>'[7]Nicht-Bio'!K205</f>
        <v>3.2048075916786578</v>
      </c>
      <c r="AJ223" s="362">
        <f>'[7]Nicht-Bio'!L205</f>
        <v>4.0805274093530928</v>
      </c>
      <c r="AK223" s="362">
        <f>'[7]Nicht-Bio'!M205</f>
        <v>1.9592975952165941</v>
      </c>
      <c r="AL223" s="362">
        <f>'[7]Nicht-Bio'!N205</f>
        <v>4.5054891716305034</v>
      </c>
      <c r="AM223" s="362">
        <f>'[7]Nicht-Bio'!O205</f>
        <v>3.8824649095115049</v>
      </c>
      <c r="AN223" s="362">
        <f>'[7]Nicht-Bio'!P205</f>
        <v>4.9035456512</v>
      </c>
      <c r="AO223" s="362">
        <f>'[7]Nicht-Bio'!R205</f>
        <v>3.6226151632666643</v>
      </c>
      <c r="AP223" s="362">
        <f>'[7]Nicht-Bio'!S205</f>
        <v>12.307268998356939</v>
      </c>
      <c r="AQ223" s="362">
        <f>'[7]Nicht-Bio'!T205</f>
        <v>4.0300138544348343</v>
      </c>
      <c r="AR223" s="362">
        <f>'[7]Nicht-Bio'!U205</f>
        <v>4.0312702087283441</v>
      </c>
      <c r="AS223" s="362">
        <f>'[7]Nicht-Bio'!W205</f>
        <v>3.8102960408000022</v>
      </c>
      <c r="AT223" s="362">
        <f>'[7]Nicht-Bio'!X205</f>
        <v>30.507112203387816</v>
      </c>
      <c r="AU223" s="380">
        <f t="shared" si="18"/>
        <v>23.965860413923828</v>
      </c>
      <c r="AV223" s="362">
        <f>[6]Tabelle1!B36</f>
        <v>1.8476377479463029</v>
      </c>
      <c r="AW223" s="362"/>
      <c r="AX223" s="381">
        <f t="shared" si="21"/>
        <v>2.5866928471248238</v>
      </c>
      <c r="AY223" s="401">
        <f t="shared" si="24"/>
        <v>126.913632950611</v>
      </c>
    </row>
    <row r="224" spans="1:53">
      <c r="A224" s="398">
        <v>42705</v>
      </c>
      <c r="B224" s="376">
        <f>'[3]Warenkorb transponiert'!AI111</f>
        <v>1.332349023452958</v>
      </c>
      <c r="C224" s="362">
        <f>'[3]Warenkorb transponiert'!AJ111</f>
        <v>18.030273044343147</v>
      </c>
      <c r="D224" s="362">
        <f>'[3]Warenkorb transponiert'!AK111</f>
        <v>9.8057311631406971</v>
      </c>
      <c r="E224" s="362">
        <f>'[3]Warenkorb transponiert'!AL111</f>
        <v>17.436476565460236</v>
      </c>
      <c r="F224" s="362">
        <f>'[3]Warenkorb transponiert'!AM111</f>
        <v>14.687859335934281</v>
      </c>
      <c r="G224" s="362">
        <f>'[3]Warenkorb transponiert'!AN111</f>
        <v>6.3390692252817518</v>
      </c>
      <c r="H224" s="362">
        <f>'[3]Warenkorb transponiert'!AO111</f>
        <v>3.0859087922950201</v>
      </c>
      <c r="I224" s="362">
        <f>'[3]Warenkorb transponiert'!AP111</f>
        <v>2.3002791484552283</v>
      </c>
      <c r="J224" s="380">
        <f t="shared" si="22"/>
        <v>26.55522901607905</v>
      </c>
      <c r="K224" s="362">
        <f>[4]prixC2!C329</f>
        <v>73.29404689154191</v>
      </c>
      <c r="L224" s="362">
        <f>[4]prixC2!D329</f>
        <v>49.770140202826632</v>
      </c>
      <c r="M224" s="362">
        <f>[4]prixC2!Q329</f>
        <v>33.232285254259253</v>
      </c>
      <c r="N224" s="362">
        <f>[4]prixC2!R329</f>
        <v>19.260122153771079</v>
      </c>
      <c r="O224" s="362">
        <f>[4]prixC2!T329</f>
        <v>26.59213819043029</v>
      </c>
      <c r="P224" s="362">
        <f>[4]prixC2!AE329</f>
        <v>4.9438113522553779</v>
      </c>
      <c r="Q224" s="362">
        <f>[4]prixC2!AH329</f>
        <v>1.4293799762364099</v>
      </c>
      <c r="R224" s="362">
        <f>[4]prixC2!AI329</f>
        <v>1.9062423572717715</v>
      </c>
      <c r="S224" s="362">
        <f>[4]prixC2!AK329</f>
        <v>9.2645752610190524</v>
      </c>
      <c r="T224" s="362">
        <f>[4]prixC2!AL329</f>
        <v>30.526723493958229</v>
      </c>
      <c r="U224" s="380">
        <f t="shared" si="19"/>
        <v>41.542315222759626</v>
      </c>
      <c r="V224" s="376">
        <f>'[2]Haltung gewichtet'!H199</f>
        <v>0.611538123289044</v>
      </c>
      <c r="W224" s="380">
        <f t="shared" si="15"/>
        <v>17.123067452093231</v>
      </c>
      <c r="X224" s="362" t="str">
        <f>IF(ISBLANK([1]KochtypBerechnung_nichtBio!U193),"",[1]KochtypBerechnung_nichtBio!U193)</f>
        <v/>
      </c>
      <c r="Y224" s="362">
        <f>IF(ISBLANK([1]KochtypBerechnung_nichtBio!W193),"",[1]KochtypBerechnung_nichtBio!W193)</f>
        <v>1.8254807473333976</v>
      </c>
      <c r="Z224" s="380">
        <f t="shared" si="20"/>
        <v>1.1865624857667085</v>
      </c>
      <c r="AA224" s="362">
        <f>'[7]Nicht-Bio'!C206</f>
        <v>3.7297143735000002</v>
      </c>
      <c r="AB224" s="362">
        <f>'[7]Nicht-Bio'!D206</f>
        <v>2.7453395890000003</v>
      </c>
      <c r="AC224" s="362">
        <f>'[7]Nicht-Bio'!E206</f>
        <v>2.5118577900000001</v>
      </c>
      <c r="AD224" s="362">
        <f>'[7]Nicht-Bio'!F206</f>
        <v>0.63187626819999998</v>
      </c>
      <c r="AE224" s="380">
        <f t="shared" si="23"/>
        <v>12.704594862572471</v>
      </c>
      <c r="AF224" s="362">
        <f>'[7]Nicht-Bio'!G206</f>
        <v>2.261282985000002</v>
      </c>
      <c r="AG224" s="362">
        <f>'[7]Nicht-Bio'!I206</f>
        <v>3.8877076270887927</v>
      </c>
      <c r="AH224" s="362">
        <f>'[7]Nicht-Bio'!J206</f>
        <v>1.7490343972500024</v>
      </c>
      <c r="AI224" s="362">
        <f>'[7]Nicht-Bio'!K206</f>
        <v>4.4449027706532052</v>
      </c>
      <c r="AJ224" s="362">
        <f>'[7]Nicht-Bio'!L206</f>
        <v>2.3319323234647578</v>
      </c>
      <c r="AK224" s="362">
        <f>'[7]Nicht-Bio'!M206</f>
        <v>2.01243014616667</v>
      </c>
      <c r="AL224" s="362">
        <f>'[7]Nicht-Bio'!N206</f>
        <v>3.4510545012881302</v>
      </c>
      <c r="AM224" s="362">
        <f>'[7]Nicht-Bio'!O206</f>
        <v>2.7998462090911573</v>
      </c>
      <c r="AN224" s="362">
        <f>'[7]Nicht-Bio'!P206</f>
        <v>3.8115720197499998</v>
      </c>
      <c r="AO224" s="362">
        <f>'[7]Nicht-Bio'!R206</f>
        <v>3.6424803914999999</v>
      </c>
      <c r="AP224" s="362">
        <f>'[7]Nicht-Bio'!S206</f>
        <v>12.517473470833325</v>
      </c>
      <c r="AQ224" s="362">
        <f>'[7]Nicht-Bio'!T206</f>
        <v>4.0119294637102074</v>
      </c>
      <c r="AR224" s="362">
        <f>'[7]Nicht-Bio'!U206</f>
        <v>4.0669267570000027</v>
      </c>
      <c r="AS224" s="362">
        <f>'[7]Nicht-Bio'!W206</f>
        <v>5.84166123091667</v>
      </c>
      <c r="AT224" s="362">
        <f>'[7]Nicht-Bio'!X206</f>
        <v>32.264569143399626</v>
      </c>
      <c r="AU224" s="380">
        <f t="shared" si="18"/>
        <v>23.476864687099461</v>
      </c>
      <c r="AV224" s="362">
        <f>[6]Tabelle1!B37</f>
        <v>1.8476377479463029</v>
      </c>
      <c r="AW224" s="362"/>
      <c r="AX224" s="381">
        <f t="shared" si="21"/>
        <v>2.5866928471248238</v>
      </c>
      <c r="AY224" s="401">
        <f t="shared" si="24"/>
        <v>125.1753265734954</v>
      </c>
    </row>
    <row r="225" spans="1:51">
      <c r="A225" s="398">
        <v>42736</v>
      </c>
      <c r="B225" s="376">
        <f>'[3]Warenkorb transponiert'!AI112</f>
        <v>1.3411813595455819</v>
      </c>
      <c r="C225" s="362">
        <f>'[3]Warenkorb transponiert'!AJ112</f>
        <v>17.801559819280129</v>
      </c>
      <c r="D225" s="362">
        <f>'[3]Warenkorb transponiert'!AK112</f>
        <v>9.8057311631406971</v>
      </c>
      <c r="E225" s="362">
        <f>'[3]Warenkorb transponiert'!AL112</f>
        <v>17.16564336265094</v>
      </c>
      <c r="F225" s="362">
        <f>'[3]Warenkorb transponiert'!AM112</f>
        <v>14.687859335934281</v>
      </c>
      <c r="G225" s="362">
        <f>'[3]Warenkorb transponiert'!AN112</f>
        <v>6.3827547195189229</v>
      </c>
      <c r="H225" s="362">
        <f>'[3]Warenkorb transponiert'!AO112</f>
        <v>3.0649432499788301</v>
      </c>
      <c r="I225" s="362">
        <f>'[3]Warenkorb transponiert'!AP112</f>
        <v>2.3002791484552283</v>
      </c>
      <c r="J225" s="380">
        <f t="shared" si="22"/>
        <v>26.553995182290247</v>
      </c>
      <c r="K225" s="362">
        <f>[4]prixC2!C330</f>
        <v>75.199631135833897</v>
      </c>
      <c r="L225" s="362">
        <f>[4]prixC2!D330</f>
        <v>49.636245894401171</v>
      </c>
      <c r="M225" s="362">
        <f>[4]prixC2!Q330</f>
        <v>34.793327934832796</v>
      </c>
      <c r="N225" s="362">
        <f>[4]prixC2!R330</f>
        <v>19.507984525521604</v>
      </c>
      <c r="O225" s="362">
        <f>[4]prixC2!T330</f>
        <v>25.519185515716185</v>
      </c>
      <c r="P225" s="362">
        <f>[4]prixC2!AE330</f>
        <v>4.6929159640213971</v>
      </c>
      <c r="Q225" s="362">
        <f>[4]prixC2!AH330</f>
        <v>1.5019876506585945</v>
      </c>
      <c r="R225" s="362">
        <f>[4]prixC2!AI330</f>
        <v>1.8644267144319357</v>
      </c>
      <c r="S225" s="362">
        <f>[4]prixC2!AK330</f>
        <v>9.2643950113820885</v>
      </c>
      <c r="T225" s="362">
        <f>[4]prixC2!AL330</f>
        <v>31.177417945809598</v>
      </c>
      <c r="U225" s="380">
        <f t="shared" si="19"/>
        <v>41.968657501983735</v>
      </c>
      <c r="V225" s="376">
        <f>'[2]Haltung gewichtet'!H200</f>
        <v>0.60819842235679844</v>
      </c>
      <c r="W225" s="380">
        <f t="shared" si="15"/>
        <v>17.029555825990357</v>
      </c>
      <c r="X225" s="362" t="str">
        <f>IF(ISBLANK([1]KochtypBerechnung_nichtBio!U194),"",[1]KochtypBerechnung_nichtBio!U194)</f>
        <v/>
      </c>
      <c r="Y225" s="362">
        <f>IF(ISBLANK([1]KochtypBerechnung_nichtBio!W194),"",[1]KochtypBerechnung_nichtBio!W194)</f>
        <v>1.6054092256693899</v>
      </c>
      <c r="Z225" s="380">
        <f t="shared" si="20"/>
        <v>1.0435159966851035</v>
      </c>
      <c r="AA225" s="376">
        <f>'[7]Nicht-Bio'!C207</f>
        <v>3.7311129694999998</v>
      </c>
      <c r="AB225" s="362">
        <f>'[7]Nicht-Bio'!D207</f>
        <v>2.3610138283617426</v>
      </c>
      <c r="AC225" s="362">
        <f>'[7]Nicht-Bio'!E207</f>
        <v>2.5129239030833324</v>
      </c>
      <c r="AD225" s="362">
        <f>'[7]Nicht-Bio'!F207</f>
        <v>0.60812865382708448</v>
      </c>
      <c r="AE225" s="380">
        <f t="shared" si="23"/>
        <v>12.187067679333515</v>
      </c>
      <c r="AF225" s="362">
        <f>'[7]Nicht-Bio'!G207</f>
        <v>2.1444610882646575</v>
      </c>
      <c r="AG225" s="362">
        <f>'[7]Nicht-Bio'!I207</f>
        <v>4.1717247662047727</v>
      </c>
      <c r="AH225" s="362">
        <f>'[7]Nicht-Bio'!J207</f>
        <v>1.7351261284038424</v>
      </c>
      <c r="AI225" s="362">
        <f>'[7]Nicht-Bio'!K207</f>
        <v>6.3582393248333346</v>
      </c>
      <c r="AJ225" s="362">
        <f>'[7]Nicht-Bio'!L207</f>
        <v>3.5811514848908601</v>
      </c>
      <c r="AK225" s="362">
        <f>'[7]Nicht-Bio'!M207</f>
        <v>2.0100955431666678</v>
      </c>
      <c r="AL225" s="362">
        <f>'[7]Nicht-Bio'!N207</f>
        <v>3.7041433046666672</v>
      </c>
      <c r="AM225" s="362">
        <f>'[7]Nicht-Bio'!O207</f>
        <v>3.5940700469844127</v>
      </c>
      <c r="AN225" s="362">
        <f>'[7]Nicht-Bio'!P207</f>
        <v>4.394431809632307</v>
      </c>
      <c r="AO225" s="362">
        <f>'[7]Nicht-Bio'!R207</f>
        <v>3.907960641743037</v>
      </c>
      <c r="AP225" s="362">
        <f>'[7]Nicht-Bio'!S207</f>
        <v>12.490153362500024</v>
      </c>
      <c r="AQ225" s="362">
        <f>'[7]Nicht-Bio'!T207</f>
        <v>4.0826067517500002</v>
      </c>
      <c r="AR225" s="362">
        <f>'[7]Nicht-Bio'!U207</f>
        <v>3.9650269251666677</v>
      </c>
      <c r="AS225" s="362">
        <f>'[7]Nicht-Bio'!W207</f>
        <v>6.1484978105000003</v>
      </c>
      <c r="AT225" s="362">
        <f>'[7]Nicht-Bio'!X207</f>
        <v>36.328914695844702</v>
      </c>
      <c r="AU225" s="380">
        <f t="shared" si="18"/>
        <v>26.287773678691789</v>
      </c>
      <c r="AV225" s="362">
        <f>[6]Tabelle1!B38</f>
        <v>1.8476377479463029</v>
      </c>
      <c r="AW225" s="362"/>
      <c r="AX225" s="381">
        <f t="shared" si="21"/>
        <v>2.5866928471248238</v>
      </c>
      <c r="AY225" s="401">
        <f t="shared" si="24"/>
        <v>127.65725871209956</v>
      </c>
    </row>
    <row r="226" spans="1:51">
      <c r="A226" s="398">
        <v>42767</v>
      </c>
      <c r="B226" s="376">
        <f>'[3]Warenkorb transponiert'!AI113</f>
        <v>1.3317930512083189</v>
      </c>
      <c r="C226" s="362">
        <f>'[3]Warenkorb transponiert'!AJ113</f>
        <v>17.768942610558966</v>
      </c>
      <c r="D226" s="362">
        <f>'[3]Warenkorb transponiert'!AK113</f>
        <v>9.8026598385898751</v>
      </c>
      <c r="E226" s="362">
        <f>'[3]Warenkorb transponiert'!AL113</f>
        <v>17.208156104412101</v>
      </c>
      <c r="F226" s="362">
        <f>'[3]Warenkorb transponiert'!AM113</f>
        <v>14.687859335934281</v>
      </c>
      <c r="G226" s="362">
        <f>'[3]Warenkorb transponiert'!AN113</f>
        <v>6.2136859555017763</v>
      </c>
      <c r="H226" s="362">
        <f>'[3]Warenkorb transponiert'!AO113</f>
        <v>3.0859087922950201</v>
      </c>
      <c r="I226" s="362">
        <f>'[3]Warenkorb transponiert'!AP113</f>
        <v>2.3002791484552283</v>
      </c>
      <c r="J226" s="380">
        <f t="shared" si="22"/>
        <v>26.406866049304433</v>
      </c>
      <c r="K226" s="362">
        <f>[4]prixC2!C331</f>
        <v>74.303544963138037</v>
      </c>
      <c r="L226" s="362">
        <f>[4]prixC2!D331</f>
        <v>48.106275939915577</v>
      </c>
      <c r="M226" s="362">
        <f>[4]prixC2!Q331</f>
        <v>34.6236169297431</v>
      </c>
      <c r="N226" s="362">
        <f>[4]prixC2!R331</f>
        <v>18.111778801511502</v>
      </c>
      <c r="O226" s="362">
        <f>[4]prixC2!T331</f>
        <v>24.786783269653334</v>
      </c>
      <c r="P226" s="362">
        <f>[4]prixC2!AE331</f>
        <v>4.78596368369318</v>
      </c>
      <c r="Q226" s="362">
        <f>[4]prixC2!AH331</f>
        <v>1.4853730438773329</v>
      </c>
      <c r="R226" s="362">
        <f>[4]prixC2!AI331</f>
        <v>1.8859797617878395</v>
      </c>
      <c r="S226" s="362">
        <f>[4]prixC2!AK331</f>
        <v>9.1118784371770598</v>
      </c>
      <c r="T226" s="362">
        <f>[4]prixC2!AL331</f>
        <v>30.752068033672504</v>
      </c>
      <c r="U226" s="380">
        <f t="shared" ref="U226:U257" si="25">SUMPRODUCT($K$19:$T$19,K226:T226)</f>
        <v>41.088798990972265</v>
      </c>
      <c r="V226" s="376">
        <f>'[2]Haltung gewichtet'!H201</f>
        <v>0.60239069888551167</v>
      </c>
      <c r="W226" s="380">
        <f t="shared" si="15"/>
        <v>16.866939568794326</v>
      </c>
      <c r="X226" s="362" t="str">
        <f>IF(ISBLANK([1]KochtypBerechnung_nichtBio!U195),"",[1]KochtypBerechnung_nichtBio!U195)</f>
        <v/>
      </c>
      <c r="Y226" s="362">
        <f>IF(ISBLANK([1]KochtypBerechnung_nichtBio!W195),"",[1]KochtypBerechnung_nichtBio!W195)</f>
        <v>1.9137359784136951</v>
      </c>
      <c r="Z226" s="380">
        <f t="shared" si="20"/>
        <v>1.2439283859689019</v>
      </c>
      <c r="AA226" s="376">
        <f>'[7]Nicht-Bio'!C208</f>
        <v>3.6987618994791678</v>
      </c>
      <c r="AB226" s="362">
        <f>'[7]Nicht-Bio'!D208</f>
        <v>2.6101577460493925</v>
      </c>
      <c r="AC226" s="362">
        <f>'[7]Nicht-Bio'!E208</f>
        <v>2.5905214532047349</v>
      </c>
      <c r="AD226" s="362">
        <f>'[7]Nicht-Bio'!F208</f>
        <v>0.60910849413632673</v>
      </c>
      <c r="AE226" s="380">
        <f t="shared" si="23"/>
        <v>12.50902577228525</v>
      </c>
      <c r="AF226" s="362">
        <f>'[7]Nicht-Bio'!G208</f>
        <v>2.1660935983160101</v>
      </c>
      <c r="AG226" s="362">
        <f>'[7]Nicht-Bio'!I208</f>
        <v>4.5842146205980328</v>
      </c>
      <c r="AH226" s="362">
        <f>'[7]Nicht-Bio'!J208</f>
        <v>1.6891000867185575</v>
      </c>
      <c r="AI226" s="362">
        <f>'[7]Nicht-Bio'!K208</f>
        <v>6.5487033002249575</v>
      </c>
      <c r="AJ226" s="362">
        <f>'[7]Nicht-Bio'!L208</f>
        <v>6.2516558723833331</v>
      </c>
      <c r="AK226" s="362">
        <f>'[7]Nicht-Bio'!M208</f>
        <v>2.0763738601666653</v>
      </c>
      <c r="AL226" s="362">
        <f>'[7]Nicht-Bio'!N208</f>
        <v>3.9910327857628198</v>
      </c>
      <c r="AM226" s="362">
        <f>'[7]Nicht-Bio'!O208</f>
        <v>4.7039227095000005</v>
      </c>
      <c r="AN226" s="362">
        <f>'[7]Nicht-Bio'!P208</f>
        <v>4.7943882637090471</v>
      </c>
      <c r="AO226" s="362">
        <f>'[7]Nicht-Bio'!R208</f>
        <v>4.2972804196844576</v>
      </c>
      <c r="AP226" s="362">
        <f>'[7]Nicht-Bio'!S208</f>
        <v>12.349854577166703</v>
      </c>
      <c r="AQ226" s="362">
        <f>'[7]Nicht-Bio'!T208</f>
        <v>4.0823607517500005</v>
      </c>
      <c r="AR226" s="362">
        <f>'[7]Nicht-Bio'!U208</f>
        <v>3.8493468179499124</v>
      </c>
      <c r="AS226" s="362">
        <f>'[7]Nicht-Bio'!W208</f>
        <v>7.2042879835000031</v>
      </c>
      <c r="AT226" s="362">
        <f>'[7]Nicht-Bio'!X208</f>
        <v>38.143499020278028</v>
      </c>
      <c r="AU226" s="380">
        <f t="shared" si="18"/>
        <v>30.138563974926921</v>
      </c>
      <c r="AV226" s="362">
        <f>[6]Tabelle1!B39</f>
        <v>1.8476377479463029</v>
      </c>
      <c r="AW226" s="362"/>
      <c r="AX226" s="381">
        <f t="shared" si="21"/>
        <v>2.5866928471248238</v>
      </c>
      <c r="AY226" s="401">
        <f t="shared" si="24"/>
        <v>130.84081558937692</v>
      </c>
    </row>
    <row r="227" spans="1:51">
      <c r="A227" s="398">
        <v>42795</v>
      </c>
      <c r="B227" s="376">
        <f>'[3]Warenkorb transponiert'!AI114</f>
        <v>1.3467130653651986</v>
      </c>
      <c r="C227" s="362">
        <f>'[3]Warenkorb transponiert'!AJ114</f>
        <v>18.029880280328261</v>
      </c>
      <c r="D227" s="362">
        <f>'[3]Warenkorb transponiert'!AK114</f>
        <v>9.8026598385898751</v>
      </c>
      <c r="E227" s="362">
        <f>'[3]Warenkorb transponiert'!AL114</f>
        <v>17.16564336265094</v>
      </c>
      <c r="F227" s="362">
        <f>'[3]Warenkorb transponiert'!AM114</f>
        <v>14.679365855091653</v>
      </c>
      <c r="G227" s="362">
        <f>'[3]Warenkorb transponiert'!AN114</f>
        <v>6.3572535981472473</v>
      </c>
      <c r="H227" s="362">
        <f>'[3]Warenkorb transponiert'!AO114</f>
        <v>3.0196048966922322</v>
      </c>
      <c r="I227" s="362">
        <f>'[3]Warenkorb transponiert'!AP114</f>
        <v>2.3002791484552283</v>
      </c>
      <c r="J227" s="380">
        <f t="shared" si="22"/>
        <v>26.61150800223966</v>
      </c>
      <c r="K227" s="362">
        <f>[4]prixC2!C332</f>
        <v>69.849461560017531</v>
      </c>
      <c r="L227" s="362">
        <f>[4]prixC2!D332</f>
        <v>46.122712990926182</v>
      </c>
      <c r="M227" s="362">
        <f>[4]prixC2!Q332</f>
        <v>34.35383050287637</v>
      </c>
      <c r="N227" s="362">
        <f>[4]prixC2!R332</f>
        <v>19.509483239357429</v>
      </c>
      <c r="O227" s="362">
        <f>[4]prixC2!T332</f>
        <v>26.004289888120837</v>
      </c>
      <c r="P227" s="362">
        <f>[4]prixC2!AE332</f>
        <v>4.7549103599482248</v>
      </c>
      <c r="Q227" s="362">
        <f>[4]prixC2!AH332</f>
        <v>1.344395039608975</v>
      </c>
      <c r="R227" s="362">
        <f>[4]prixC2!AI332</f>
        <v>1.9146123958541239</v>
      </c>
      <c r="S227" s="362">
        <f>[4]prixC2!AK332</f>
        <v>8.7354153522674842</v>
      </c>
      <c r="T227" s="362">
        <f>[4]prixC2!AL332</f>
        <v>30.801725504209386</v>
      </c>
      <c r="U227" s="380">
        <f t="shared" si="25"/>
        <v>40.526919783342677</v>
      </c>
      <c r="V227" s="376">
        <f>'[2]Haltung gewichtet'!H202</f>
        <v>0.62134790138051921</v>
      </c>
      <c r="W227" s="380">
        <f t="shared" si="15"/>
        <v>17.39774123865454</v>
      </c>
      <c r="X227" s="362" t="str">
        <f>IF(ISBLANK([1]KochtypBerechnung_nichtBio!U196),"",[1]KochtypBerechnung_nichtBio!U196)</f>
        <v/>
      </c>
      <c r="Y227" s="362">
        <f>IF(ISBLANK([1]KochtypBerechnung_nichtBio!W196),"",[1]KochtypBerechnung_nichtBio!W196)</f>
        <v>1.9411158510703199</v>
      </c>
      <c r="Z227" s="380">
        <f t="shared" si="20"/>
        <v>1.2617253031957081</v>
      </c>
      <c r="AA227" s="376">
        <f>'[7]Nicht-Bio'!C209</f>
        <v>3.6876278771166704</v>
      </c>
      <c r="AB227" s="362">
        <f>'[7]Nicht-Bio'!D209</f>
        <v>2.7569394760000003</v>
      </c>
      <c r="AC227" s="362">
        <f>'[7]Nicht-Bio'!E209</f>
        <v>2.621747341459248</v>
      </c>
      <c r="AD227" s="362">
        <f>'[7]Nicht-Bio'!F209</f>
        <v>0.59104895152825798</v>
      </c>
      <c r="AE227" s="380">
        <f t="shared" si="23"/>
        <v>12.651094375448222</v>
      </c>
      <c r="AF227" s="362">
        <f>'[7]Nicht-Bio'!G209</f>
        <v>2.2582566558666679</v>
      </c>
      <c r="AG227" s="362">
        <f>'[7]Nicht-Bio'!I209</f>
        <v>3.9789015995262162</v>
      </c>
      <c r="AH227" s="362">
        <f>'[7]Nicht-Bio'!J209</f>
        <v>1.5286561380979262</v>
      </c>
      <c r="AI227" s="362">
        <f>'[7]Nicht-Bio'!K209</f>
        <v>3.4241576851359881</v>
      </c>
      <c r="AJ227" s="362">
        <f>'[7]Nicht-Bio'!L209</f>
        <v>2.8076092172286478</v>
      </c>
      <c r="AK227" s="362">
        <f>'[7]Nicht-Bio'!M209</f>
        <v>2.0949749323999982</v>
      </c>
      <c r="AL227" s="362">
        <f>'[7]Nicht-Bio'!N209</f>
        <v>3.2559036659220899</v>
      </c>
      <c r="AM227" s="362">
        <f>'[7]Nicht-Bio'!O209</f>
        <v>4.3884007632651691</v>
      </c>
      <c r="AN227" s="362">
        <f>'[7]Nicht-Bio'!P209</f>
        <v>3.7527223517189894</v>
      </c>
      <c r="AO227" s="362">
        <f>'[7]Nicht-Bio'!R209</f>
        <v>4.7053832669475657</v>
      </c>
      <c r="AP227" s="362">
        <f>'[7]Nicht-Bio'!S209</f>
        <v>12.3966539570667</v>
      </c>
      <c r="AQ227" s="362">
        <f>'[7]Nicht-Bio'!T209</f>
        <v>4.0837471999999995</v>
      </c>
      <c r="AR227" s="362">
        <f>'[7]Nicht-Bio'!U209</f>
        <v>4.0383012962666651</v>
      </c>
      <c r="AS227" s="362">
        <f>'[7]Nicht-Bio'!W209</f>
        <v>3.7410449725333321</v>
      </c>
      <c r="AT227" s="362">
        <f>'[7]Nicht-Bio'!X209</f>
        <v>26.018715643954842</v>
      </c>
      <c r="AU227" s="380">
        <f t="shared" si="18"/>
        <v>23.139211723511657</v>
      </c>
      <c r="AV227" s="362">
        <f>[6]Tabelle1!B40</f>
        <v>1.8476377479463029</v>
      </c>
      <c r="AW227" s="362"/>
      <c r="AX227" s="381">
        <f t="shared" si="21"/>
        <v>2.5866928471248238</v>
      </c>
      <c r="AY227" s="401">
        <f t="shared" si="24"/>
        <v>124.17489327351728</v>
      </c>
    </row>
    <row r="228" spans="1:51">
      <c r="A228" s="398">
        <v>42826</v>
      </c>
      <c r="B228" s="376">
        <f>'[3]Warenkorb transponiert'!AI115</f>
        <v>1.3312897211241055</v>
      </c>
      <c r="C228" s="362">
        <f>'[3]Warenkorb transponiert'!AJ115</f>
        <v>17.801559819280129</v>
      </c>
      <c r="D228" s="362">
        <f>'[3]Warenkorb transponiert'!AK115</f>
        <v>9.5410849002583351</v>
      </c>
      <c r="E228" s="362">
        <f>'[3]Warenkorb transponiert'!AL115</f>
        <v>17.436476565460236</v>
      </c>
      <c r="F228" s="362">
        <f>'[3]Warenkorb transponiert'!AM115</f>
        <v>14.679365855091653</v>
      </c>
      <c r="G228" s="362">
        <f>'[3]Warenkorb transponiert'!AN115</f>
        <v>6.0446171914846305</v>
      </c>
      <c r="H228" s="362">
        <f>'[3]Warenkorb transponiert'!AO115</f>
        <v>3.0859087922950201</v>
      </c>
      <c r="I228" s="362">
        <f>'[3]Warenkorb transponiert'!AP115</f>
        <v>2.3002791484552283</v>
      </c>
      <c r="J228" s="380">
        <f t="shared" si="22"/>
        <v>26.311362957731625</v>
      </c>
      <c r="K228" s="362">
        <f>[4]prixC2!C333</f>
        <v>71.64232087516919</v>
      </c>
      <c r="L228" s="362">
        <f>[4]prixC2!D333</f>
        <v>49.486304607558459</v>
      </c>
      <c r="M228" s="362">
        <f>[4]prixC2!Q333</f>
        <v>37.674125571269393</v>
      </c>
      <c r="N228" s="362">
        <f>[4]prixC2!R333</f>
        <v>19.767323920604102</v>
      </c>
      <c r="O228" s="362">
        <f>[4]prixC2!T333</f>
        <v>27.063016525326308</v>
      </c>
      <c r="P228" s="362">
        <f>[4]prixC2!AE333</f>
        <v>4.8912348915649764</v>
      </c>
      <c r="Q228" s="362">
        <f>[4]prixC2!AH333</f>
        <v>1.5205667419850637</v>
      </c>
      <c r="R228" s="362">
        <f>[4]prixC2!AI333</f>
        <v>1.8508995300951137</v>
      </c>
      <c r="S228" s="362">
        <f>[4]prixC2!AK333</f>
        <v>9.4218441288490098</v>
      </c>
      <c r="T228" s="362">
        <f>[4]prixC2!AL333</f>
        <v>30.382693596027288</v>
      </c>
      <c r="U228" s="380">
        <f t="shared" si="25"/>
        <v>42.350347319398473</v>
      </c>
      <c r="V228" s="376">
        <f>'[2]Haltung gewichtet'!H203</f>
        <v>0.61729271350351789</v>
      </c>
      <c r="W228" s="380">
        <f t="shared" si="15"/>
        <v>17.284195978098502</v>
      </c>
      <c r="X228" s="362" t="str">
        <f>IF(ISBLANK([1]KochtypBerechnung_nichtBio!U197),"",[1]KochtypBerechnung_nichtBio!U197)</f>
        <v/>
      </c>
      <c r="Y228" s="362">
        <f>IF(ISBLANK([1]KochtypBerechnung_nichtBio!W197),"",[1]KochtypBerechnung_nichtBio!W197)</f>
        <v>1.9735224999878975</v>
      </c>
      <c r="Z228" s="380">
        <f t="shared" si="20"/>
        <v>1.2827896249921333</v>
      </c>
      <c r="AA228" s="376">
        <f>'[7]Nicht-Bio'!C210</f>
        <v>3.46873634525102</v>
      </c>
      <c r="AB228" s="362">
        <f>'[7]Nicht-Bio'!D210</f>
        <v>2.7284238487659551</v>
      </c>
      <c r="AC228" s="362">
        <f>'[7]Nicht-Bio'!E210</f>
        <v>2.5807737047499999</v>
      </c>
      <c r="AD228" s="362">
        <f>'[7]Nicht-Bio'!F210</f>
        <v>0.60629566432499982</v>
      </c>
      <c r="AE228" s="380">
        <f t="shared" si="23"/>
        <v>12.290197538944103</v>
      </c>
      <c r="AF228" s="362">
        <f>'[7]Nicht-Bio'!G210</f>
        <v>2.2494757869591</v>
      </c>
      <c r="AG228" s="362">
        <f>'[7]Nicht-Bio'!I210</f>
        <v>3.5787037995044448</v>
      </c>
      <c r="AH228" s="362">
        <f>'[7]Nicht-Bio'!J210</f>
        <v>1.3122348785833351</v>
      </c>
      <c r="AI228" s="362">
        <f>'[7]Nicht-Bio'!K210</f>
        <v>2.7798131145200173</v>
      </c>
      <c r="AJ228" s="362">
        <f>'[7]Nicht-Bio'!L210</f>
        <v>3.52174001285</v>
      </c>
      <c r="AK228" s="362">
        <f>'[7]Nicht-Bio'!M210</f>
        <v>2.064658161166665</v>
      </c>
      <c r="AL228" s="362">
        <f>'[7]Nicht-Bio'!N210</f>
        <v>3.2216467018333299</v>
      </c>
      <c r="AM228" s="362">
        <f>'[7]Nicht-Bio'!O210</f>
        <v>4.0113838250833354</v>
      </c>
      <c r="AN228" s="362">
        <f>'[7]Nicht-Bio'!P210</f>
        <v>4.3621235689706053</v>
      </c>
      <c r="AO228" s="362">
        <f>'[7]Nicht-Bio'!R210</f>
        <v>4.4778346643333347</v>
      </c>
      <c r="AP228" s="362">
        <f>'[7]Nicht-Bio'!S210</f>
        <v>12.461519197735074</v>
      </c>
      <c r="AQ228" s="362">
        <f>'[7]Nicht-Bio'!T210</f>
        <v>4.0839439999999998</v>
      </c>
      <c r="AR228" s="362">
        <f>'[7]Nicht-Bio'!U210</f>
        <v>4.0686639429999998</v>
      </c>
      <c r="AS228" s="362">
        <f>'[7]Nicht-Bio'!W210</f>
        <v>3.5843301276189998</v>
      </c>
      <c r="AT228" s="362">
        <f>'[7]Nicht-Bio'!X210</f>
        <v>20.319176706728125</v>
      </c>
      <c r="AU228" s="380">
        <f t="shared" si="18"/>
        <v>22.570935931127824</v>
      </c>
      <c r="AV228" s="362">
        <f>[6]Tabelle1!B41</f>
        <v>1.8476377479463029</v>
      </c>
      <c r="AW228" s="362"/>
      <c r="AX228" s="381">
        <f t="shared" si="21"/>
        <v>2.5866928471248238</v>
      </c>
      <c r="AY228" s="401">
        <f t="shared" si="24"/>
        <v>124.67652219741748</v>
      </c>
    </row>
    <row r="229" spans="1:51">
      <c r="A229" s="398">
        <v>42856</v>
      </c>
      <c r="B229" s="376">
        <f>'[3]Warenkorb transponiert'!AI116</f>
        <v>1.3470486187546742</v>
      </c>
      <c r="C229" s="362">
        <f>'[3]Warenkorb transponiert'!AJ116</f>
        <v>18.026607659508546</v>
      </c>
      <c r="D229" s="362">
        <f>'[3]Warenkorb transponiert'!AK116</f>
        <v>9.8024936268977054</v>
      </c>
      <c r="E229" s="362">
        <f>'[3]Warenkorb transponiert'!AL116</f>
        <v>17.11629234715372</v>
      </c>
      <c r="F229" s="362">
        <f>'[3]Warenkorb transponiert'!AM116</f>
        <v>14.678903726951157</v>
      </c>
      <c r="G229" s="362">
        <f>'[3]Warenkorb transponiert'!AN116</f>
        <v>6.2136859555017763</v>
      </c>
      <c r="H229" s="362">
        <f>'[3]Warenkorb transponiert'!AO116</f>
        <v>3.1190607400964137</v>
      </c>
      <c r="I229" s="362">
        <f>'[3]Warenkorb transponiert'!AP116</f>
        <v>2.3002791484552283</v>
      </c>
      <c r="J229" s="380">
        <f t="shared" si="22"/>
        <v>26.591373328861447</v>
      </c>
      <c r="K229" s="362">
        <f>[4]prixC2!C334</f>
        <v>66.84029211986568</v>
      </c>
      <c r="L229" s="362">
        <f>[4]prixC2!D334</f>
        <v>47.650395532130652</v>
      </c>
      <c r="M229" s="362">
        <f>[4]prixC2!Q334</f>
        <v>35.468168011870809</v>
      </c>
      <c r="N229" s="362">
        <f>[4]prixC2!R334</f>
        <v>20.630073246137375</v>
      </c>
      <c r="O229" s="362">
        <f>[4]prixC2!T334</f>
        <v>26.129663227179218</v>
      </c>
      <c r="P229" s="362">
        <f>[4]prixC2!AE334</f>
        <v>5.0115472437484705</v>
      </c>
      <c r="Q229" s="362">
        <f>[4]prixC2!AH334</f>
        <v>1.5053522852294219</v>
      </c>
      <c r="R229" s="362">
        <f>[4]prixC2!AI334</f>
        <v>1.9115328346854705</v>
      </c>
      <c r="S229" s="362">
        <f>[4]prixC2!AK334</f>
        <v>9.1369627716248107</v>
      </c>
      <c r="T229" s="362">
        <f>[4]prixC2!AL334</f>
        <v>30.395658734186888</v>
      </c>
      <c r="U229" s="380">
        <f t="shared" si="25"/>
        <v>41.05903994545902</v>
      </c>
      <c r="V229" s="376">
        <f>'[2]Haltung gewichtet'!H204</f>
        <v>0.60369303732430579</v>
      </c>
      <c r="W229" s="380">
        <f t="shared" si="15"/>
        <v>16.903405045080561</v>
      </c>
      <c r="X229" s="362" t="str">
        <f>IF(ISBLANK([1]KochtypBerechnung_nichtBio!U198),"",[1]KochtypBerechnung_nichtBio!U198)</f>
        <v/>
      </c>
      <c r="Y229" s="362">
        <f>IF(ISBLANK([1]KochtypBerechnung_nichtBio!W198),"",[1]KochtypBerechnung_nichtBio!W198)</f>
        <v>1.9385027657600002</v>
      </c>
      <c r="Z229" s="380">
        <f t="shared" si="20"/>
        <v>1.2600267977440003</v>
      </c>
      <c r="AA229" s="376">
        <f>'[7]Nicht-Bio'!C211</f>
        <v>3.7212430946666677</v>
      </c>
      <c r="AB229" s="362">
        <f>'[7]Nicht-Bio'!D211</f>
        <v>2.74218710698963</v>
      </c>
      <c r="AC229" s="362">
        <f>'[7]Nicht-Bio'!E211</f>
        <v>2.5896933351000002</v>
      </c>
      <c r="AD229" s="362">
        <f>'[7]Nicht-Bio'!F211</f>
        <v>0.6190219881600002</v>
      </c>
      <c r="AE229" s="380">
        <f t="shared" si="23"/>
        <v>12.725235339607828</v>
      </c>
      <c r="AF229" s="362">
        <f>'[7]Nicht-Bio'!G211</f>
        <v>2.2336174554666659</v>
      </c>
      <c r="AG229" s="362">
        <f>'[7]Nicht-Bio'!I211</f>
        <v>3.6296015168327367</v>
      </c>
      <c r="AH229" s="362">
        <f>'[7]Nicht-Bio'!J211</f>
        <v>1.6927039666866759</v>
      </c>
      <c r="AI229" s="362">
        <f>'[7]Nicht-Bio'!K211</f>
        <v>3.2455075914257399</v>
      </c>
      <c r="AJ229" s="362">
        <f>'[7]Nicht-Bio'!L211</f>
        <v>6.2697994745760601</v>
      </c>
      <c r="AK229" s="362">
        <f>'[7]Nicht-Bio'!M211</f>
        <v>2.0213280205333302</v>
      </c>
      <c r="AL229" s="362">
        <f>'[7]Nicht-Bio'!N211</f>
        <v>4.6166501973333336</v>
      </c>
      <c r="AM229" s="362">
        <f>'[7]Nicht-Bio'!O211</f>
        <v>4.8105179558666675</v>
      </c>
      <c r="AN229" s="362">
        <f>'[7]Nicht-Bio'!P211</f>
        <v>5.5241907044000014</v>
      </c>
      <c r="AO229" s="362">
        <f>'[7]Nicht-Bio'!R211</f>
        <v>4.1705973206666682</v>
      </c>
      <c r="AP229" s="362">
        <f>'[7]Nicht-Bio'!S211</f>
        <v>12.2167628672308</v>
      </c>
      <c r="AQ229" s="362">
        <f>'[7]Nicht-Bio'!T211</f>
        <v>4.0833535999999997</v>
      </c>
      <c r="AR229" s="362">
        <f>'[7]Nicht-Bio'!U211</f>
        <v>4.1657750761333361</v>
      </c>
      <c r="AS229" s="362">
        <f>'[7]Nicht-Bio'!W211</f>
        <v>3.7243998069275301</v>
      </c>
      <c r="AT229" s="362">
        <f>'[7]Nicht-Bio'!X211</f>
        <v>26.431098916116138</v>
      </c>
      <c r="AU229" s="380">
        <f t="shared" si="18"/>
        <v>27.339925115223245</v>
      </c>
      <c r="AV229" s="362">
        <f>[6]Tabelle1!B42</f>
        <v>1.8476377479463029</v>
      </c>
      <c r="AW229" s="362"/>
      <c r="AX229" s="381">
        <f t="shared" si="21"/>
        <v>2.5866928471248238</v>
      </c>
      <c r="AY229" s="401">
        <f t="shared" si="24"/>
        <v>128.46569841910093</v>
      </c>
    </row>
    <row r="230" spans="1:51">
      <c r="A230" s="398">
        <v>42887</v>
      </c>
      <c r="B230" s="376">
        <f>'[3]Warenkorb transponiert'!AI117</f>
        <v>1.3459029655250878</v>
      </c>
      <c r="C230" s="362">
        <f>'[3]Warenkorb transponiert'!AJ117</f>
        <v>18.026607659508546</v>
      </c>
      <c r="D230" s="362">
        <f>'[3]Warenkorb transponiert'!AK117</f>
        <v>9.7970634050363774</v>
      </c>
      <c r="E230" s="362">
        <f>'[3]Warenkorb transponiert'!AL117</f>
        <v>17.171631231556042</v>
      </c>
      <c r="F230" s="362">
        <f>'[3]Warenkorb transponiert'!AM117</f>
        <v>14.687243165080291</v>
      </c>
      <c r="G230" s="362">
        <f>'[3]Warenkorb transponiert'!AN117</f>
        <v>6.3540891518144278</v>
      </c>
      <c r="H230" s="362">
        <f>'[3]Warenkorb transponiert'!AO117</f>
        <v>3.0733664035175834</v>
      </c>
      <c r="I230" s="362">
        <f>'[3]Warenkorb transponiert'!AP117</f>
        <v>2.3002791484552283</v>
      </c>
      <c r="J230" s="380">
        <f t="shared" si="22"/>
        <v>26.629932805401953</v>
      </c>
      <c r="K230" s="362">
        <f>[4]prixC2!C335</f>
        <v>65.5637660307315</v>
      </c>
      <c r="L230" s="362">
        <f>[4]prixC2!D335</f>
        <v>50.613820627688249</v>
      </c>
      <c r="M230" s="362">
        <f>[4]prixC2!Q335</f>
        <v>39.292969701737711</v>
      </c>
      <c r="N230" s="362">
        <f>[4]prixC2!R335</f>
        <v>21.054790036091443</v>
      </c>
      <c r="O230" s="362">
        <f>[4]prixC2!T335</f>
        <v>26.849560688790472</v>
      </c>
      <c r="P230" s="362">
        <f>[4]prixC2!AE335</f>
        <v>4.7175306598088973</v>
      </c>
      <c r="Q230" s="362">
        <f>[4]prixC2!AH335</f>
        <v>1.4840066563149974</v>
      </c>
      <c r="R230" s="362">
        <f>[4]prixC2!AI335</f>
        <v>1.8605520909053515</v>
      </c>
      <c r="S230" s="362">
        <f>[4]prixC2!AK335</f>
        <v>9.3027710781654669</v>
      </c>
      <c r="T230" s="362">
        <f>[4]prixC2!AL335</f>
        <v>30.76964695802857</v>
      </c>
      <c r="U230" s="380">
        <f t="shared" si="25"/>
        <v>42.19630835584509</v>
      </c>
      <c r="V230" s="376">
        <f>'[2]Haltung gewichtet'!H205</f>
        <v>0.62112765726320851</v>
      </c>
      <c r="W230" s="380">
        <f t="shared" si="15"/>
        <v>17.391574403369837</v>
      </c>
      <c r="X230" s="362" t="str">
        <f>IF(ISBLANK([1]KochtypBerechnung_nichtBio!U199),"",[1]KochtypBerechnung_nichtBio!U199)</f>
        <v/>
      </c>
      <c r="Y230" s="362">
        <f>IF(ISBLANK([1]KochtypBerechnung_nichtBio!W199),"",[1]KochtypBerechnung_nichtBio!W199)</f>
        <v>1.9966147990486025</v>
      </c>
      <c r="Z230" s="380">
        <f t="shared" si="20"/>
        <v>1.2977996193815917</v>
      </c>
      <c r="AA230" s="376">
        <f>'[7]Nicht-Bio'!C212</f>
        <v>3.7107019975833349</v>
      </c>
      <c r="AB230" s="362">
        <f>'[7]Nicht-Bio'!D212</f>
        <v>2.7354481765495375</v>
      </c>
      <c r="AC230" s="362">
        <f>'[7]Nicht-Bio'!E212</f>
        <v>2.5772512463749999</v>
      </c>
      <c r="AD230" s="362">
        <f>'[7]Nicht-Bio'!F212</f>
        <v>0.65560924999999992</v>
      </c>
      <c r="AE230" s="380">
        <f t="shared" si="23"/>
        <v>12.781753195008198</v>
      </c>
      <c r="AF230" s="362">
        <f>'[7]Nicht-Bio'!G212</f>
        <v>2.7753316951969449</v>
      </c>
      <c r="AG230" s="362">
        <f>'[7]Nicht-Bio'!I212</f>
        <v>3.9669173586463105</v>
      </c>
      <c r="AH230" s="362">
        <f>'[7]Nicht-Bio'!J212</f>
        <v>1.5067794971931701</v>
      </c>
      <c r="AI230" s="362">
        <f>'[7]Nicht-Bio'!K212</f>
        <v>4.3164782614101895</v>
      </c>
      <c r="AJ230" s="362">
        <f>'[7]Nicht-Bio'!L212</f>
        <v>3.697045342277975</v>
      </c>
      <c r="AK230" s="362">
        <f>'[7]Nicht-Bio'!M212</f>
        <v>2.2486872403333327</v>
      </c>
      <c r="AL230" s="362">
        <f>'[7]Nicht-Bio'!N212</f>
        <v>3.7191024940544848</v>
      </c>
      <c r="AM230" s="362">
        <f>'[7]Nicht-Bio'!O212</f>
        <v>4.3517382568333352</v>
      </c>
      <c r="AN230" s="362">
        <f>'[7]Nicht-Bio'!P212</f>
        <v>4.8483444876749049</v>
      </c>
      <c r="AO230" s="362">
        <f>'[7]Nicht-Bio'!R212</f>
        <v>5.0532811770000006</v>
      </c>
      <c r="AP230" s="362">
        <f>'[7]Nicht-Bio'!S212</f>
        <v>12.282310337795524</v>
      </c>
      <c r="AQ230" s="362">
        <f>'[7]Nicht-Bio'!T212</f>
        <v>4.0834519999999994</v>
      </c>
      <c r="AR230" s="362">
        <f>'[7]Nicht-Bio'!U212</f>
        <v>4.2357107036666708</v>
      </c>
      <c r="AS230" s="362">
        <f>'[7]Nicht-Bio'!W212</f>
        <v>4.7887331372377</v>
      </c>
      <c r="AT230" s="362">
        <f>'[7]Nicht-Bio'!X212</f>
        <v>31.326647609333328</v>
      </c>
      <c r="AU230" s="380">
        <f t="shared" si="18"/>
        <v>25.92658158149758</v>
      </c>
      <c r="AV230" s="362">
        <f>[6]Tabelle1!B43</f>
        <v>1.8476377479463029</v>
      </c>
      <c r="AW230" s="362"/>
      <c r="AX230" s="381">
        <f t="shared" si="21"/>
        <v>2.5866928471248238</v>
      </c>
      <c r="AY230" s="401">
        <f t="shared" si="24"/>
        <v>128.81064280762905</v>
      </c>
    </row>
    <row r="231" spans="1:51">
      <c r="A231" s="398">
        <v>42917</v>
      </c>
      <c r="B231" s="376">
        <f>'[3]Warenkorb transponiert'!AI118</f>
        <v>1.3496179113361668</v>
      </c>
      <c r="C231" s="362">
        <f>'[3]Warenkorb transponiert'!AJ118</f>
        <v>18.032088265064303</v>
      </c>
      <c r="D231" s="362">
        <f>'[3]Warenkorb transponiert'!AK118</f>
        <v>9.7958523427195541</v>
      </c>
      <c r="E231" s="362">
        <f>'[3]Warenkorb transponiert'!AL118</f>
        <v>17.213220249698736</v>
      </c>
      <c r="F231" s="362">
        <f>'[3]Warenkorb transponiert'!AM118</f>
        <v>14.687243165080291</v>
      </c>
      <c r="G231" s="362">
        <f>'[3]Warenkorb transponiert'!AN118</f>
        <v>6.3795902731861034</v>
      </c>
      <c r="H231" s="362">
        <f>'[3]Warenkorb transponiert'!AO118</f>
        <v>3.0750713092135937</v>
      </c>
      <c r="I231" s="362">
        <f>'[3]Warenkorb transponiert'!AP118</f>
        <v>2.3002791484552283</v>
      </c>
      <c r="J231" s="380">
        <f t="shared" si="22"/>
        <v>26.681289447588519</v>
      </c>
      <c r="K231" s="362">
        <f>[4]prixC2!C336</f>
        <v>74.017893732094919</v>
      </c>
      <c r="L231" s="362">
        <f>[4]prixC2!D336</f>
        <v>48.642048445332136</v>
      </c>
      <c r="M231" s="362">
        <f>[4]prixC2!Q336</f>
        <v>39.366321420834183</v>
      </c>
      <c r="N231" s="362">
        <f>[4]prixC2!R336</f>
        <v>21.649108043806198</v>
      </c>
      <c r="O231" s="362">
        <f>[4]prixC2!T336</f>
        <v>27.100281160410653</v>
      </c>
      <c r="P231" s="362">
        <f>[4]prixC2!AE336</f>
        <v>5.0115472437484714</v>
      </c>
      <c r="Q231" s="362">
        <f>[4]prixC2!AH336</f>
        <v>1.4843956169596002</v>
      </c>
      <c r="R231" s="362">
        <f>[4]prixC2!AI336</f>
        <v>1.8506523821677512</v>
      </c>
      <c r="S231" s="362">
        <f>[4]prixC2!AK336</f>
        <v>9.4223425119855051</v>
      </c>
      <c r="T231" s="362">
        <f>[4]prixC2!AL336</f>
        <v>29.971037196400342</v>
      </c>
      <c r="U231" s="380">
        <f t="shared" si="25"/>
        <v>43.173335632429442</v>
      </c>
      <c r="V231" s="376">
        <f>'[2]Haltung gewichtet'!H206</f>
        <v>0.6134308385127617</v>
      </c>
      <c r="W231" s="380">
        <f t="shared" si="15"/>
        <v>17.176063478357328</v>
      </c>
      <c r="X231" s="362" t="str">
        <f>IF(ISBLANK([1]KochtypBerechnung_nichtBio!U200),"",[1]KochtypBerechnung_nichtBio!U200)</f>
        <v/>
      </c>
      <c r="Y231" s="362">
        <f>IF(ISBLANK([1]KochtypBerechnung_nichtBio!W200),"",[1]KochtypBerechnung_nichtBio!W200)</f>
        <v>2.143409304</v>
      </c>
      <c r="Z231" s="380">
        <f t="shared" si="20"/>
        <v>1.3932160476</v>
      </c>
      <c r="AA231" s="376">
        <f>'[7]Nicht-Bio'!C213</f>
        <v>3.6993518693044303</v>
      </c>
      <c r="AB231" s="362">
        <f>'[7]Nicht-Bio'!D213</f>
        <v>2.7458120759375002</v>
      </c>
      <c r="AC231" s="362">
        <f>'[7]Nicht-Bio'!E213</f>
        <v>2.9032143624585371</v>
      </c>
      <c r="AD231" s="362">
        <f>'[7]Nicht-Bio'!F213</f>
        <v>0.63882052474166695</v>
      </c>
      <c r="AE231" s="380">
        <f t="shared" si="23"/>
        <v>13.025290166303172</v>
      </c>
      <c r="AF231" s="362">
        <f>'[7]Nicht-Bio'!G213</f>
        <v>2.4985063371312997</v>
      </c>
      <c r="AG231" s="362">
        <f>'[7]Nicht-Bio'!I213</f>
        <v>3.9514964204032355</v>
      </c>
      <c r="AH231" s="362">
        <f>'[7]Nicht-Bio'!J213</f>
        <v>1.7165081836797875</v>
      </c>
      <c r="AI231" s="362">
        <f>'[7]Nicht-Bio'!K213</f>
        <v>2.6582337319745521</v>
      </c>
      <c r="AJ231" s="362">
        <f>'[7]Nicht-Bio'!L213</f>
        <v>3.7925075802707395</v>
      </c>
      <c r="AK231" s="362">
        <f>'[7]Nicht-Bio'!M213</f>
        <v>2.312295474333335</v>
      </c>
      <c r="AL231" s="362">
        <f>'[7]Nicht-Bio'!N213</f>
        <v>4.7703809219280853</v>
      </c>
      <c r="AM231" s="362">
        <f>'[7]Nicht-Bio'!O213</f>
        <v>4.817781040833335</v>
      </c>
      <c r="AN231" s="362">
        <f>'[7]Nicht-Bio'!P213</f>
        <v>5.1935467329999998</v>
      </c>
      <c r="AO231" s="362">
        <f>'[7]Nicht-Bio'!R213</f>
        <v>4.2615874558333324</v>
      </c>
      <c r="AP231" s="362">
        <f>'[7]Nicht-Bio'!S213</f>
        <v>12.573485193666675</v>
      </c>
      <c r="AQ231" s="362">
        <f>'[7]Nicht-Bio'!T213</f>
        <v>4.0839439999999998</v>
      </c>
      <c r="AR231" s="362">
        <f>'[7]Nicht-Bio'!U213</f>
        <v>4.7977880369166677</v>
      </c>
      <c r="AS231" s="362">
        <f>'[7]Nicht-Bio'!W213</f>
        <v>4.76911068776365</v>
      </c>
      <c r="AT231" s="362">
        <f>'[7]Nicht-Bio'!X213</f>
        <v>34.045419990833302</v>
      </c>
      <c r="AU231" s="380">
        <f t="shared" si="18"/>
        <v>26.126434597185391</v>
      </c>
      <c r="AV231" s="362">
        <f>[6]Tabelle1!B44</f>
        <v>1.85</v>
      </c>
      <c r="AW231" s="362"/>
      <c r="AX231" s="381">
        <f t="shared" si="21"/>
        <v>2.59</v>
      </c>
      <c r="AY231" s="401">
        <f t="shared" si="24"/>
        <v>130.16562936946386</v>
      </c>
    </row>
    <row r="232" spans="1:51">
      <c r="A232" s="398">
        <v>42948</v>
      </c>
      <c r="B232" s="376">
        <f>'[3]Warenkorb transponiert'!AI119</f>
        <v>1.3496179113361668</v>
      </c>
      <c r="C232" s="362">
        <f>'[3]Warenkorb transponiert'!AJ119</f>
        <v>17.379744090641065</v>
      </c>
      <c r="D232" s="362">
        <f>'[3]Warenkorb transponiert'!AK119</f>
        <v>9.7852433250054709</v>
      </c>
      <c r="E232" s="362">
        <f>'[3]Warenkorb transponiert'!AL119</f>
        <v>17.974235306943925</v>
      </c>
      <c r="F232" s="362">
        <f>'[3]Warenkorb transponiert'!AM119</f>
        <v>14.679403028917863</v>
      </c>
      <c r="G232" s="362">
        <f>'[3]Warenkorb transponiert'!AN119</f>
        <v>6.3795902731861034</v>
      </c>
      <c r="H232" s="362">
        <f>'[3]Warenkorb transponiert'!AO119</f>
        <v>3.0070625079147955</v>
      </c>
      <c r="I232" s="362">
        <f>'[3]Warenkorb transponiert'!AP119</f>
        <v>2.4226306181262189</v>
      </c>
      <c r="J232" s="380">
        <f t="shared" si="22"/>
        <v>26.670701176328276</v>
      </c>
      <c r="K232" s="362">
        <f>[4]prixC2!C337</f>
        <v>76.89852358403445</v>
      </c>
      <c r="L232" s="362">
        <f>[4]prixC2!D337</f>
        <v>50.001346844877922</v>
      </c>
      <c r="M232" s="362">
        <f>[4]prixC2!Q337</f>
        <v>34.38080636286918</v>
      </c>
      <c r="N232" s="362">
        <f>[4]prixC2!R337</f>
        <v>20.884790217536054</v>
      </c>
      <c r="O232" s="362">
        <f>[4]prixC2!T337</f>
        <v>25.456344010269397</v>
      </c>
      <c r="P232" s="362">
        <f>[4]prixC2!AE337</f>
        <v>4.94475966367603</v>
      </c>
      <c r="Q232" s="362">
        <f>[4]prixC2!AH337</f>
        <v>1.4406146813044303</v>
      </c>
      <c r="R232" s="362">
        <f>[4]prixC2!AI337</f>
        <v>1.9407023813079263</v>
      </c>
      <c r="S232" s="362">
        <f>[4]prixC2!AK337</f>
        <v>9.1366946367520683</v>
      </c>
      <c r="T232" s="362">
        <f>[4]prixC2!AL337</f>
        <v>30.965314111722599</v>
      </c>
      <c r="U232" s="380">
        <f t="shared" si="25"/>
        <v>42.327814303641034</v>
      </c>
      <c r="V232" s="376">
        <f>'[2]Haltung gewichtet'!H207</f>
        <v>0.61045411370666647</v>
      </c>
      <c r="W232" s="380">
        <f t="shared" si="15"/>
        <v>17.092715183786662</v>
      </c>
      <c r="X232" s="362">
        <f>IF(ISBLANK([1]KochtypBerechnung_nichtBio!U201),"",[1]KochtypBerechnung_nichtBio!U201)</f>
        <v>1.7808520372391501</v>
      </c>
      <c r="Y232" s="362">
        <f>IF(ISBLANK([1]KochtypBerechnung_nichtBio!W201),"",[1]KochtypBerechnung_nichtBio!W201)</f>
        <v>1.8610046164238399</v>
      </c>
      <c r="Z232" s="380">
        <f t="shared" si="20"/>
        <v>3.8809310565342212</v>
      </c>
      <c r="AA232" s="376">
        <f>'[7]Nicht-Bio'!C214</f>
        <v>3.6271889646065141</v>
      </c>
      <c r="AB232" s="362">
        <f>'[7]Nicht-Bio'!D214</f>
        <v>2.7408842214896296</v>
      </c>
      <c r="AC232" s="362">
        <f>'[7]Nicht-Bio'!E214</f>
        <v>3.0619800404999999</v>
      </c>
      <c r="AD232" s="362">
        <f>'[7]Nicht-Bio'!F214</f>
        <v>0.64088397806666675</v>
      </c>
      <c r="AE232" s="380">
        <f t="shared" si="23"/>
        <v>13.057593684484326</v>
      </c>
      <c r="AF232" s="362">
        <f>'[7]Nicht-Bio'!G214</f>
        <v>2.1860348656350239</v>
      </c>
      <c r="AG232" s="362">
        <f>'[7]Nicht-Bio'!I214</f>
        <v>3.9351215613961394</v>
      </c>
      <c r="AH232" s="362">
        <f>'[7]Nicht-Bio'!J214</f>
        <v>1.6696111489004981</v>
      </c>
      <c r="AI232" s="362">
        <f>'[7]Nicht-Bio'!K214</f>
        <v>3.4112584902436196</v>
      </c>
      <c r="AJ232" s="362">
        <f>'[7]Nicht-Bio'!L214</f>
        <v>4.3405498608591007</v>
      </c>
      <c r="AK232" s="362">
        <f>'[7]Nicht-Bio'!M214</f>
        <v>2.0204659905333302</v>
      </c>
      <c r="AL232" s="362">
        <f>'[7]Nicht-Bio'!N214</f>
        <v>4.1260244627195579</v>
      </c>
      <c r="AM232" s="362">
        <f>'[7]Nicht-Bio'!O214</f>
        <v>5.605515120533334</v>
      </c>
      <c r="AN232" s="362">
        <f>'[7]Nicht-Bio'!P214</f>
        <v>5.2910392111008857</v>
      </c>
      <c r="AO232" s="362">
        <f>'[7]Nicht-Bio'!R214</f>
        <v>3.9631350032779182</v>
      </c>
      <c r="AP232" s="362">
        <f>'[7]Nicht-Bio'!S214</f>
        <v>12.459045159636258</v>
      </c>
      <c r="AQ232" s="362">
        <f>'[7]Nicht-Bio'!T214</f>
        <v>4.0837471999999995</v>
      </c>
      <c r="AR232" s="362">
        <f>'[7]Nicht-Bio'!U214</f>
        <v>5.1510847694666682</v>
      </c>
      <c r="AS232" s="362">
        <f>'[7]Nicht-Bio'!W214</f>
        <v>4.7895169148160379</v>
      </c>
      <c r="AT232" s="362">
        <f>'[7]Nicht-Bio'!X214</f>
        <v>34.145008318983578</v>
      </c>
      <c r="AU232" s="380">
        <f t="shared" si="18"/>
        <v>26.429608816483722</v>
      </c>
      <c r="AV232" s="362">
        <f>[6]Tabelle1!B45</f>
        <v>1.85</v>
      </c>
      <c r="AW232" s="362"/>
      <c r="AX232" s="381">
        <f t="shared" si="21"/>
        <v>2.59</v>
      </c>
      <c r="AY232" s="401">
        <f t="shared" si="24"/>
        <v>132.04936422125826</v>
      </c>
    </row>
    <row r="233" spans="1:51">
      <c r="A233" s="398">
        <v>42979</v>
      </c>
      <c r="B233" s="376">
        <f>'[3]Warenkorb transponiert'!AI120</f>
        <v>1.3327064046544232</v>
      </c>
      <c r="C233" s="362">
        <f>'[3]Warenkorb transponiert'!AJ120</f>
        <v>17.130865430110962</v>
      </c>
      <c r="D233" s="362">
        <f>'[3]Warenkorb transponiert'!AK120</f>
        <v>9.805349952354538</v>
      </c>
      <c r="E233" s="362">
        <f>'[3]Warenkorb transponiert'!AL120</f>
        <v>17.271942505865987</v>
      </c>
      <c r="F233" s="362">
        <f>'[3]Warenkorb transponiert'!AM120</f>
        <v>14.671945464516165</v>
      </c>
      <c r="G233" s="362">
        <f>'[3]Warenkorb transponiert'!AN120</f>
        <v>6.2129754093051464</v>
      </c>
      <c r="H233" s="362">
        <f>'[3]Warenkorb transponiert'!AO120</f>
        <v>3.0159962595134409</v>
      </c>
      <c r="I233" s="362">
        <f>'[3]Warenkorb transponiert'!AP120</f>
        <v>2.4216618249233002</v>
      </c>
      <c r="J233" s="380">
        <f t="shared" si="22"/>
        <v>26.302695735688555</v>
      </c>
      <c r="K233" s="362">
        <f>[4]prixC2!C338</f>
        <v>73.655068933565332</v>
      </c>
      <c r="L233" s="362">
        <f>[4]prixC2!D338</f>
        <v>51.203854724354102</v>
      </c>
      <c r="M233" s="362">
        <f>[4]prixC2!Q338</f>
        <v>35.708780529979869</v>
      </c>
      <c r="N233" s="362">
        <f>[4]prixC2!R338</f>
        <v>20.351993433152142</v>
      </c>
      <c r="O233" s="362">
        <f>[4]prixC2!T338</f>
        <v>26.201298192319779</v>
      </c>
      <c r="P233" s="362">
        <f>[4]prixC2!AE338</f>
        <v>5.0115472437484865</v>
      </c>
      <c r="Q233" s="362">
        <f>[4]prixC2!AH338</f>
        <v>1.4354562231058889</v>
      </c>
      <c r="R233" s="362">
        <f>[4]prixC2!AI338</f>
        <v>1.874266667581765</v>
      </c>
      <c r="S233" s="362">
        <f>[4]prixC2!AK338</f>
        <v>8.7814967163584292</v>
      </c>
      <c r="T233" s="362">
        <f>[4]prixC2!AL338</f>
        <v>29.433569224759999</v>
      </c>
      <c r="U233" s="380">
        <f t="shared" si="25"/>
        <v>41.778507984305143</v>
      </c>
      <c r="V233" s="376">
        <f>'[2]Haltung gewichtet'!H208</f>
        <v>0.6200553862315098</v>
      </c>
      <c r="W233" s="380">
        <f t="shared" si="15"/>
        <v>17.361550814482275</v>
      </c>
      <c r="X233" s="362" t="str">
        <f>IF(ISBLANK([1]KochtypBerechnung_nichtBio!U202),"",[1]KochtypBerechnung_nichtBio!U202)</f>
        <v/>
      </c>
      <c r="Y233" s="362">
        <f>IF(ISBLANK([1]KochtypBerechnung_nichtBio!W202),"",[1]KochtypBerechnung_nichtBio!W202)</f>
        <v>1.7541730807920273</v>
      </c>
      <c r="Z233" s="380">
        <f t="shared" si="20"/>
        <v>1.1402125025148178</v>
      </c>
      <c r="AA233" s="376">
        <f>'[7]Nicht-Bio'!C215</f>
        <v>3.5149207657114552</v>
      </c>
      <c r="AB233" s="362">
        <f>'[7]Nicht-Bio'!D215</f>
        <v>2.7400419265495377</v>
      </c>
      <c r="AC233" s="362">
        <f>'[7]Nicht-Bio'!E215</f>
        <v>3.1963978108750002</v>
      </c>
      <c r="AD233" s="362">
        <f>'[7]Nicht-Bio'!F215</f>
        <v>0.69598155773627379</v>
      </c>
      <c r="AE233" s="380">
        <f t="shared" si="23"/>
        <v>13.145588807362378</v>
      </c>
      <c r="AF233" s="362">
        <f>'[7]Nicht-Bio'!G215</f>
        <v>2.0273993887421602</v>
      </c>
      <c r="AG233" s="362">
        <f>'[7]Nicht-Bio'!I215</f>
        <v>4.6939200580897431</v>
      </c>
      <c r="AH233" s="362">
        <f>'[7]Nicht-Bio'!J215</f>
        <v>1.8932122380000025</v>
      </c>
      <c r="AI233" s="362">
        <f>'[7]Nicht-Bio'!K215</f>
        <v>5.1139630430833343</v>
      </c>
      <c r="AJ233" s="362">
        <f>'[7]Nicht-Bio'!L215</f>
        <v>5.647929102545949</v>
      </c>
      <c r="AK233" s="362">
        <f>'[7]Nicht-Bio'!M215</f>
        <v>1.9357951709999974</v>
      </c>
      <c r="AL233" s="362">
        <f>'[7]Nicht-Bio'!N215</f>
        <v>4.9616651658549946</v>
      </c>
      <c r="AM233" s="362">
        <f>'[7]Nicht-Bio'!O215</f>
        <v>5.6554385083333321</v>
      </c>
      <c r="AN233" s="362">
        <f>'[7]Nicht-Bio'!P215</f>
        <v>6.4041304366666676</v>
      </c>
      <c r="AO233" s="362">
        <f>'[7]Nicht-Bio'!R215</f>
        <v>3.9034508589999999</v>
      </c>
      <c r="AP233" s="362">
        <f>'[7]Nicht-Bio'!S215</f>
        <v>12.425454712556951</v>
      </c>
      <c r="AQ233" s="362">
        <f>'[7]Nicht-Bio'!T215</f>
        <v>4.0853249999999992</v>
      </c>
      <c r="AR233" s="362">
        <f>'[7]Nicht-Bio'!U215</f>
        <v>4.5152639605584151</v>
      </c>
      <c r="AS233" s="362">
        <f>'[7]Nicht-Bio'!W215</f>
        <v>5.5692736160000003</v>
      </c>
      <c r="AT233" s="362">
        <f>'[7]Nicht-Bio'!X215</f>
        <v>34.29342419434618</v>
      </c>
      <c r="AU233" s="380">
        <f t="shared" si="18"/>
        <v>29.75656099404512</v>
      </c>
      <c r="AV233" s="362">
        <f>[6]Tabelle1!B46</f>
        <v>1.85</v>
      </c>
      <c r="AW233" s="362"/>
      <c r="AX233" s="381">
        <f t="shared" si="21"/>
        <v>2.59</v>
      </c>
      <c r="AY233" s="401">
        <f t="shared" si="24"/>
        <v>132.07511683839829</v>
      </c>
    </row>
    <row r="234" spans="1:51">
      <c r="A234" s="398">
        <v>43009</v>
      </c>
      <c r="B234" s="376">
        <f>'[3]Warenkorb transponiert'!AI121</f>
        <v>1.3813924918449509</v>
      </c>
      <c r="C234" s="362">
        <f>'[3]Warenkorb transponiert'!AJ121</f>
        <v>18.289319411110263</v>
      </c>
      <c r="D234" s="362">
        <f>'[3]Warenkorb transponiert'!AK121</f>
        <v>9.9295247908339643</v>
      </c>
      <c r="E234" s="362">
        <f>'[3]Warenkorb transponiert'!AL121</f>
        <v>17.465962561827773</v>
      </c>
      <c r="F234" s="362">
        <f>'[3]Warenkorb transponiert'!AM121</f>
        <v>14.954734368664711</v>
      </c>
      <c r="G234" s="362">
        <f>'[3]Warenkorb transponiert'!AN121</f>
        <v>6.1914576176043141</v>
      </c>
      <c r="H234" s="362">
        <f>'[3]Warenkorb transponiert'!AO121</f>
        <v>3.0830002149578086</v>
      </c>
      <c r="I234" s="362">
        <f>'[3]Warenkorb transponiert'!AP121</f>
        <v>2.2964956603929543</v>
      </c>
      <c r="J234" s="380">
        <f t="shared" si="22"/>
        <v>27.019384199529426</v>
      </c>
      <c r="K234" s="362">
        <f>[4]prixC2!C339</f>
        <v>67.080153874319251</v>
      </c>
      <c r="L234" s="362">
        <f>[4]prixC2!D339</f>
        <v>51.138763090702454</v>
      </c>
      <c r="M234" s="362">
        <f>[4]prixC2!Q339</f>
        <v>37.439340586790529</v>
      </c>
      <c r="N234" s="362">
        <f>[4]prixC2!R339</f>
        <v>19.567665322299007</v>
      </c>
      <c r="O234" s="362">
        <f>[4]prixC2!T339</f>
        <v>26.865246747444083</v>
      </c>
      <c r="P234" s="362">
        <f>[4]prixC2!AE339</f>
        <v>5.0115472437484714</v>
      </c>
      <c r="Q234" s="362">
        <f>[4]prixC2!AH339</f>
        <v>1.446038230714993</v>
      </c>
      <c r="R234" s="362">
        <f>[4]prixC2!AI339</f>
        <v>1.8564495366215998</v>
      </c>
      <c r="S234" s="362">
        <f>[4]prixC2!AK339</f>
        <v>9.0725673766838852</v>
      </c>
      <c r="T234" s="362">
        <f>[4]prixC2!AL339</f>
        <v>30.78577227384476</v>
      </c>
      <c r="U234" s="380">
        <f t="shared" si="25"/>
        <v>41.652835794226903</v>
      </c>
      <c r="V234" s="376">
        <f>'[2]Haltung gewichtet'!H209</f>
        <v>0.61372963853600138</v>
      </c>
      <c r="W234" s="380">
        <f t="shared" si="15"/>
        <v>17.184429879008039</v>
      </c>
      <c r="X234" s="362" t="str">
        <f>IF(ISBLANK([1]KochtypBerechnung_nichtBio!U203),"",[1]KochtypBerechnung_nichtBio!U203)</f>
        <v/>
      </c>
      <c r="Y234" s="362">
        <f>IF(ISBLANK([1]KochtypBerechnung_nichtBio!W203),"",[1]KochtypBerechnung_nichtBio!W203)</f>
        <v>1.7198231634000001</v>
      </c>
      <c r="Z234" s="380">
        <f t="shared" si="20"/>
        <v>1.11788505621</v>
      </c>
      <c r="AA234" s="376">
        <f>'[7]Nicht-Bio'!C216</f>
        <v>3.1773748250683722</v>
      </c>
      <c r="AB234" s="362">
        <f>'[7]Nicht-Bio'!D216</f>
        <v>2.7243942587898728</v>
      </c>
      <c r="AC234" s="362">
        <f>'[7]Nicht-Bio'!E216</f>
        <v>3.2140965601249998</v>
      </c>
      <c r="AD234" s="362">
        <f>'[7]Nicht-Bio'!F216</f>
        <v>0.71958240162499987</v>
      </c>
      <c r="AE234" s="380">
        <f t="shared" si="23"/>
        <v>12.695260574489815</v>
      </c>
      <c r="AF234" s="362">
        <f>'[7]Nicht-Bio'!G216</f>
        <v>2.0933641686666702</v>
      </c>
      <c r="AG234" s="362">
        <f>'[7]Nicht-Bio'!I216</f>
        <v>3.8647144949047627</v>
      </c>
      <c r="AH234" s="362">
        <f>'[7]Nicht-Bio'!J216</f>
        <v>1.6062096276900051</v>
      </c>
      <c r="AI234" s="362">
        <f>'[7]Nicht-Bio'!K216</f>
        <v>5.1715662700417226</v>
      </c>
      <c r="AJ234" s="362">
        <f>'[7]Nicht-Bio'!L216</f>
        <v>5.2475959585059799</v>
      </c>
      <c r="AK234" s="362">
        <f>'[7]Nicht-Bio'!M216</f>
        <v>1.7986262986666652</v>
      </c>
      <c r="AL234" s="362">
        <f>'[7]Nicht-Bio'!N216</f>
        <v>4.7618686393358551</v>
      </c>
      <c r="AM234" s="362">
        <f>'[7]Nicht-Bio'!O216</f>
        <v>4.8879844225000024</v>
      </c>
      <c r="AN234" s="362">
        <f>'[7]Nicht-Bio'!P216</f>
        <v>5.7577555181666646</v>
      </c>
      <c r="AO234" s="362">
        <f>'[7]Nicht-Bio'!R216</f>
        <v>3.6453688668017898</v>
      </c>
      <c r="AP234" s="362">
        <f>'[7]Nicht-Bio'!S216</f>
        <v>12.616707467666673</v>
      </c>
      <c r="AQ234" s="362">
        <f>'[7]Nicht-Bio'!T216</f>
        <v>4.0829599999999999</v>
      </c>
      <c r="AR234" s="362">
        <f>'[7]Nicht-Bio'!U216</f>
        <v>4.1333430556666695</v>
      </c>
      <c r="AS234" s="362">
        <f>'[7]Nicht-Bio'!W216</f>
        <v>4.7565287991666674</v>
      </c>
      <c r="AT234" s="362">
        <f>'[7]Nicht-Bio'!X216</f>
        <v>27.5746932539782</v>
      </c>
      <c r="AU234" s="380">
        <f t="shared" si="18"/>
        <v>27.235088552277492</v>
      </c>
      <c r="AV234" s="362">
        <f>[6]Tabelle1!B47</f>
        <v>1.85</v>
      </c>
      <c r="AW234" s="362"/>
      <c r="AX234" s="381">
        <f t="shared" si="21"/>
        <v>2.59</v>
      </c>
      <c r="AY234" s="401">
        <f t="shared" si="24"/>
        <v>129.49488405574166</v>
      </c>
    </row>
    <row r="235" spans="1:51">
      <c r="A235" s="398">
        <v>43040</v>
      </c>
      <c r="B235" s="376">
        <f>'[3]Warenkorb transponiert'!AI122</f>
        <v>1.3971267696047165</v>
      </c>
      <c r="C235" s="362">
        <f>'[3]Warenkorb transponiert'!AJ122</f>
        <v>18.365102824086911</v>
      </c>
      <c r="D235" s="362">
        <f>'[3]Warenkorb transponiert'!AK122</f>
        <v>9.9296472482909959</v>
      </c>
      <c r="E235" s="362">
        <f>'[3]Warenkorb transponiert'!AL122</f>
        <v>17.243913517514496</v>
      </c>
      <c r="F235" s="362">
        <f>'[3]Warenkorb transponiert'!AM122</f>
        <v>14.954190101703496</v>
      </c>
      <c r="G235" s="362">
        <f>'[3]Warenkorb transponiert'!AN122</f>
        <v>6.0980231867914751</v>
      </c>
      <c r="H235" s="362">
        <f>'[3]Warenkorb transponiert'!AO122</f>
        <v>3.0830002149578086</v>
      </c>
      <c r="I235" s="362">
        <f>'[3]Warenkorb transponiert'!AP122</f>
        <v>2.2968509906372385</v>
      </c>
      <c r="J235" s="380">
        <f t="shared" ref="J235:J237" si="26">SUMPRODUCT($B$19:$I$19,B235:I235)</f>
        <v>27.094593032631714</v>
      </c>
      <c r="K235" s="362">
        <f>[4]prixC2!C340</f>
        <v>77.511019359589085</v>
      </c>
      <c r="L235" s="362">
        <f>[4]prixC2!D340</f>
        <v>49.988165087949419</v>
      </c>
      <c r="M235" s="362">
        <f>[4]prixC2!Q340</f>
        <v>32.19149681685294</v>
      </c>
      <c r="N235" s="362">
        <f>[4]prixC2!R340</f>
        <v>19.03747497333109</v>
      </c>
      <c r="O235" s="362">
        <f>[4]prixC2!T340</f>
        <v>25.883530948585527</v>
      </c>
      <c r="P235" s="362">
        <f>[4]prixC2!AE340</f>
        <v>5.0115472437484714</v>
      </c>
      <c r="Q235" s="362">
        <f>[4]prixC2!AH340</f>
        <v>1.4795055885018871</v>
      </c>
      <c r="R235" s="362">
        <f>[4]prixC2!AI340</f>
        <v>1.9181643969129816</v>
      </c>
      <c r="S235" s="362">
        <f>[4]prixC2!AK340</f>
        <v>9.1602557015722095</v>
      </c>
      <c r="T235" s="362">
        <f>[4]prixC2!AL340</f>
        <v>30.977405881195278</v>
      </c>
      <c r="U235" s="380">
        <f t="shared" si="25"/>
        <v>41.742475430563353</v>
      </c>
      <c r="V235" s="376">
        <f>'[2]Haltung gewichtet'!H210</f>
        <v>0.62026168789307234</v>
      </c>
      <c r="W235" s="380">
        <f t="shared" si="15"/>
        <v>17.367327261006025</v>
      </c>
      <c r="X235" s="362" t="str">
        <f>IF(ISBLANK([1]KochtypBerechnung_nichtBio!U204),"",[1]KochtypBerechnung_nichtBio!U204)</f>
        <v/>
      </c>
      <c r="Y235" s="362">
        <f>IF(ISBLANK([1]KochtypBerechnung_nichtBio!W204),"",[1]KochtypBerechnung_nichtBio!W204)</f>
        <v>1.7418211567999999</v>
      </c>
      <c r="Z235" s="380">
        <f t="shared" si="20"/>
        <v>1.13218375192</v>
      </c>
      <c r="AA235" s="376">
        <f>'[7]Nicht-Bio'!C217</f>
        <v>3.8140071691333306</v>
      </c>
      <c r="AB235" s="362">
        <f>'[7]Nicht-Bio'!D217</f>
        <v>2.683384353762384</v>
      </c>
      <c r="AC235" s="362">
        <f>'[7]Nicht-Bio'!E217</f>
        <v>2.6718332657726678</v>
      </c>
      <c r="AD235" s="362">
        <f>'[7]Nicht-Bio'!F217</f>
        <v>0.68296480592112396</v>
      </c>
      <c r="AE235" s="380">
        <f t="shared" si="23"/>
        <v>13.026817343558825</v>
      </c>
      <c r="AF235" s="362">
        <f>'[7]Nicht-Bio'!G217</f>
        <v>2.0860423143487199</v>
      </c>
      <c r="AG235" s="362">
        <f>'[7]Nicht-Bio'!I217</f>
        <v>3.9985383267999999</v>
      </c>
      <c r="AH235" s="362">
        <f>'[7]Nicht-Bio'!J217</f>
        <v>1.1333078594510213</v>
      </c>
      <c r="AI235" s="362">
        <f>'[7]Nicht-Bio'!K217</f>
        <v>3.5865664058666682</v>
      </c>
      <c r="AJ235" s="362">
        <f>'[7]Nicht-Bio'!L217</f>
        <v>3.4166953919435579</v>
      </c>
      <c r="AK235" s="362">
        <f>'[7]Nicht-Bio'!M217</f>
        <v>1.869473604</v>
      </c>
      <c r="AL235" s="362">
        <f>'[7]Nicht-Bio'!N217</f>
        <v>4.618733687333334</v>
      </c>
      <c r="AM235" s="362">
        <f>'[7]Nicht-Bio'!O217</f>
        <v>4.0642887774153822</v>
      </c>
      <c r="AN235" s="362">
        <f>'[7]Nicht-Bio'!P217</f>
        <v>4.6475835486666659</v>
      </c>
      <c r="AO235" s="362">
        <f>'[7]Nicht-Bio'!R217</f>
        <v>3.6299629277333323</v>
      </c>
      <c r="AP235" s="362">
        <f>'[7]Nicht-Bio'!S217</f>
        <v>12.54386768217438</v>
      </c>
      <c r="AQ235" s="362">
        <f>'[7]Nicht-Bio'!T217</f>
        <v>4.0847536</v>
      </c>
      <c r="AR235" s="362">
        <f>'[7]Nicht-Bio'!U217</f>
        <v>3.7550091694666676</v>
      </c>
      <c r="AS235" s="362">
        <f>'[7]Nicht-Bio'!W217</f>
        <v>3.8068624110666662</v>
      </c>
      <c r="AT235" s="362">
        <f>'[7]Nicht-Bio'!X217</f>
        <v>22.89404250181164</v>
      </c>
      <c r="AU235" s="380">
        <f t="shared" si="18"/>
        <v>23.199051683451369</v>
      </c>
      <c r="AV235" s="362">
        <f>[6]Tabelle1!B48</f>
        <v>1.85</v>
      </c>
      <c r="AW235" s="362"/>
      <c r="AX235" s="381">
        <f t="shared" si="21"/>
        <v>2.59</v>
      </c>
      <c r="AY235" s="401">
        <f t="shared" si="24"/>
        <v>126.15244850313128</v>
      </c>
    </row>
    <row r="236" spans="1:51">
      <c r="A236" s="398">
        <v>43070</v>
      </c>
      <c r="B236" s="376">
        <f>'[3]Warenkorb transponiert'!AI123</f>
        <v>1.4059607782213712</v>
      </c>
      <c r="C236" s="362">
        <f>'[3]Warenkorb transponiert'!AJ123</f>
        <v>17.892684255656292</v>
      </c>
      <c r="D236" s="362">
        <f>'[3]Warenkorb transponiert'!AK123</f>
        <v>9.9412064527860036</v>
      </c>
      <c r="E236" s="362">
        <f>'[3]Warenkorb transponiert'!AL123</f>
        <v>17.464573896829492</v>
      </c>
      <c r="F236" s="362">
        <f>'[3]Warenkorb transponiert'!AM123</f>
        <v>15.040904059014222</v>
      </c>
      <c r="G236" s="362">
        <f>'[3]Warenkorb transponiert'!AN123</f>
        <v>6.4379497843432434</v>
      </c>
      <c r="H236" s="362">
        <f>'[3]Warenkorb transponiert'!AO123</f>
        <v>3.0071545131550503</v>
      </c>
      <c r="I236" s="362">
        <f>'[3]Warenkorb transponiert'!AP123</f>
        <v>2.3105263595056833</v>
      </c>
      <c r="J236" s="380">
        <f t="shared" si="26"/>
        <v>27.240977315295073</v>
      </c>
      <c r="K236" s="362">
        <f>[4]prixC2!C341</f>
        <v>72.964898452535877</v>
      </c>
      <c r="L236" s="362">
        <f>[4]prixC2!D341</f>
        <v>49.384605159118657</v>
      </c>
      <c r="M236" s="362">
        <f>[4]prixC2!Q341</f>
        <v>34.939965846303444</v>
      </c>
      <c r="N236" s="362">
        <f>[4]prixC2!R341</f>
        <v>20.039728868736134</v>
      </c>
      <c r="O236" s="362">
        <f>[4]prixC2!T341</f>
        <v>26.781221957166181</v>
      </c>
      <c r="P236" s="362">
        <f>[4]prixC2!AE341</f>
        <v>4.8829120148863714</v>
      </c>
      <c r="Q236" s="362">
        <f>[4]prixC2!AH341</f>
        <v>1.3716690312432946</v>
      </c>
      <c r="R236" s="362">
        <f>[4]prixC2!AI341</f>
        <v>1.8676040917660546</v>
      </c>
      <c r="S236" s="362">
        <f>[4]prixC2!AK341</f>
        <v>8.6863536527792107</v>
      </c>
      <c r="T236" s="362">
        <f>[4]prixC2!AL341</f>
        <v>29.869667310281883</v>
      </c>
      <c r="U236" s="380">
        <f t="shared" si="25"/>
        <v>41.389951222464774</v>
      </c>
      <c r="V236" s="376">
        <f>'[2]Haltung gewichtet'!H211</f>
        <v>0.61709113651030734</v>
      </c>
      <c r="W236" s="380">
        <f t="shared" si="15"/>
        <v>17.278551822288605</v>
      </c>
      <c r="X236" s="362" t="str">
        <f>IF(ISBLANK([1]KochtypBerechnung_nichtBio!U205),"",[1]KochtypBerechnung_nichtBio!U205)</f>
        <v/>
      </c>
      <c r="Y236" s="362">
        <f>IF(ISBLANK([1]KochtypBerechnung_nichtBio!W205),"",[1]KochtypBerechnung_nichtBio!W205)</f>
        <v>1.7390892430769225</v>
      </c>
      <c r="Z236" s="380">
        <f t="shared" ref="Z236:Z267" si="27">SUMPRODUCT($X$19:$Y$19,X236:Y236)</f>
        <v>1.1304080079999996</v>
      </c>
      <c r="AA236" s="376">
        <f>'[7]Nicht-Bio'!C218</f>
        <v>3.9733942113333298</v>
      </c>
      <c r="AB236" s="362">
        <f>'[7]Nicht-Bio'!D218</f>
        <v>2.7374833565153778</v>
      </c>
      <c r="AC236" s="362">
        <f>'[7]Nicht-Bio'!E218</f>
        <v>2.0320715926772901</v>
      </c>
      <c r="AD236" s="362">
        <f>'[7]Nicht-Bio'!F218</f>
        <v>0.57378553987500003</v>
      </c>
      <c r="AE236" s="380">
        <f t="shared" si="23"/>
        <v>12.488416432894546</v>
      </c>
      <c r="AF236" s="362">
        <f>'[7]Nicht-Bio'!G218</f>
        <v>2.1388900280000027</v>
      </c>
      <c r="AG236" s="362">
        <f>'[7]Nicht-Bio'!I218</f>
        <v>4.1608001340000031</v>
      </c>
      <c r="AH236" s="362">
        <f>'[7]Nicht-Bio'!J218</f>
        <v>1.2427546485256373</v>
      </c>
      <c r="AI236" s="362">
        <f>'[7]Nicht-Bio'!K218</f>
        <v>3.6595063214999999</v>
      </c>
      <c r="AJ236" s="362">
        <f>'[7]Nicht-Bio'!L218</f>
        <v>2.5121629394398148</v>
      </c>
      <c r="AK236" s="362">
        <f>'[7]Nicht-Bio'!M218</f>
        <v>1.8379663899999976</v>
      </c>
      <c r="AL236" s="362">
        <f>'[7]Nicht-Bio'!N218</f>
        <v>3.9447131706666703</v>
      </c>
      <c r="AM236" s="362">
        <f>'[7]Nicht-Bio'!O218</f>
        <v>2.9809285536540351</v>
      </c>
      <c r="AN236" s="362">
        <f>'[7]Nicht-Bio'!P218</f>
        <v>3.8656660853333324</v>
      </c>
      <c r="AO236" s="362">
        <f>'[7]Nicht-Bio'!R218</f>
        <v>3.6815492099999974</v>
      </c>
      <c r="AP236" s="362">
        <f>'[7]Nicht-Bio'!S218</f>
        <v>12.5346282095513</v>
      </c>
      <c r="AQ236" s="362">
        <f>'[7]Nicht-Bio'!T218</f>
        <v>4.0896524999999997</v>
      </c>
      <c r="AR236" s="362">
        <f>'[7]Nicht-Bio'!U218</f>
        <v>3.7618481269999977</v>
      </c>
      <c r="AS236" s="362">
        <f>'[7]Nicht-Bio'!W218</f>
        <v>4.1376738888333318</v>
      </c>
      <c r="AT236" s="362">
        <f>'[7]Nicht-Bio'!X218</f>
        <v>35.367354105129451</v>
      </c>
      <c r="AU236" s="380">
        <f t="shared" si="18"/>
        <v>22.794594942370285</v>
      </c>
      <c r="AV236" s="362">
        <f>[6]Tabelle1!B49</f>
        <v>1.85</v>
      </c>
      <c r="AW236" s="362"/>
      <c r="AX236" s="381">
        <f t="shared" si="21"/>
        <v>2.59</v>
      </c>
      <c r="AY236" s="401">
        <f t="shared" si="24"/>
        <v>124.91289974331329</v>
      </c>
    </row>
    <row r="237" spans="1:51">
      <c r="A237" s="398">
        <v>43101</v>
      </c>
      <c r="B237" s="376">
        <f>'[3]Warenkorb transponiert'!AI124</f>
        <v>1.3975052670636439</v>
      </c>
      <c r="C237" s="362">
        <f>'[3]Warenkorb transponiert'!AJ124</f>
        <v>18.3676345520269</v>
      </c>
      <c r="D237" s="362">
        <f>'[3]Warenkorb transponiert'!AK124</f>
        <v>9.9412064527860036</v>
      </c>
      <c r="E237" s="362">
        <f>'[3]Warenkorb transponiert'!AL124</f>
        <v>17.19826781110746</v>
      </c>
      <c r="F237" s="362">
        <f>'[3]Warenkorb transponiert'!AM124</f>
        <v>15.343196322624536</v>
      </c>
      <c r="G237" s="362">
        <f>'[3]Warenkorb transponiert'!AN124</f>
        <v>6.293327540037331</v>
      </c>
      <c r="H237" s="362">
        <f>'[3]Warenkorb transponiert'!AO124</f>
        <v>2.8852844588615607</v>
      </c>
      <c r="I237" s="362">
        <f>'[3]Warenkorb transponiert'!AP124</f>
        <v>2.3105263595056833</v>
      </c>
      <c r="J237" s="380">
        <f t="shared" si="26"/>
        <v>27.130541177667165</v>
      </c>
      <c r="K237" s="362">
        <f>[4]prixC2!C342</f>
        <v>72.519962482513421</v>
      </c>
      <c r="L237" s="362">
        <f>[4]prixC2!D342</f>
        <v>49.333963404212462</v>
      </c>
      <c r="M237" s="362">
        <f>[4]prixC2!Q342</f>
        <v>33.815834491199503</v>
      </c>
      <c r="N237" s="362">
        <f>[4]prixC2!R342</f>
        <v>19.082876249323022</v>
      </c>
      <c r="O237" s="362">
        <f>[4]prixC2!T342</f>
        <v>27.266983186268781</v>
      </c>
      <c r="P237" s="362">
        <f>[4]prixC2!AE342</f>
        <v>4.9607219385196908</v>
      </c>
      <c r="Q237" s="362">
        <f>[4]prixC2!AH342</f>
        <v>1.5100921900999262</v>
      </c>
      <c r="R237" s="362">
        <f>[4]prixC2!AI342</f>
        <v>1.9177520466727491</v>
      </c>
      <c r="S237" s="362">
        <f>[4]prixC2!AK342</f>
        <v>7.2900213106387879</v>
      </c>
      <c r="T237" s="362">
        <f>[4]prixC2!AL342</f>
        <v>30.933838972389253</v>
      </c>
      <c r="U237" s="380">
        <f t="shared" si="25"/>
        <v>40.264504062903946</v>
      </c>
      <c r="V237" s="376">
        <f>'[2]Haltung gewichtet'!H212</f>
        <v>0.61177742472951657</v>
      </c>
      <c r="W237" s="380">
        <f t="shared" ref="W237:W272" si="28">SUMPRODUCT($V$19:$V$19,V237:V237)</f>
        <v>17.129767892426464</v>
      </c>
      <c r="X237" s="362" t="str">
        <f>IF(ISBLANK([1]KochtypBerechnung_nichtBio!U206),"",[1]KochtypBerechnung_nichtBio!U206)</f>
        <v/>
      </c>
      <c r="Y237" s="362">
        <f>IF(ISBLANK([1]KochtypBerechnung_nichtBio!W206),"",[1]KochtypBerechnung_nichtBio!W206)</f>
        <v>1.5901130858289221</v>
      </c>
      <c r="Z237" s="380">
        <f t="shared" si="27"/>
        <v>1.0335735057887994</v>
      </c>
      <c r="AA237" s="376">
        <f>'[7]Nicht-Bio'!C219</f>
        <v>4.1120665752666667</v>
      </c>
      <c r="AB237" s="362">
        <f>'[7]Nicht-Bio'!D219</f>
        <v>2.5311744982676778</v>
      </c>
      <c r="AC237" s="362">
        <f>'[7]Nicht-Bio'!E219</f>
        <v>3.1861621040633246</v>
      </c>
      <c r="AD237" s="362">
        <f>'[7]Nicht-Bio'!F219</f>
        <v>0.63956781231417759</v>
      </c>
      <c r="AE237" s="380">
        <f t="shared" si="23"/>
        <v>13.6404892805832</v>
      </c>
      <c r="AF237" s="362">
        <f>'[7]Nicht-Bio'!G219</f>
        <v>2.081453767866666</v>
      </c>
      <c r="AG237" s="362">
        <f>'[7]Nicht-Bio'!I219</f>
        <v>4.5037572665333343</v>
      </c>
      <c r="AH237" s="362">
        <f>'[7]Nicht-Bio'!J219</f>
        <v>1.295074124587744</v>
      </c>
      <c r="AI237" s="362">
        <f>'[7]Nicht-Bio'!K219</f>
        <v>3.9705603937787566</v>
      </c>
      <c r="AJ237" s="362">
        <f>'[7]Nicht-Bio'!L219</f>
        <v>3.9080931637360985</v>
      </c>
      <c r="AK237" s="362">
        <f>'[7]Nicht-Bio'!M219</f>
        <v>1.858223335466666</v>
      </c>
      <c r="AL237" s="362">
        <f>'[7]Nicht-Bio'!N219</f>
        <v>3.3208295005410782</v>
      </c>
      <c r="AM237" s="362">
        <f>'[7]Nicht-Bio'!O219</f>
        <v>3.2809268281462898</v>
      </c>
      <c r="AN237" s="362">
        <f>'[7]Nicht-Bio'!P219</f>
        <v>3.8417495622742037</v>
      </c>
      <c r="AO237" s="362">
        <f>'[7]Nicht-Bio'!R219</f>
        <v>3.8180394694666662</v>
      </c>
      <c r="AP237" s="362">
        <f>'[7]Nicht-Bio'!S219</f>
        <v>12.553617690451301</v>
      </c>
      <c r="AQ237" s="362">
        <f>'[7]Nicht-Bio'!T219</f>
        <v>3.8364040774160997</v>
      </c>
      <c r="AR237" s="362">
        <f>'[7]Nicht-Bio'!U219</f>
        <v>3.856563104666666</v>
      </c>
      <c r="AS237" s="362">
        <f>'[7]Nicht-Bio'!W219</f>
        <v>4.6402755488</v>
      </c>
      <c r="AT237" s="362">
        <f>'[7]Nicht-Bio'!X219</f>
        <v>38.329671267653325</v>
      </c>
      <c r="AU237" s="380">
        <f t="shared" si="18"/>
        <v>24.742585211085153</v>
      </c>
      <c r="AV237" s="362">
        <f>[6]Tabelle1!B50</f>
        <v>1.85</v>
      </c>
      <c r="AW237" s="362"/>
      <c r="AX237" s="381">
        <f t="shared" si="21"/>
        <v>2.59</v>
      </c>
      <c r="AY237" s="401">
        <f t="shared" si="24"/>
        <v>126.53146113045472</v>
      </c>
    </row>
    <row r="238" spans="1:51">
      <c r="A238" s="398">
        <v>43132</v>
      </c>
      <c r="B238" s="376">
        <f>'[3]Warenkorb transponiert'!AI125</f>
        <v>1.3903155975094705</v>
      </c>
      <c r="C238" s="362">
        <f>'[3]Warenkorb transponiert'!AJ125</f>
        <v>18.115858248374089</v>
      </c>
      <c r="D238" s="362">
        <f>'[3]Warenkorb transponiert'!AK125</f>
        <v>9.9360624322811368</v>
      </c>
      <c r="E238" s="362">
        <f>'[3]Warenkorb transponiert'!AL125</f>
        <v>16.977951974271519</v>
      </c>
      <c r="F238" s="362">
        <f>'[3]Warenkorb transponiert'!AM125</f>
        <v>15.343196322624536</v>
      </c>
      <c r="G238" s="362">
        <f>'[3]Warenkorb transponiert'!AN125</f>
        <v>6.4626218574578704</v>
      </c>
      <c r="H238" s="362">
        <f>'[3]Warenkorb transponiert'!AO125</f>
        <v>3.0480933343452032</v>
      </c>
      <c r="I238" s="362">
        <f>'[3]Warenkorb transponiert'!AP125</f>
        <v>2.3105263595056833</v>
      </c>
      <c r="J238" s="380">
        <f t="shared" si="22"/>
        <v>27.141814019520368</v>
      </c>
      <c r="K238" s="362">
        <f>[4]prixC2!C343</f>
        <v>69.598261875596748</v>
      </c>
      <c r="L238" s="362">
        <f>[4]prixC2!D343</f>
        <v>48.615483968818836</v>
      </c>
      <c r="M238" s="362">
        <f>[4]prixC2!Q343</f>
        <v>37.461288679204806</v>
      </c>
      <c r="N238" s="362">
        <f>[4]prixC2!R343</f>
        <v>20.178738184913978</v>
      </c>
      <c r="O238" s="362">
        <f>[4]prixC2!T343</f>
        <v>26.306296990664467</v>
      </c>
      <c r="P238" s="362">
        <f>[4]prixC2!AE343</f>
        <v>4.7957844893111243</v>
      </c>
      <c r="Q238" s="362">
        <f>[4]prixC2!AH343</f>
        <v>1.3754425229863101</v>
      </c>
      <c r="R238" s="362">
        <f>[4]prixC2!AI343</f>
        <v>1.8319252438566518</v>
      </c>
      <c r="S238" s="362">
        <f>[4]prixC2!AK343</f>
        <v>9.1174126936260986</v>
      </c>
      <c r="T238" s="362">
        <f>[4]prixC2!AL343</f>
        <v>30.542920462664604</v>
      </c>
      <c r="U238" s="380">
        <f t="shared" si="25"/>
        <v>41.676886593890245</v>
      </c>
      <c r="V238" s="376">
        <f>'[2]Haltung gewichtet'!H213</f>
        <v>0.61048396748290568</v>
      </c>
      <c r="W238" s="380">
        <f t="shared" si="28"/>
        <v>17.093551089521359</v>
      </c>
      <c r="X238" s="362" t="str">
        <f>IF(ISBLANK([1]KochtypBerechnung_nichtBio!U207),"",[1]KochtypBerechnung_nichtBio!U207)</f>
        <v/>
      </c>
      <c r="Y238" s="362">
        <f>IF(ISBLANK([1]KochtypBerechnung_nichtBio!W207),"",[1]KochtypBerechnung_nichtBio!W207)</f>
        <v>1.76297277005029</v>
      </c>
      <c r="Z238" s="380">
        <f t="shared" si="27"/>
        <v>1.1459323005326885</v>
      </c>
      <c r="AA238" s="376">
        <f>'[7]Nicht-Bio'!C220</f>
        <v>3.9088845550262898</v>
      </c>
      <c r="AB238" s="362">
        <f>'[7]Nicht-Bio'!D220</f>
        <v>2.4233614770419298</v>
      </c>
      <c r="AC238" s="362">
        <f>'[7]Nicht-Bio'!E220</f>
        <v>2.3384361151437898</v>
      </c>
      <c r="AD238" s="362">
        <f>'[7]Nicht-Bio'!F220</f>
        <v>0.62210424446452495</v>
      </c>
      <c r="AE238" s="380">
        <f t="shared" ref="AE238:AE272" si="29">SUMPRODUCT($AA$19:$AD$19,AA238:AD238)</f>
        <v>12.40819530230225</v>
      </c>
      <c r="AF238" s="362">
        <f>'[7]Nicht-Bio'!G220</f>
        <v>2.1759786563354702</v>
      </c>
      <c r="AG238" s="362">
        <f>'[7]Nicht-Bio'!I220</f>
        <v>4.3607606872920304</v>
      </c>
      <c r="AH238" s="362">
        <f>'[7]Nicht-Bio'!J220</f>
        <v>1.55992146030136</v>
      </c>
      <c r="AI238" s="362">
        <f>'[7]Nicht-Bio'!K220</f>
        <v>3.5886483796023101</v>
      </c>
      <c r="AJ238" s="362">
        <f>'[7]Nicht-Bio'!L220</f>
        <v>1.20923540721256</v>
      </c>
      <c r="AK238" s="362">
        <f>'[7]Nicht-Bio'!M220</f>
        <v>2.0998342015409501</v>
      </c>
      <c r="AL238" s="362">
        <f>'[7]Nicht-Bio'!N220</f>
        <v>3.30984207502943</v>
      </c>
      <c r="AM238" s="362">
        <f>'[7]Nicht-Bio'!O220</f>
        <v>3.4127578496982101</v>
      </c>
      <c r="AN238" s="362">
        <f>'[7]Nicht-Bio'!P220</f>
        <v>3.2886041849925398</v>
      </c>
      <c r="AO238" s="362">
        <f>'[7]Nicht-Bio'!R220</f>
        <v>3.5102212417443601</v>
      </c>
      <c r="AP238" s="362">
        <f>'[7]Nicht-Bio'!S220</f>
        <v>12.4777515962469</v>
      </c>
      <c r="AQ238" s="362">
        <f>'[7]Nicht-Bio'!T220</f>
        <v>3.8419154365486099</v>
      </c>
      <c r="AR238" s="362">
        <f>'[7]Nicht-Bio'!U220</f>
        <v>3.9108448600036398</v>
      </c>
      <c r="AS238" s="362">
        <f>'[7]Nicht-Bio'!W220</f>
        <v>4.4563898243483697</v>
      </c>
      <c r="AT238" s="362">
        <f>'[7]Nicht-Bio'!X220</f>
        <v>33.9616002545784</v>
      </c>
      <c r="AU238" s="380">
        <f t="shared" ref="AU238:AU272" si="30">SUMPRODUCT($AF$19:$AT$19,AF238:AT238)</f>
        <v>21.889941653180259</v>
      </c>
      <c r="AV238" s="362">
        <f>[6]Tabelle1!B51</f>
        <v>1.85</v>
      </c>
      <c r="AW238" s="362"/>
      <c r="AX238" s="381">
        <f t="shared" si="21"/>
        <v>2.59</v>
      </c>
      <c r="AY238" s="401">
        <f t="shared" si="24"/>
        <v>123.94632095894717</v>
      </c>
    </row>
    <row r="239" spans="1:51">
      <c r="A239" s="398">
        <v>43160</v>
      </c>
      <c r="B239" s="376">
        <f>'[3]Warenkorb transponiert'!AI126</f>
        <v>1.4087765861796278</v>
      </c>
      <c r="C239" s="362">
        <f>'[3]Warenkorb transponiert'!AJ126</f>
        <v>16.919064541683184</v>
      </c>
      <c r="D239" s="362">
        <f>'[3]Warenkorb transponiert'!AK126</f>
        <v>9.9382670124975085</v>
      </c>
      <c r="E239" s="362">
        <f>'[3]Warenkorb transponiert'!AL126</f>
        <v>16.491330051713547</v>
      </c>
      <c r="F239" s="362">
        <f>'[3]Warenkorb transponiert'!AM126</f>
        <v>15.47051310932528</v>
      </c>
      <c r="G239" s="362">
        <f>'[3]Warenkorb transponiert'!AN126</f>
        <v>5.7134499497590889</v>
      </c>
      <c r="H239" s="362">
        <f>'[3]Warenkorb transponiert'!AO126</f>
        <v>2.9143101518769341</v>
      </c>
      <c r="I239" s="362">
        <f>'[3]Warenkorb transponiert'!AP126</f>
        <v>2.3105263595056833</v>
      </c>
      <c r="J239" s="380">
        <f t="shared" si="22"/>
        <v>26.59867535104577</v>
      </c>
      <c r="K239" s="362">
        <f>[4]prixC2!C344</f>
        <v>73.078419393655722</v>
      </c>
      <c r="L239" s="362">
        <f>[4]prixC2!D344</f>
        <v>48.049114200768734</v>
      </c>
      <c r="M239" s="362">
        <f>[4]prixC2!Q344</f>
        <v>36.495126118184352</v>
      </c>
      <c r="N239" s="362">
        <f>[4]prixC2!R344</f>
        <v>20.725303387682441</v>
      </c>
      <c r="O239" s="362">
        <f>[4]prixC2!T344</f>
        <v>25.937443853862824</v>
      </c>
      <c r="P239" s="362">
        <f>[4]prixC2!AE344</f>
        <v>4.8859645599994659</v>
      </c>
      <c r="Q239" s="362">
        <f>[4]prixC2!AH344</f>
        <v>1.428537266567556</v>
      </c>
      <c r="R239" s="362">
        <f>[4]prixC2!AI344</f>
        <v>1.8995979862718975</v>
      </c>
      <c r="S239" s="362">
        <f>[4]prixC2!AK344</f>
        <v>9.0237805943329459</v>
      </c>
      <c r="T239" s="362">
        <f>[4]prixC2!AL344</f>
        <v>30.112874572044614</v>
      </c>
      <c r="U239" s="380">
        <f t="shared" si="25"/>
        <v>41.841263522946072</v>
      </c>
      <c r="V239" s="376">
        <f>'[2]Haltung gewichtet'!H214</f>
        <v>0.61362358896603575</v>
      </c>
      <c r="W239" s="380">
        <f t="shared" si="28"/>
        <v>17.181460491049002</v>
      </c>
      <c r="X239" s="362" t="str">
        <f>IF(ISBLANK([1]KochtypBerechnung_nichtBio!U208),"",[1]KochtypBerechnung_nichtBio!U208)</f>
        <v/>
      </c>
      <c r="Y239" s="362">
        <f>IF(ISBLANK([1]KochtypBerechnung_nichtBio!W208),"",[1]KochtypBerechnung_nichtBio!W208)</f>
        <v>1.77982950293556</v>
      </c>
      <c r="Z239" s="380">
        <f t="shared" si="27"/>
        <v>1.156889176908114</v>
      </c>
      <c r="AA239" s="376">
        <f>'[7]Nicht-Bio'!C221</f>
        <v>4.15270645512022</v>
      </c>
      <c r="AB239" s="362">
        <f>'[7]Nicht-Bio'!D221</f>
        <v>2.6119298173998899</v>
      </c>
      <c r="AC239" s="362">
        <f>'[7]Nicht-Bio'!E221</f>
        <v>2.7290780807879602</v>
      </c>
      <c r="AD239" s="362">
        <f>'[7]Nicht-Bio'!F221</f>
        <v>0.67926967465112797</v>
      </c>
      <c r="AE239" s="380">
        <f t="shared" si="29"/>
        <v>13.490828712486156</v>
      </c>
      <c r="AF239" s="362">
        <f>'[7]Nicht-Bio'!G221</f>
        <v>2.1786623066056299</v>
      </c>
      <c r="AG239" s="362">
        <f>'[7]Nicht-Bio'!I221</f>
        <v>4.3496419239515998</v>
      </c>
      <c r="AH239" s="362">
        <f>'[7]Nicht-Bio'!J221</f>
        <v>1.49682944113928</v>
      </c>
      <c r="AI239" s="362">
        <f>'[7]Nicht-Bio'!K221</f>
        <v>3.6549240333803699</v>
      </c>
      <c r="AJ239" s="362">
        <f>'[7]Nicht-Bio'!L221</f>
        <v>1.0304327195093299</v>
      </c>
      <c r="AK239" s="362">
        <f>'[7]Nicht-Bio'!M221</f>
        <v>2.15086857782258</v>
      </c>
      <c r="AL239" s="362">
        <f>'[7]Nicht-Bio'!N221</f>
        <v>3.6088605015733899</v>
      </c>
      <c r="AM239" s="362">
        <f>'[7]Nicht-Bio'!O221</f>
        <v>3.6057512876104298</v>
      </c>
      <c r="AN239" s="362">
        <f>'[7]Nicht-Bio'!P221</f>
        <v>3.6000471996265602</v>
      </c>
      <c r="AO239" s="362">
        <f>'[7]Nicht-Bio'!R221</f>
        <v>5.6274843905225804</v>
      </c>
      <c r="AP239" s="362">
        <f>'[7]Nicht-Bio'!S221</f>
        <v>12.752126205178699</v>
      </c>
      <c r="AQ239" s="362">
        <f>'[7]Nicht-Bio'!T221</f>
        <v>4.0177592016363901</v>
      </c>
      <c r="AR239" s="362">
        <f>'[7]Nicht-Bio'!U221</f>
        <v>4.0414226032303899</v>
      </c>
      <c r="AS239" s="362">
        <f>'[7]Nicht-Bio'!W221</f>
        <v>4.2337033191589599</v>
      </c>
      <c r="AT239" s="362">
        <f>'[7]Nicht-Bio'!X221</f>
        <v>36.6312760935866</v>
      </c>
      <c r="AU239" s="380">
        <f t="shared" si="30"/>
        <v>22.447386379243923</v>
      </c>
      <c r="AV239" s="362">
        <f>[6]Tabelle1!B52</f>
        <v>1.85</v>
      </c>
      <c r="AW239" s="362"/>
      <c r="AX239" s="381">
        <f t="shared" si="21"/>
        <v>2.59</v>
      </c>
      <c r="AY239" s="401">
        <f t="shared" si="24"/>
        <v>125.30650363367904</v>
      </c>
    </row>
    <row r="240" spans="1:51">
      <c r="A240" s="398">
        <v>43191</v>
      </c>
      <c r="B240" s="376">
        <f>'[3]Warenkorb transponiert'!AI127</f>
        <v>1.3677333603672908</v>
      </c>
      <c r="C240" s="362">
        <f>'[3]Warenkorb transponiert'!AJ127</f>
        <v>18.470741153125459</v>
      </c>
      <c r="D240" s="362">
        <f>'[3]Warenkorb transponiert'!AK127</f>
        <v>9.2376701352721682</v>
      </c>
      <c r="E240" s="362">
        <f>'[3]Warenkorb transponiert'!AL127</f>
        <v>17.466002237970578</v>
      </c>
      <c r="F240" s="362">
        <f>'[3]Warenkorb transponiert'!AM127</f>
        <v>15.47051310932528</v>
      </c>
      <c r="G240" s="362">
        <f>'[3]Warenkorb transponiert'!AN127</f>
        <v>6.1275583837608387</v>
      </c>
      <c r="H240" s="362">
        <f>'[3]Warenkorb transponiert'!AO127</f>
        <v>3.0483180627656701</v>
      </c>
      <c r="I240" s="362">
        <f>'[3]Warenkorb transponiert'!AP127</f>
        <v>2.3105263595056833</v>
      </c>
      <c r="J240" s="380">
        <f t="shared" si="22"/>
        <v>26.808467165814516</v>
      </c>
      <c r="K240" s="362">
        <f>[4]prixC2!C345</f>
        <v>75.936461995387688</v>
      </c>
      <c r="L240" s="362">
        <f>[4]prixC2!D345</f>
        <v>50.747357903910618</v>
      </c>
      <c r="M240" s="362">
        <f>[4]prixC2!Q345</f>
        <v>38.567933384561847</v>
      </c>
      <c r="N240" s="362">
        <f>[4]prixC2!R345</f>
        <v>20.735657272567973</v>
      </c>
      <c r="O240" s="362">
        <f>[4]prixC2!T345</f>
        <v>24.303985184762968</v>
      </c>
      <c r="P240" s="362">
        <f>[4]prixC2!AE345</f>
        <v>5.0284690206554155</v>
      </c>
      <c r="Q240" s="362">
        <f>[4]prixC2!AH345</f>
        <v>1.4539996552332031</v>
      </c>
      <c r="R240" s="362">
        <f>[4]prixC2!AI345</f>
        <v>1.9118095237112558</v>
      </c>
      <c r="S240" s="362">
        <f>[4]prixC2!AK345</f>
        <v>8.2916180362152723</v>
      </c>
      <c r="T240" s="362">
        <f>[4]prixC2!AL345</f>
        <v>30.753231738116629</v>
      </c>
      <c r="U240" s="380">
        <f t="shared" si="25"/>
        <v>42.114915220802381</v>
      </c>
      <c r="V240" s="376">
        <f>'[2]Haltung gewichtet'!H215</f>
        <v>0.61185460500435929</v>
      </c>
      <c r="W240" s="380">
        <f t="shared" si="28"/>
        <v>17.131928940122059</v>
      </c>
      <c r="X240" s="362" t="str">
        <f>IF(ISBLANK([1]KochtypBerechnung_nichtBio!U209),"",[1]KochtypBerechnung_nichtBio!U209)</f>
        <v/>
      </c>
      <c r="Y240" s="362">
        <f>IF(ISBLANK([1]KochtypBerechnung_nichtBio!W209),"",[1]KochtypBerechnung_nichtBio!W209)</f>
        <v>1.77955184863268</v>
      </c>
      <c r="Z240" s="380">
        <f t="shared" si="27"/>
        <v>1.1567087016112421</v>
      </c>
      <c r="AA240" s="376">
        <f>'[7]Nicht-Bio'!C222</f>
        <v>4.1555328541321099</v>
      </c>
      <c r="AB240" s="362">
        <f>'[7]Nicht-Bio'!D222</f>
        <v>2.1563733211425999</v>
      </c>
      <c r="AC240" s="362">
        <f>'[7]Nicht-Bio'!E222</f>
        <v>2.01225891689311</v>
      </c>
      <c r="AD240" s="362">
        <f>'[7]Nicht-Bio'!F222</f>
        <v>0.70796632257589298</v>
      </c>
      <c r="AE240" s="380">
        <f t="shared" si="29"/>
        <v>12.382189959821869</v>
      </c>
      <c r="AF240" s="362">
        <f>'[7]Nicht-Bio'!G222</f>
        <v>1.83651993612658</v>
      </c>
      <c r="AG240" s="362">
        <f>'[7]Nicht-Bio'!I222</f>
        <v>4.2283771093500597</v>
      </c>
      <c r="AH240" s="362">
        <f>'[7]Nicht-Bio'!J222</f>
        <v>1.29952741936802</v>
      </c>
      <c r="AI240" s="362">
        <f>'[7]Nicht-Bio'!K222</f>
        <v>3.4909013912146998</v>
      </c>
      <c r="AJ240" s="362">
        <f>'[7]Nicht-Bio'!L222</f>
        <v>1.3442695621432299</v>
      </c>
      <c r="AK240" s="362">
        <f>'[7]Nicht-Bio'!M222</f>
        <v>2.1930831506796098</v>
      </c>
      <c r="AL240" s="362">
        <f>'[7]Nicht-Bio'!N222</f>
        <v>3.6232112803398602</v>
      </c>
      <c r="AM240" s="362">
        <f>'[7]Nicht-Bio'!O222</f>
        <v>4.1757357809693598</v>
      </c>
      <c r="AN240" s="362">
        <f>'[7]Nicht-Bio'!P222</f>
        <v>3.5895575786255298</v>
      </c>
      <c r="AO240" s="362">
        <f>'[7]Nicht-Bio'!R222</f>
        <v>4.7254942967123599</v>
      </c>
      <c r="AP240" s="362">
        <f>'[7]Nicht-Bio'!S222</f>
        <v>12.4479871365292</v>
      </c>
      <c r="AQ240" s="362">
        <f>'[7]Nicht-Bio'!T222</f>
        <v>4.0137493828418096</v>
      </c>
      <c r="AR240" s="362">
        <f>'[7]Nicht-Bio'!U222</f>
        <v>4.2576170989784803</v>
      </c>
      <c r="AS240" s="362">
        <f>'[7]Nicht-Bio'!W222</f>
        <v>4.0982704980502502</v>
      </c>
      <c r="AT240" s="362">
        <f>'[7]Nicht-Bio'!X222</f>
        <v>31.038955820821901</v>
      </c>
      <c r="AU240" s="380">
        <f t="shared" si="30"/>
        <v>21.512321426020144</v>
      </c>
      <c r="AV240" s="362">
        <f>[6]Tabelle1!B53</f>
        <v>1.85</v>
      </c>
      <c r="AW240" s="362"/>
      <c r="AX240" s="381">
        <f t="shared" si="21"/>
        <v>2.59</v>
      </c>
      <c r="AY240" s="401">
        <f t="shared" si="24"/>
        <v>123.69653141419221</v>
      </c>
    </row>
    <row r="241" spans="1:51">
      <c r="A241" s="398">
        <v>43221</v>
      </c>
      <c r="B241" s="376">
        <f>'[3]Warenkorb transponiert'!AI128</f>
        <v>1.4047899730910141</v>
      </c>
      <c r="C241" s="362">
        <f>'[3]Warenkorb transponiert'!AJ128</f>
        <v>18.421379467216944</v>
      </c>
      <c r="D241" s="362">
        <f>'[3]Warenkorb transponiert'!AK128</f>
        <v>9.819971054595074</v>
      </c>
      <c r="E241" s="362">
        <f>'[3]Warenkorb transponiert'!AL128</f>
        <v>17.025078240768668</v>
      </c>
      <c r="F241" s="362">
        <f>'[3]Warenkorb transponiert'!AM128</f>
        <v>15.456034805806862</v>
      </c>
      <c r="G241" s="362">
        <f>'[3]Warenkorb transponiert'!AN128</f>
        <v>6.4061692980256737</v>
      </c>
      <c r="H241" s="362">
        <f>'[3]Warenkorb transponiert'!AO128</f>
        <v>2.9143101518769341</v>
      </c>
      <c r="I241" s="362">
        <f>'[3]Warenkorb transponiert'!AP128</f>
        <v>2.3105263595056833</v>
      </c>
      <c r="J241" s="380">
        <f t="shared" si="22"/>
        <v>27.230204634122135</v>
      </c>
      <c r="K241" s="362">
        <f>[4]prixC2!C346</f>
        <v>73.695380322625397</v>
      </c>
      <c r="L241" s="362">
        <f>[4]prixC2!D346</f>
        <v>49.68225613951369</v>
      </c>
      <c r="M241" s="362">
        <f>[4]prixC2!Q346</f>
        <v>35.221970527639343</v>
      </c>
      <c r="N241" s="362">
        <f>[4]prixC2!R346</f>
        <v>22.562212316380396</v>
      </c>
      <c r="O241" s="362">
        <f>[4]prixC2!T346</f>
        <v>24.92206731904594</v>
      </c>
      <c r="P241" s="362">
        <f>[4]prixC2!AE346</f>
        <v>4.8649536047958577</v>
      </c>
      <c r="Q241" s="362">
        <f>[4]prixC2!AH346</f>
        <v>1.5122060279453255</v>
      </c>
      <c r="R241" s="362">
        <f>[4]prixC2!AI346</f>
        <v>1.9414151308482754</v>
      </c>
      <c r="S241" s="362">
        <f>[4]prixC2!AK346</f>
        <v>9.4270856120458504</v>
      </c>
      <c r="T241" s="362">
        <f>[4]prixC2!AL346</f>
        <v>29.926748128665775</v>
      </c>
      <c r="U241" s="380">
        <f t="shared" si="25"/>
        <v>42.369669556038204</v>
      </c>
      <c r="V241" s="376">
        <f>'[2]Haltung gewichtet'!H216</f>
        <v>0.61580347641436861</v>
      </c>
      <c r="W241" s="380">
        <f t="shared" si="28"/>
        <v>17.24249733960232</v>
      </c>
      <c r="X241" s="362" t="str">
        <f>IF(ISBLANK([1]KochtypBerechnung_nichtBio!U210),"",[1]KochtypBerechnung_nichtBio!U210)</f>
        <v/>
      </c>
      <c r="Y241" s="362">
        <f>IF(ISBLANK([1]KochtypBerechnung_nichtBio!W210),"",[1]KochtypBerechnung_nichtBio!W210)</f>
        <v>1.8308509230879899</v>
      </c>
      <c r="Z241" s="380">
        <f t="shared" si="27"/>
        <v>1.1900531000071934</v>
      </c>
      <c r="AA241" s="376">
        <f>'[7]Nicht-Bio'!C223</f>
        <v>4.0501344084928101</v>
      </c>
      <c r="AB241" s="362">
        <f>'[7]Nicht-Bio'!D223</f>
        <v>2.6996699263353499</v>
      </c>
      <c r="AC241" s="362">
        <f>'[7]Nicht-Bio'!E223</f>
        <v>2.45246904552278</v>
      </c>
      <c r="AD241" s="362">
        <f>'[7]Nicht-Bio'!F223</f>
        <v>0.70255348612727397</v>
      </c>
      <c r="AE241" s="380">
        <f t="shared" si="29"/>
        <v>13.254299956931639</v>
      </c>
      <c r="AF241" s="362">
        <f>'[7]Nicht-Bio'!G223</f>
        <v>2.22485040493391</v>
      </c>
      <c r="AG241" s="362">
        <f>'[7]Nicht-Bio'!I223</f>
        <v>3.7792429276407802</v>
      </c>
      <c r="AH241" s="362">
        <f>'[7]Nicht-Bio'!J223</f>
        <v>1.6934670472576301</v>
      </c>
      <c r="AI241" s="362">
        <f>'[7]Nicht-Bio'!K223</f>
        <v>3.2457613856836902</v>
      </c>
      <c r="AJ241" s="362">
        <f>'[7]Nicht-Bio'!L223</f>
        <v>2.0555426919398898</v>
      </c>
      <c r="AK241" s="362">
        <f>'[7]Nicht-Bio'!M223</f>
        <v>2.1777445219289602</v>
      </c>
      <c r="AL241" s="362">
        <f>'[7]Nicht-Bio'!N223</f>
        <v>4.4037358058691902</v>
      </c>
      <c r="AM241" s="362">
        <f>'[7]Nicht-Bio'!O223</f>
        <v>4.5159498783739798</v>
      </c>
      <c r="AN241" s="362">
        <f>'[7]Nicht-Bio'!P223</f>
        <v>4.5063912154553698</v>
      </c>
      <c r="AO241" s="362">
        <f>'[7]Nicht-Bio'!R223</f>
        <v>4.0468568421184097</v>
      </c>
      <c r="AP241" s="362">
        <f>'[7]Nicht-Bio'!S223</f>
        <v>12.4338039236795</v>
      </c>
      <c r="AQ241" s="362">
        <f>'[7]Nicht-Bio'!T223</f>
        <v>4.0133468510396098</v>
      </c>
      <c r="AR241" s="362">
        <f>'[7]Nicht-Bio'!U223</f>
        <v>4.2683096170182999</v>
      </c>
      <c r="AS241" s="362">
        <f>'[7]Nicht-Bio'!W223</f>
        <v>4.19851770851366</v>
      </c>
      <c r="AT241" s="362">
        <f>'[7]Nicht-Bio'!X223</f>
        <v>23.173919441882301</v>
      </c>
      <c r="AU241" s="380">
        <f t="shared" si="30"/>
        <v>22.791552877166584</v>
      </c>
      <c r="AV241" s="362">
        <f>[6]Tabelle1!B54</f>
        <v>1.85</v>
      </c>
      <c r="AW241" s="362"/>
      <c r="AX241" s="381">
        <f t="shared" si="21"/>
        <v>2.59</v>
      </c>
      <c r="AY241" s="401">
        <f t="shared" si="24"/>
        <v>126.66827746386808</v>
      </c>
    </row>
    <row r="242" spans="1:51">
      <c r="A242" s="398">
        <v>43252</v>
      </c>
      <c r="B242" s="376">
        <f>'[3]Warenkorb transponiert'!AI129</f>
        <v>1.3665020564319494</v>
      </c>
      <c r="C242" s="362">
        <f>'[3]Warenkorb transponiert'!AJ129</f>
        <v>17.724184207825711</v>
      </c>
      <c r="D242" s="362">
        <f>'[3]Warenkorb transponiert'!AK129</f>
        <v>9.8258499351720641</v>
      </c>
      <c r="E242" s="362">
        <f>'[3]Warenkorb transponiert'!AL129</f>
        <v>16.93368239005655</v>
      </c>
      <c r="F242" s="362">
        <f>'[3]Warenkorb transponiert'!AM129</f>
        <v>15.456034805806862</v>
      </c>
      <c r="G242" s="362">
        <f>'[3]Warenkorb transponiert'!AN129</f>
        <v>6.4626218574578704</v>
      </c>
      <c r="H242" s="362">
        <f>'[3]Warenkorb transponiert'!AO129</f>
        <v>3.0741584685994177</v>
      </c>
      <c r="I242" s="362">
        <f>'[3]Warenkorb transponiert'!AP129</f>
        <v>2.3105263595056833</v>
      </c>
      <c r="J242" s="380">
        <f t="shared" si="22"/>
        <v>26.854342496396018</v>
      </c>
      <c r="K242" s="362">
        <f>[4]prixC2!C347</f>
        <v>75.466909519629596</v>
      </c>
      <c r="L242" s="362">
        <f>[4]prixC2!D347</f>
        <v>52.820762855999206</v>
      </c>
      <c r="M242" s="362">
        <f>[4]prixC2!Q347</f>
        <v>38.973707085691771</v>
      </c>
      <c r="N242" s="362">
        <f>[4]prixC2!R347</f>
        <v>22.495964474559408</v>
      </c>
      <c r="O242" s="362">
        <f>[4]prixC2!T347</f>
        <v>26.826869812703698</v>
      </c>
      <c r="P242" s="362">
        <f>[4]prixC2!AE347</f>
        <v>5.0284690206554012</v>
      </c>
      <c r="Q242" s="362">
        <f>[4]prixC2!AH347</f>
        <v>1.5197006728832454</v>
      </c>
      <c r="R242" s="362">
        <f>[4]prixC2!AI347</f>
        <v>1.8282330746361615</v>
      </c>
      <c r="S242" s="362">
        <f>[4]prixC2!AK347</f>
        <v>9.2580274400743701</v>
      </c>
      <c r="T242" s="362">
        <f>[4]prixC2!AL347</f>
        <v>30.451966502490421</v>
      </c>
      <c r="U242" s="380">
        <f t="shared" si="25"/>
        <v>43.787373411044456</v>
      </c>
      <c r="V242" s="376">
        <f>'[2]Haltung gewichtet'!H217</f>
        <v>0.61332746032603991</v>
      </c>
      <c r="W242" s="380">
        <f t="shared" si="28"/>
        <v>17.173168889129116</v>
      </c>
      <c r="X242" s="362" t="str">
        <f>IF(ISBLANK([1]KochtypBerechnung_nichtBio!U211),"",[1]KochtypBerechnung_nichtBio!U211)</f>
        <v/>
      </c>
      <c r="Y242" s="362">
        <f>IF(ISBLANK([1]KochtypBerechnung_nichtBio!W211),"",[1]KochtypBerechnung_nichtBio!W211)</f>
        <v>1.8282649626389</v>
      </c>
      <c r="Z242" s="380">
        <f t="shared" si="27"/>
        <v>1.1883722257152851</v>
      </c>
      <c r="AA242" s="376">
        <f>'[7]Nicht-Bio'!C224</f>
        <v>4.1098995643707301</v>
      </c>
      <c r="AB242" s="362">
        <f>'[7]Nicht-Bio'!D224</f>
        <v>2.7447654885769102</v>
      </c>
      <c r="AC242" s="362">
        <f>'[7]Nicht-Bio'!E224</f>
        <v>2.4919497400748098</v>
      </c>
      <c r="AD242" s="362">
        <f>'[7]Nicht-Bio'!F224</f>
        <v>0.72381779315008399</v>
      </c>
      <c r="AE242" s="380">
        <f t="shared" si="29"/>
        <v>13.486373459562619</v>
      </c>
      <c r="AF242" s="362">
        <f>'[7]Nicht-Bio'!G224</f>
        <v>2.7433552562992101</v>
      </c>
      <c r="AG242" s="362">
        <f>'[7]Nicht-Bio'!I224</f>
        <v>3.7836732421574499</v>
      </c>
      <c r="AH242" s="362">
        <f>'[7]Nicht-Bio'!J224</f>
        <v>1.64074489388884</v>
      </c>
      <c r="AI242" s="362">
        <f>'[7]Nicht-Bio'!K224</f>
        <v>4.09314957910592</v>
      </c>
      <c r="AJ242" s="362">
        <f>'[7]Nicht-Bio'!L224</f>
        <v>1.68305295083845</v>
      </c>
      <c r="AK242" s="362">
        <f>'[7]Nicht-Bio'!M224</f>
        <v>2.5898115803858599</v>
      </c>
      <c r="AL242" s="362">
        <f>'[7]Nicht-Bio'!N224</f>
        <v>3.6870959032139701</v>
      </c>
      <c r="AM242" s="362">
        <f>'[7]Nicht-Bio'!O224</f>
        <v>4.4972516275754097</v>
      </c>
      <c r="AN242" s="362">
        <f>'[7]Nicht-Bio'!P224</f>
        <v>4.7110865636414001</v>
      </c>
      <c r="AO242" s="362">
        <f>'[7]Nicht-Bio'!R224</f>
        <v>5.78726811819981</v>
      </c>
      <c r="AP242" s="362">
        <f>'[7]Nicht-Bio'!S224</f>
        <v>12.345987004178999</v>
      </c>
      <c r="AQ242" s="362">
        <f>'[7]Nicht-Bio'!T224</f>
        <v>4.0140047012408102</v>
      </c>
      <c r="AR242" s="362">
        <f>'[7]Nicht-Bio'!U224</f>
        <v>4.3191783836930204</v>
      </c>
      <c r="AS242" s="362">
        <f>'[7]Nicht-Bio'!W224</f>
        <v>4.4382073439136498</v>
      </c>
      <c r="AT242" s="362">
        <f>'[7]Nicht-Bio'!X224</f>
        <v>27.6380073188982</v>
      </c>
      <c r="AU242" s="380">
        <f t="shared" si="30"/>
        <v>23.759819816808925</v>
      </c>
      <c r="AV242" s="362">
        <f>[6]Tabelle1!B55</f>
        <v>1.85</v>
      </c>
      <c r="AW242" s="362"/>
      <c r="AX242" s="381">
        <f t="shared" si="21"/>
        <v>2.59</v>
      </c>
      <c r="AY242" s="401">
        <f t="shared" si="24"/>
        <v>128.8394502986564</v>
      </c>
    </row>
    <row r="243" spans="1:51">
      <c r="A243" s="398">
        <v>43282</v>
      </c>
      <c r="B243" s="376">
        <f>'[3]Warenkorb transponiert'!AI130</f>
        <v>1.4053753756561926</v>
      </c>
      <c r="C243" s="362">
        <f>'[3]Warenkorb transponiert'!AJ130</f>
        <v>18.240695175976519</v>
      </c>
      <c r="D243" s="362">
        <f>'[3]Warenkorb transponiert'!AK130</f>
        <v>9.2966516009860687</v>
      </c>
      <c r="E243" s="362">
        <f>'[3]Warenkorb transponiert'!AL130</f>
        <v>17.025078240768668</v>
      </c>
      <c r="F243" s="362">
        <f>'[3]Warenkorb transponiert'!AM130</f>
        <v>15.456034805806862</v>
      </c>
      <c r="G243" s="362">
        <f>'[3]Warenkorb transponiert'!AN130</f>
        <v>6.1279097169516294</v>
      </c>
      <c r="H243" s="362">
        <f>'[3]Warenkorb transponiert'!AO130</f>
        <v>3.0741584685994177</v>
      </c>
      <c r="I243" s="362">
        <f>'[3]Warenkorb transponiert'!AP130</f>
        <v>2.3105263595056833</v>
      </c>
      <c r="J243" s="380">
        <f t="shared" si="22"/>
        <v>27.043912499554626</v>
      </c>
      <c r="K243" s="362">
        <f>[4]prixC2!C348</f>
        <v>75.164253772213655</v>
      </c>
      <c r="L243" s="362">
        <f>[4]prixC2!D348</f>
        <v>49.912835539112933</v>
      </c>
      <c r="M243" s="362">
        <f>[4]prixC2!Q348</f>
        <v>35.718950401282022</v>
      </c>
      <c r="N243" s="362">
        <f>[4]prixC2!R348</f>
        <v>22.822216790315156</v>
      </c>
      <c r="O243" s="362">
        <f>[4]prixC2!T348</f>
        <v>26.554264014698553</v>
      </c>
      <c r="P243" s="362">
        <f>[4]prixC2!AE348</f>
        <v>5.0284690206554155</v>
      </c>
      <c r="Q243" s="362">
        <f>[4]prixC2!AH348</f>
        <v>1.5455273836167713</v>
      </c>
      <c r="R243" s="362">
        <f>[4]prixC2!AI348</f>
        <v>1.9043740766925727</v>
      </c>
      <c r="S243" s="362">
        <f>[4]prixC2!AK348</f>
        <v>9.2268149084959337</v>
      </c>
      <c r="T243" s="362">
        <f>[4]prixC2!AL348</f>
        <v>31.012074744194624</v>
      </c>
      <c r="U243" s="380">
        <f t="shared" si="25"/>
        <v>43.037334143214153</v>
      </c>
      <c r="V243" s="376">
        <f>'[2]Haltung gewichtet'!H218</f>
        <v>0.6247086665176772</v>
      </c>
      <c r="W243" s="380">
        <f t="shared" si="28"/>
        <v>17.49184266249496</v>
      </c>
      <c r="X243" s="362" t="str">
        <f>IF(ISBLANK([1]KochtypBerechnung_nichtBio!U212),"",[1]KochtypBerechnung_nichtBio!U212)</f>
        <v/>
      </c>
      <c r="Y243" s="362">
        <f>IF(ISBLANK([1]KochtypBerechnung_nichtBio!W212),"",[1]KochtypBerechnung_nichtBio!W212)</f>
        <v>2.0424163582680799</v>
      </c>
      <c r="Z243" s="380">
        <f t="shared" si="27"/>
        <v>1.327570632874252</v>
      </c>
      <c r="AA243" s="376">
        <f>'[7]Nicht-Bio'!C225</f>
        <v>4.0666886309994101</v>
      </c>
      <c r="AB243" s="362">
        <f>'[7]Nicht-Bio'!D225</f>
        <v>2.7406541477911701</v>
      </c>
      <c r="AC243" s="362">
        <f>'[7]Nicht-Bio'!E225</f>
        <v>2.7734722579482298</v>
      </c>
      <c r="AD243" s="362">
        <f>'[7]Nicht-Bio'!F225</f>
        <v>0.69744223045767195</v>
      </c>
      <c r="AE243" s="380">
        <f t="shared" si="29"/>
        <v>13.601224069702187</v>
      </c>
      <c r="AF243" s="362">
        <f>'[7]Nicht-Bio'!G225</f>
        <v>2.7907884417485902</v>
      </c>
      <c r="AG243" s="362">
        <f>'[7]Nicht-Bio'!I225</f>
        <v>3.4361880779211398</v>
      </c>
      <c r="AH243" s="362">
        <f>'[7]Nicht-Bio'!J225</f>
        <v>1.6797165718253499</v>
      </c>
      <c r="AI243" s="362">
        <f>'[7]Nicht-Bio'!K225</f>
        <v>2.7308402005065902</v>
      </c>
      <c r="AJ243" s="362">
        <f>'[7]Nicht-Bio'!L225</f>
        <v>1.9171853804790899</v>
      </c>
      <c r="AK243" s="362">
        <f>'[7]Nicht-Bio'!M225</f>
        <v>2.7049478406994498</v>
      </c>
      <c r="AL243" s="362">
        <f>'[7]Nicht-Bio'!N225</f>
        <v>3.9574736428942399</v>
      </c>
      <c r="AM243" s="362">
        <f>'[7]Nicht-Bio'!O225</f>
        <v>3.7140355550609701</v>
      </c>
      <c r="AN243" s="362">
        <f>'[7]Nicht-Bio'!P225</f>
        <v>5.2681243909723703</v>
      </c>
      <c r="AO243" s="362">
        <f>'[7]Nicht-Bio'!R225</f>
        <v>5.1208920894725098</v>
      </c>
      <c r="AP243" s="362">
        <f>'[7]Nicht-Bio'!S225</f>
        <v>12.035128413297601</v>
      </c>
      <c r="AQ243" s="362">
        <f>'[7]Nicht-Bio'!T225</f>
        <v>4.0132216189234002</v>
      </c>
      <c r="AR243" s="362">
        <f>'[7]Nicht-Bio'!U225</f>
        <v>4.4140940948745104</v>
      </c>
      <c r="AS243" s="362">
        <f>'[7]Nicht-Bio'!W225</f>
        <v>4.9964009356478201</v>
      </c>
      <c r="AT243" s="362">
        <f>'[7]Nicht-Bio'!X225</f>
        <v>33.908846050600303</v>
      </c>
      <c r="AU243" s="380">
        <f t="shared" si="30"/>
        <v>23.647324303981897</v>
      </c>
      <c r="AV243" s="362">
        <f>[6]Tabelle1!B56</f>
        <v>1.85</v>
      </c>
      <c r="AW243" s="362"/>
      <c r="AX243" s="381">
        <f t="shared" si="21"/>
        <v>2.59</v>
      </c>
      <c r="AY243" s="401">
        <f t="shared" si="24"/>
        <v>128.73920831182207</v>
      </c>
    </row>
    <row r="244" spans="1:51">
      <c r="A244" s="398">
        <v>43313</v>
      </c>
      <c r="B244" s="376">
        <f>'[3]Warenkorb transponiert'!AI131</f>
        <v>1.4111942464120626</v>
      </c>
      <c r="C244" s="362">
        <f>'[3]Warenkorb transponiert'!AJ131</f>
        <v>18.240695175976519</v>
      </c>
      <c r="D244" s="362">
        <f>'[3]Warenkorb transponiert'!AK131</f>
        <v>9.8229104948835708</v>
      </c>
      <c r="E244" s="362">
        <f>'[3]Warenkorb transponiert'!AL131</f>
        <v>16.647143386024176</v>
      </c>
      <c r="F244" s="362">
        <f>'[3]Warenkorb transponiert'!AM131</f>
        <v>15.456034805806862</v>
      </c>
      <c r="G244" s="362">
        <f>'[3]Warenkorb transponiert'!AN131</f>
        <v>6.4629731906486612</v>
      </c>
      <c r="H244" s="362">
        <f>'[3]Warenkorb transponiert'!AO131</f>
        <v>3.0314302263455439</v>
      </c>
      <c r="I244" s="362">
        <f>'[3]Warenkorb transponiert'!AP131</f>
        <v>2.3105263595056833</v>
      </c>
      <c r="J244" s="380">
        <f t="shared" si="22"/>
        <v>27.277193369598631</v>
      </c>
      <c r="K244" s="362">
        <f>[4]prixC2!C349</f>
        <v>71.252178959661691</v>
      </c>
      <c r="L244" s="362">
        <f>[4]prixC2!D349</f>
        <v>52.087786239556948</v>
      </c>
      <c r="M244" s="362">
        <f>[4]prixC2!Q349</f>
        <v>38.0954639754681</v>
      </c>
      <c r="N244" s="362">
        <f>[4]prixC2!R349</f>
        <v>23.296100349912255</v>
      </c>
      <c r="O244" s="362">
        <f>[4]prixC2!T349</f>
        <v>24.026216729462103</v>
      </c>
      <c r="P244" s="362">
        <f>[4]prixC2!AE349</f>
        <v>4.9560426552852634</v>
      </c>
      <c r="Q244" s="362">
        <f>[4]prixC2!AH349</f>
        <v>1.4859459438624072</v>
      </c>
      <c r="R244" s="362">
        <f>[4]prixC2!AI349</f>
        <v>1.8641267826793864</v>
      </c>
      <c r="S244" s="362">
        <f>[4]prixC2!AK349</f>
        <v>9.1103688252584138</v>
      </c>
      <c r="T244" s="362">
        <f>[4]prixC2!AL349</f>
        <v>30.34458329640994</v>
      </c>
      <c r="U244" s="380">
        <f t="shared" si="25"/>
        <v>42.600034184220554</v>
      </c>
      <c r="V244" s="376">
        <f>'[2]Haltung gewichtet'!H219</f>
        <v>0.61689727456703847</v>
      </c>
      <c r="W244" s="380">
        <f t="shared" si="28"/>
        <v>17.273123687877078</v>
      </c>
      <c r="X244" s="362" t="str">
        <f>IF(ISBLANK([1]KochtypBerechnung_nichtBio!U213),"",[1]KochtypBerechnung_nichtBio!U213)</f>
        <v/>
      </c>
      <c r="Y244" s="362">
        <f>IF(ISBLANK([1]KochtypBerechnung_nichtBio!W213),"",[1]KochtypBerechnung_nichtBio!W213)</f>
        <v>1.8600767210379801</v>
      </c>
      <c r="Z244" s="380">
        <f t="shared" si="27"/>
        <v>1.2090498686746871</v>
      </c>
      <c r="AA244" s="376">
        <f>'[7]Nicht-Bio'!C226</f>
        <v>3.9749285883860099</v>
      </c>
      <c r="AB244" s="362">
        <f>'[7]Nicht-Bio'!D226</f>
        <v>2.7337122716500302</v>
      </c>
      <c r="AC244" s="362">
        <f>'[7]Nicht-Bio'!E226</f>
        <v>2.9669352972837801</v>
      </c>
      <c r="AD244" s="362">
        <f>'[7]Nicht-Bio'!F226</f>
        <v>0.70336375990072797</v>
      </c>
      <c r="AE244" s="380">
        <f t="shared" si="29"/>
        <v>13.642243166281613</v>
      </c>
      <c r="AF244" s="362">
        <f>'[7]Nicht-Bio'!G226</f>
        <v>2.4776906118619699</v>
      </c>
      <c r="AG244" s="362">
        <f>'[7]Nicht-Bio'!I226</f>
        <v>3.4962169242901799</v>
      </c>
      <c r="AH244" s="362">
        <f>'[7]Nicht-Bio'!J226</f>
        <v>1.6735200537633399</v>
      </c>
      <c r="AI244" s="362">
        <f>'[7]Nicht-Bio'!K226</f>
        <v>2.6255159399573098</v>
      </c>
      <c r="AJ244" s="362">
        <f>'[7]Nicht-Bio'!L226</f>
        <v>2.5106019421755499</v>
      </c>
      <c r="AK244" s="362">
        <f>'[7]Nicht-Bio'!M226</f>
        <v>2.5372697902291002</v>
      </c>
      <c r="AL244" s="362">
        <f>'[7]Nicht-Bio'!N226</f>
        <v>4.69833585940078</v>
      </c>
      <c r="AM244" s="362">
        <f>'[7]Nicht-Bio'!O226</f>
        <v>4.91983809411074</v>
      </c>
      <c r="AN244" s="362">
        <f>'[7]Nicht-Bio'!P226</f>
        <v>5.9375697853006502</v>
      </c>
      <c r="AO244" s="362">
        <f>'[7]Nicht-Bio'!R226</f>
        <v>4.7630085851094801</v>
      </c>
      <c r="AP244" s="362">
        <f>'[7]Nicht-Bio'!S226</f>
        <v>12.006878498496899</v>
      </c>
      <c r="AQ244" s="362">
        <f>'[7]Nicht-Bio'!T226</f>
        <v>4.0132216189234704</v>
      </c>
      <c r="AR244" s="362">
        <f>'[7]Nicht-Bio'!U226</f>
        <v>4.7920085856409598</v>
      </c>
      <c r="AS244" s="362">
        <f>'[7]Nicht-Bio'!W226</f>
        <v>4.3702701978750698</v>
      </c>
      <c r="AT244" s="362">
        <f>'[7]Nicht-Bio'!X226</f>
        <v>32.999542179716499</v>
      </c>
      <c r="AU244" s="380">
        <f t="shared" si="30"/>
        <v>24.400891318949181</v>
      </c>
      <c r="AV244" s="362">
        <f>[6]Tabelle1!B57</f>
        <v>1.85</v>
      </c>
      <c r="AW244" s="362"/>
      <c r="AX244" s="381">
        <f t="shared" si="21"/>
        <v>2.59</v>
      </c>
      <c r="AY244" s="401">
        <f t="shared" si="24"/>
        <v>128.99253559560174</v>
      </c>
    </row>
    <row r="245" spans="1:51">
      <c r="A245" s="398">
        <v>43344</v>
      </c>
      <c r="B245" s="376">
        <f>'[3]Warenkorb transponiert'!AI132</f>
        <v>1.3991667359670794</v>
      </c>
      <c r="C245" s="362">
        <f>'[3]Warenkorb transponiert'!AJ132</f>
        <v>18.23343374596163</v>
      </c>
      <c r="D245" s="362">
        <f>'[3]Warenkorb transponiert'!AK132</f>
        <v>9.2995910412745637</v>
      </c>
      <c r="E245" s="362">
        <f>'[3]Warenkorb transponiert'!AL132</f>
        <v>17.457866255620065</v>
      </c>
      <c r="F245" s="362">
        <f>'[3]Warenkorb transponiert'!AM132</f>
        <v>15.456034805806862</v>
      </c>
      <c r="G245" s="362">
        <f>'[3]Warenkorb transponiert'!AN132</f>
        <v>6.1279097169516294</v>
      </c>
      <c r="H245" s="362">
        <f>'[3]Warenkorb transponiert'!AO132</f>
        <v>3.057270632179292</v>
      </c>
      <c r="I245" s="362">
        <f>'[3]Warenkorb transponiert'!AP132</f>
        <v>2.3105263595056833</v>
      </c>
      <c r="J245" s="380">
        <f t="shared" si="22"/>
        <v>27.046157478703499</v>
      </c>
      <c r="K245" s="362">
        <f>[4]prixC2!C350</f>
        <v>77.948712552428987</v>
      </c>
      <c r="L245" s="362">
        <f>[4]prixC2!D350</f>
        <v>50.033898122800721</v>
      </c>
      <c r="M245" s="362">
        <f>[4]prixC2!Q350</f>
        <v>36.939505704859563</v>
      </c>
      <c r="N245" s="362">
        <f>[4]prixC2!R350</f>
        <v>21.09246326212137</v>
      </c>
      <c r="O245" s="362">
        <f>[4]prixC2!T350</f>
        <v>24.552309518259801</v>
      </c>
      <c r="P245" s="362">
        <f>[4]prixC2!AE350</f>
        <v>4.6555223647405866</v>
      </c>
      <c r="Q245" s="362">
        <f>[4]prixC2!AH350</f>
        <v>1.5134725717789912</v>
      </c>
      <c r="R245" s="362">
        <f>[4]prixC2!AI350</f>
        <v>1.9046326160357219</v>
      </c>
      <c r="S245" s="362">
        <f>[4]prixC2!AK350</f>
        <v>9.1672107032650132</v>
      </c>
      <c r="T245" s="362">
        <f>[4]prixC2!AL350</f>
        <v>30.367632422805258</v>
      </c>
      <c r="U245" s="380">
        <f t="shared" si="25"/>
        <v>42.68179279669711</v>
      </c>
      <c r="V245" s="376">
        <f>'[2]Haltung gewichtet'!H220</f>
        <v>0.61220176372959423</v>
      </c>
      <c r="W245" s="380">
        <f t="shared" si="28"/>
        <v>17.141649384428639</v>
      </c>
      <c r="X245" s="362" t="str">
        <f>IF(ISBLANK([1]KochtypBerechnung_nichtBio!U214),"",[1]KochtypBerechnung_nichtBio!U214)</f>
        <v/>
      </c>
      <c r="Y245" s="362">
        <f>IF(ISBLANK([1]KochtypBerechnung_nichtBio!W214),"",[1]KochtypBerechnung_nichtBio!W214)</f>
        <v>1.6391458865891499</v>
      </c>
      <c r="Z245" s="380">
        <f t="shared" si="27"/>
        <v>1.0654448262829475</v>
      </c>
      <c r="AA245" s="376">
        <f>'[7]Nicht-Bio'!C227</f>
        <v>3.4331936827225902</v>
      </c>
      <c r="AB245" s="362">
        <f>'[7]Nicht-Bio'!D227</f>
        <v>2.7059103764297099</v>
      </c>
      <c r="AC245" s="362">
        <f>'[7]Nicht-Bio'!E227</f>
        <v>3.1036814896693001</v>
      </c>
      <c r="AD245" s="362">
        <f>'[7]Nicht-Bio'!F227</f>
        <v>0.68539434632940699</v>
      </c>
      <c r="AE245" s="380">
        <f t="shared" si="29"/>
        <v>12.873048540573629</v>
      </c>
      <c r="AF245" s="362">
        <f>'[7]Nicht-Bio'!G227</f>
        <v>2.38836569001458</v>
      </c>
      <c r="AG245" s="362">
        <f>'[7]Nicht-Bio'!I227</f>
        <v>3.8691387670566</v>
      </c>
      <c r="AH245" s="362">
        <f>'[7]Nicht-Bio'!J227</f>
        <v>2.0918870227465698</v>
      </c>
      <c r="AI245" s="362">
        <f>'[7]Nicht-Bio'!K227</f>
        <v>4.1953713852746599</v>
      </c>
      <c r="AJ245" s="362">
        <f>'[7]Nicht-Bio'!L227</f>
        <v>2.3812874471544698</v>
      </c>
      <c r="AK245" s="362">
        <f>'[7]Nicht-Bio'!M227</f>
        <v>2.48627143860389</v>
      </c>
      <c r="AL245" s="362">
        <f>'[7]Nicht-Bio'!N227</f>
        <v>6.1321917774398598</v>
      </c>
      <c r="AM245" s="362">
        <f>'[7]Nicht-Bio'!O227</f>
        <v>6.1794411655347901</v>
      </c>
      <c r="AN245" s="362">
        <f>'[7]Nicht-Bio'!P227</f>
        <v>6.1627061084549499</v>
      </c>
      <c r="AO245" s="362">
        <f>'[7]Nicht-Bio'!R227</f>
        <v>4.4862154879142704</v>
      </c>
      <c r="AP245" s="362">
        <f>'[7]Nicht-Bio'!S227</f>
        <v>11.851615946954301</v>
      </c>
      <c r="AQ245" s="362">
        <f>'[7]Nicht-Bio'!T227</f>
        <v>3.9181859955226201</v>
      </c>
      <c r="AR245" s="362">
        <f>'[7]Nicht-Bio'!U227</f>
        <v>4.6019854254232104</v>
      </c>
      <c r="AS245" s="362">
        <f>'[7]Nicht-Bio'!W227</f>
        <v>5.4324870940107202</v>
      </c>
      <c r="AT245" s="362">
        <f>'[7]Nicht-Bio'!X227</f>
        <v>32.6758988088217</v>
      </c>
      <c r="AU245" s="380">
        <f t="shared" si="30"/>
        <v>26.571933843474895</v>
      </c>
      <c r="AV245" s="362">
        <f>[6]Tabelle1!B58</f>
        <v>1.85</v>
      </c>
      <c r="AW245" s="362"/>
      <c r="AX245" s="381">
        <f t="shared" si="21"/>
        <v>2.59</v>
      </c>
      <c r="AY245" s="401">
        <f t="shared" si="24"/>
        <v>129.97002687016072</v>
      </c>
    </row>
    <row r="246" spans="1:51">
      <c r="A246" s="398">
        <v>43374</v>
      </c>
      <c r="B246" s="376">
        <f>'[3]Warenkorb transponiert'!AI133</f>
        <v>1.3753988335387344</v>
      </c>
      <c r="C246" s="362">
        <f>'[3]Warenkorb transponiert'!AJ133</f>
        <v>18.794999629601776</v>
      </c>
      <c r="D246" s="362">
        <f>'[3]Warenkorb transponiert'!AK133</f>
        <v>9.822910494883569</v>
      </c>
      <c r="E246" s="362">
        <f>'[3]Warenkorb transponiert'!AL133</f>
        <v>17.457866255620065</v>
      </c>
      <c r="F246" s="362">
        <f>'[3]Warenkorb transponiert'!AM133</f>
        <v>15.415524919129352</v>
      </c>
      <c r="G246" s="362">
        <f>'[3]Warenkorb transponiert'!AN133</f>
        <v>6.3768716604149178</v>
      </c>
      <c r="H246" s="362">
        <f>'[3]Warenkorb transponiert'!AO133</f>
        <v>3.0314302263455439</v>
      </c>
      <c r="I246" s="362">
        <f>'[3]Warenkorb transponiert'!AP133</f>
        <v>2.3105263595056833</v>
      </c>
      <c r="J246" s="380">
        <f t="shared" si="22"/>
        <v>27.158620363912732</v>
      </c>
      <c r="K246" s="362">
        <f>[4]prixC2!C351</f>
        <v>71.469494277896942</v>
      </c>
      <c r="L246" s="362">
        <f>[4]prixC2!D351</f>
        <v>51.577921495559345</v>
      </c>
      <c r="M246" s="362">
        <f>[4]prixC2!Q351</f>
        <v>37.491371841403641</v>
      </c>
      <c r="N246" s="362">
        <f>[4]prixC2!R351</f>
        <v>21.679465826776291</v>
      </c>
      <c r="O246" s="362">
        <f>[4]prixC2!T351</f>
        <v>24.896880953478622</v>
      </c>
      <c r="P246" s="362">
        <f>[4]prixC2!AE351</f>
        <v>4.7039204432377719</v>
      </c>
      <c r="Q246" s="362">
        <f>[4]prixC2!AH351</f>
        <v>1.371270077348093</v>
      </c>
      <c r="R246" s="362">
        <f>[4]prixC2!AI351</f>
        <v>1.8322349111790583</v>
      </c>
      <c r="S246" s="362">
        <f>[4]prixC2!AK351</f>
        <v>8.4186771905654467</v>
      </c>
      <c r="T246" s="362">
        <f>[4]prixC2!AL351</f>
        <v>30.573121525952342</v>
      </c>
      <c r="U246" s="380">
        <f t="shared" si="25"/>
        <v>41.757495860241946</v>
      </c>
      <c r="V246" s="376">
        <f>'[2]Haltung gewichtet'!H221</f>
        <v>0.62459049134852263</v>
      </c>
      <c r="W246" s="380">
        <f t="shared" si="28"/>
        <v>17.488533757758635</v>
      </c>
      <c r="X246" s="362" t="str">
        <f>IF(ISBLANK([1]KochtypBerechnung_nichtBio!U215),"",[1]KochtypBerechnung_nichtBio!U215)</f>
        <v/>
      </c>
      <c r="Y246" s="362">
        <f>IF(ISBLANK([1]KochtypBerechnung_nichtBio!W215),"",[1]KochtypBerechnung_nichtBio!W215)</f>
        <v>1.6102314782592799</v>
      </c>
      <c r="Z246" s="380">
        <f t="shared" si="27"/>
        <v>1.0466504608685321</v>
      </c>
      <c r="AA246" s="376">
        <f>'[7]Nicht-Bio'!C228</f>
        <v>3.0154948621522499</v>
      </c>
      <c r="AB246" s="362">
        <f>'[7]Nicht-Bio'!D228</f>
        <v>2.56841021351218</v>
      </c>
      <c r="AC246" s="362">
        <f>'[7]Nicht-Bio'!E228</f>
        <v>3.0846385053557199</v>
      </c>
      <c r="AD246" s="362">
        <f>'[7]Nicht-Bio'!F228</f>
        <v>0.62421933255940198</v>
      </c>
      <c r="AE246" s="380">
        <f t="shared" si="29"/>
        <v>11.911578338450768</v>
      </c>
      <c r="AF246" s="362">
        <f>'[7]Nicht-Bio'!G228</f>
        <v>2.47941754502616</v>
      </c>
      <c r="AG246" s="362">
        <f>'[7]Nicht-Bio'!I228</f>
        <v>4.0667300725102802</v>
      </c>
      <c r="AH246" s="362">
        <f>'[7]Nicht-Bio'!J228</f>
        <v>1.46220173250368</v>
      </c>
      <c r="AI246" s="362">
        <f>'[7]Nicht-Bio'!K228</f>
        <v>4.1889561588297601</v>
      </c>
      <c r="AJ246" s="362">
        <f>'[7]Nicht-Bio'!L228</f>
        <v>2.3358984581472999</v>
      </c>
      <c r="AK246" s="362">
        <f>'[7]Nicht-Bio'!M228</f>
        <v>2.3010412296948499</v>
      </c>
      <c r="AL246" s="362">
        <f>'[7]Nicht-Bio'!N228</f>
        <v>5.5067955497416596</v>
      </c>
      <c r="AM246" s="362">
        <f>'[7]Nicht-Bio'!O228</f>
        <v>5.1846007662785798</v>
      </c>
      <c r="AN246" s="362">
        <f>'[7]Nicht-Bio'!P228</f>
        <v>5.3783098288226796</v>
      </c>
      <c r="AO246" s="362">
        <f>'[7]Nicht-Bio'!R228</f>
        <v>4.2726228815373997</v>
      </c>
      <c r="AP246" s="362">
        <f>'[7]Nicht-Bio'!S228</f>
        <v>10.952644547803899</v>
      </c>
      <c r="AQ246" s="362">
        <f>'[7]Nicht-Bio'!T228</f>
        <v>4.0075670282077498</v>
      </c>
      <c r="AR246" s="362">
        <f>'[7]Nicht-Bio'!U228</f>
        <v>4.4398867444675503</v>
      </c>
      <c r="AS246" s="362">
        <f>'[7]Nicht-Bio'!W228</f>
        <v>4.4573266441444703</v>
      </c>
      <c r="AT246" s="362">
        <f>'[7]Nicht-Bio'!X228</f>
        <v>24.051160124919399</v>
      </c>
      <c r="AU246" s="380">
        <f t="shared" si="30"/>
        <v>24.264101740664263</v>
      </c>
      <c r="AV246" s="362">
        <f>[6]Tabelle1!B59</f>
        <v>1.85</v>
      </c>
      <c r="AW246" s="362"/>
      <c r="AX246" s="381">
        <f t="shared" si="21"/>
        <v>2.59</v>
      </c>
      <c r="AY246" s="401">
        <f t="shared" si="24"/>
        <v>126.21698052189687</v>
      </c>
    </row>
    <row r="247" spans="1:51">
      <c r="A247" s="398">
        <v>43405</v>
      </c>
      <c r="B247" s="376">
        <f>'[3]Warenkorb transponiert'!AI134</f>
        <v>1.4016151632900615</v>
      </c>
      <c r="C247" s="362">
        <f>'[3]Warenkorb transponiert'!AJ134</f>
        <v>17.787173350283126</v>
      </c>
      <c r="D247" s="362">
        <f>'[3]Warenkorb transponiert'!AK134</f>
        <v>9.8936882537402493</v>
      </c>
      <c r="E247" s="362">
        <f>'[3]Warenkorb transponiert'!AL134</f>
        <v>17.457866255620065</v>
      </c>
      <c r="F247" s="362">
        <f>'[3]Warenkorb transponiert'!AM134</f>
        <v>15.415524919129352</v>
      </c>
      <c r="G247" s="362">
        <f>'[3]Warenkorb transponiert'!AN134</f>
        <v>5.9168124773515727</v>
      </c>
      <c r="H247" s="362">
        <f>'[3]Warenkorb transponiert'!AO134</f>
        <v>3.0741584685994177</v>
      </c>
      <c r="I247" s="362">
        <f>'[3]Warenkorb transponiert'!AP134</f>
        <v>2.3105263595056833</v>
      </c>
      <c r="J247" s="380">
        <f t="shared" si="22"/>
        <v>27.011716362018756</v>
      </c>
      <c r="K247" s="362">
        <f>[4]prixC2!C352</f>
        <v>73.106080256036634</v>
      </c>
      <c r="L247" s="362">
        <f>[4]prixC2!D352</f>
        <v>50.370338395393453</v>
      </c>
      <c r="M247" s="362">
        <f>[4]prixC2!Q352</f>
        <v>37.508335110026728</v>
      </c>
      <c r="N247" s="362">
        <f>[4]prixC2!R352</f>
        <v>21.905013789877426</v>
      </c>
      <c r="O247" s="362">
        <f>[4]prixC2!T352</f>
        <v>25.204039128661645</v>
      </c>
      <c r="P247" s="362">
        <f>[4]prixC2!AE352</f>
        <v>4.9375440532696429</v>
      </c>
      <c r="Q247" s="362">
        <f>[4]prixC2!AH352</f>
        <v>1.439730147555782</v>
      </c>
      <c r="R247" s="362">
        <f>[4]prixC2!AI352</f>
        <v>1.8832379911875923</v>
      </c>
      <c r="S247" s="362">
        <f>[4]prixC2!AK352</f>
        <v>7.2940950296598457</v>
      </c>
      <c r="T247" s="362">
        <f>[4]prixC2!AL352</f>
        <v>31.013220852874433</v>
      </c>
      <c r="U247" s="380">
        <f t="shared" si="25"/>
        <v>41.263265861678676</v>
      </c>
      <c r="V247" s="376">
        <f>'[2]Haltung gewichtet'!H222</f>
        <v>0.60592665384483479</v>
      </c>
      <c r="W247" s="380">
        <f t="shared" si="28"/>
        <v>16.965946307655376</v>
      </c>
      <c r="X247" s="362" t="str">
        <f>IF(ISBLANK([1]KochtypBerechnung_nichtBio!U216),"",[1]KochtypBerechnung_nichtBio!U216)</f>
        <v/>
      </c>
      <c r="Y247" s="362">
        <f>IF(ISBLANK([1]KochtypBerechnung_nichtBio!W216),"",[1]KochtypBerechnung_nichtBio!W216)</f>
        <v>1.78318883255146</v>
      </c>
      <c r="Z247" s="380">
        <f t="shared" si="27"/>
        <v>1.1590727411584489</v>
      </c>
      <c r="AA247" s="376">
        <f>'[7]Nicht-Bio'!C229</f>
        <v>3.6294535835974702</v>
      </c>
      <c r="AB247" s="362">
        <f>'[7]Nicht-Bio'!D229</f>
        <v>2.7403409073567602</v>
      </c>
      <c r="AC247" s="362">
        <f>'[7]Nicht-Bio'!E229</f>
        <v>2.83664337608539</v>
      </c>
      <c r="AD247" s="362">
        <f>'[7]Nicht-Bio'!F229</f>
        <v>0.67758907936880397</v>
      </c>
      <c r="AE247" s="380">
        <f t="shared" si="29"/>
        <v>12.951573349173717</v>
      </c>
      <c r="AF247" s="362">
        <f>'[7]Nicht-Bio'!G229</f>
        <v>2.4628776912717898</v>
      </c>
      <c r="AG247" s="362">
        <f>'[7]Nicht-Bio'!I229</f>
        <v>3.8019854639552899</v>
      </c>
      <c r="AH247" s="362">
        <f>'[7]Nicht-Bio'!J229</f>
        <v>1.3491028665749001</v>
      </c>
      <c r="AI247" s="362">
        <f>'[7]Nicht-Bio'!K229</f>
        <v>4.3996957391769396</v>
      </c>
      <c r="AJ247" s="362">
        <f>'[7]Nicht-Bio'!L229</f>
        <v>1.9553927497871399</v>
      </c>
      <c r="AK247" s="362">
        <f>'[7]Nicht-Bio'!M229</f>
        <v>2.4046515102388799</v>
      </c>
      <c r="AL247" s="362">
        <f>'[7]Nicht-Bio'!N229</f>
        <v>4.1034127277843</v>
      </c>
      <c r="AM247" s="362">
        <f>'[7]Nicht-Bio'!O229</f>
        <v>5.0012730977432502</v>
      </c>
      <c r="AN247" s="362">
        <f>'[7]Nicht-Bio'!P229</f>
        <v>5.17320689169091</v>
      </c>
      <c r="AO247" s="362">
        <f>'[7]Nicht-Bio'!R229</f>
        <v>4.1831261716592198</v>
      </c>
      <c r="AP247" s="362">
        <f>'[7]Nicht-Bio'!S229</f>
        <v>12.3139197920058</v>
      </c>
      <c r="AQ247" s="362">
        <f>'[7]Nicht-Bio'!T229</f>
        <v>3.9688242767116999</v>
      </c>
      <c r="AR247" s="362">
        <f>'[7]Nicht-Bio'!U229</f>
        <v>4.3383739590185399</v>
      </c>
      <c r="AS247" s="362">
        <f>'[7]Nicht-Bio'!W229</f>
        <v>4.1020107474445799</v>
      </c>
      <c r="AT247" s="362">
        <f>'[7]Nicht-Bio'!X229</f>
        <v>21.832838783580801</v>
      </c>
      <c r="AU247" s="380">
        <f t="shared" si="30"/>
        <v>23.059186667327356</v>
      </c>
      <c r="AV247" s="362">
        <f>[6]Tabelle1!B60</f>
        <v>1.85</v>
      </c>
      <c r="AW247" s="362"/>
      <c r="AX247" s="381">
        <f t="shared" si="21"/>
        <v>2.59</v>
      </c>
      <c r="AY247" s="401">
        <f t="shared" si="24"/>
        <v>125.00076128901233</v>
      </c>
    </row>
    <row r="248" spans="1:51">
      <c r="A248" s="398">
        <v>43435</v>
      </c>
      <c r="B248" s="376">
        <f>'[3]Warenkorb transponiert'!AI135</f>
        <v>1.3835671939043541</v>
      </c>
      <c r="C248" s="362">
        <f>'[3]Warenkorb transponiert'!AJ135</f>
        <v>17.786696374060551</v>
      </c>
      <c r="D248" s="362">
        <f>'[3]Warenkorb transponiert'!AK135</f>
        <v>9.8936882537402493</v>
      </c>
      <c r="E248" s="362">
        <f>'[3]Warenkorb transponiert'!AL135</f>
        <v>17.016942258418155</v>
      </c>
      <c r="F248" s="362">
        <f>'[3]Warenkorb transponiert'!AM135</f>
        <v>15.415524919129352</v>
      </c>
      <c r="G248" s="362">
        <f>'[3]Warenkorb transponiert'!AN135</f>
        <v>6.4254178276333684</v>
      </c>
      <c r="H248" s="362">
        <f>'[3]Warenkorb transponiert'!AO135</f>
        <v>2.9401505577106826</v>
      </c>
      <c r="I248" s="362">
        <f>'[3]Warenkorb transponiert'!AP135</f>
        <v>2.3105263595056833</v>
      </c>
      <c r="J248" s="380">
        <f t="shared" si="22"/>
        <v>26.952138282659305</v>
      </c>
      <c r="K248" s="362">
        <f>[4]prixC2!C353</f>
        <v>72.034180171864435</v>
      </c>
      <c r="L248" s="362">
        <f>[4]prixC2!D353</f>
        <v>50.72936881868273</v>
      </c>
      <c r="M248" s="362">
        <f>[4]prixC2!Q353</f>
        <v>37.391070231665964</v>
      </c>
      <c r="N248" s="362">
        <f>[4]prixC2!R353</f>
        <v>21.875358445549637</v>
      </c>
      <c r="O248" s="362">
        <f>[4]prixC2!T353</f>
        <v>26.575977689357931</v>
      </c>
      <c r="P248" s="362">
        <f>[4]prixC2!AE353</f>
        <v>4.9263524907084548</v>
      </c>
      <c r="Q248" s="362">
        <f>[4]prixC2!AH353</f>
        <v>1.3800579054782347</v>
      </c>
      <c r="R248" s="362">
        <f>[4]prixC2!AI353</f>
        <v>1.9458641583421405</v>
      </c>
      <c r="S248" s="362">
        <f>[4]prixC2!AK353</f>
        <v>7.4803402953432885</v>
      </c>
      <c r="T248" s="362">
        <f>[4]prixC2!AL353</f>
        <v>30.227315506047148</v>
      </c>
      <c r="U248" s="380">
        <f t="shared" si="25"/>
        <v>41.409719497515511</v>
      </c>
      <c r="V248" s="376">
        <f>'[2]Haltung gewichtet'!H223</f>
        <v>0.61651763067067966</v>
      </c>
      <c r="W248" s="380">
        <f t="shared" si="28"/>
        <v>17.262493658779029</v>
      </c>
      <c r="X248" s="362" t="str">
        <f>IF(ISBLANK([1]KochtypBerechnung_nichtBio!U217),"",[1]KochtypBerechnung_nichtBio!U217)</f>
        <v/>
      </c>
      <c r="Y248" s="362">
        <f>IF(ISBLANK([1]KochtypBerechnung_nichtBio!W217),"",[1]KochtypBerechnung_nichtBio!W217)</f>
        <v>1.7492843866980501</v>
      </c>
      <c r="Z248" s="380">
        <f t="shared" si="27"/>
        <v>1.1370348513537325</v>
      </c>
      <c r="AA248" s="376">
        <f>'[7]Nicht-Bio'!C230</f>
        <v>3.5057890280555202</v>
      </c>
      <c r="AB248" s="362">
        <f>'[7]Nicht-Bio'!D230</f>
        <v>2.7367746555658599</v>
      </c>
      <c r="AC248" s="362">
        <f>'[7]Nicht-Bio'!E230</f>
        <v>1.84537423748333</v>
      </c>
      <c r="AD248" s="362">
        <f>'[7]Nicht-Bio'!F230</f>
        <v>0.61453470009486699</v>
      </c>
      <c r="AE248" s="380">
        <f t="shared" si="29"/>
        <v>11.7218944413597</v>
      </c>
      <c r="AF248" s="362">
        <f>'[7]Nicht-Bio'!G230</f>
        <v>2.54833305529433</v>
      </c>
      <c r="AG248" s="362">
        <f>'[7]Nicht-Bio'!I230</f>
        <v>4.1270842728061403</v>
      </c>
      <c r="AH248" s="362">
        <f>'[7]Nicht-Bio'!J230</f>
        <v>1.50078368031534</v>
      </c>
      <c r="AI248" s="362">
        <f>'[7]Nicht-Bio'!K230</f>
        <v>4.4899341600254701</v>
      </c>
      <c r="AJ248" s="362">
        <f>'[7]Nicht-Bio'!L230</f>
        <v>1.31120419525575</v>
      </c>
      <c r="AK248" s="362">
        <f>'[7]Nicht-Bio'!M230</f>
        <v>2.34868205979839</v>
      </c>
      <c r="AL248" s="362">
        <f>'[7]Nicht-Bio'!N230</f>
        <v>3.3382042820913198</v>
      </c>
      <c r="AM248" s="362">
        <f>'[7]Nicht-Bio'!O230</f>
        <v>3.2274721270162199</v>
      </c>
      <c r="AN248" s="362">
        <f>'[7]Nicht-Bio'!P230</f>
        <v>4.3067066633220499</v>
      </c>
      <c r="AO248" s="362">
        <f>'[7]Nicht-Bio'!R230</f>
        <v>3.94912693512283</v>
      </c>
      <c r="AP248" s="362">
        <f>'[7]Nicht-Bio'!S230</f>
        <v>11.626659938825499</v>
      </c>
      <c r="AQ248" s="362">
        <f>'[7]Nicht-Bio'!T230</f>
        <v>4.0132216189233301</v>
      </c>
      <c r="AR248" s="362">
        <f>'[7]Nicht-Bio'!U230</f>
        <v>4.2289836498247002</v>
      </c>
      <c r="AS248" s="362">
        <f>'[7]Nicht-Bio'!W230</f>
        <v>4.5143709801061203</v>
      </c>
      <c r="AT248" s="362">
        <f>'[7]Nicht-Bio'!X230</f>
        <v>31.838843794825198</v>
      </c>
      <c r="AU248" s="380">
        <f t="shared" si="30"/>
        <v>22.599816615739446</v>
      </c>
      <c r="AV248" s="362">
        <f>[6]Tabelle1!B61</f>
        <v>1.85</v>
      </c>
      <c r="AW248" s="362"/>
      <c r="AX248" s="381">
        <f t="shared" si="21"/>
        <v>2.59</v>
      </c>
      <c r="AY248" s="401">
        <f t="shared" si="24"/>
        <v>123.67309734740672</v>
      </c>
    </row>
    <row r="249" spans="1:51">
      <c r="A249" s="398">
        <v>43466</v>
      </c>
      <c r="B249" s="376">
        <f>'[3]Warenkorb transponiert'!AI136</f>
        <v>1.3689261136467419</v>
      </c>
      <c r="C249" s="362">
        <f>'[3]Warenkorb transponiert'!AJ136</f>
        <v>18.355983537290165</v>
      </c>
      <c r="D249" s="362">
        <f>'[3]Warenkorb transponiert'!AK136</f>
        <v>9.8936882537402493</v>
      </c>
      <c r="E249" s="362">
        <f>'[3]Warenkorb transponiert'!AL136</f>
        <v>17.457866255620065</v>
      </c>
      <c r="F249" s="362">
        <f>'[3]Warenkorb transponiert'!AM136</f>
        <v>15.34496375983252</v>
      </c>
      <c r="G249" s="362">
        <f>'[3]Warenkorb transponiert'!AN136</f>
        <v>5.7928462432545977</v>
      </c>
      <c r="H249" s="362">
        <f>'[3]Warenkorb transponiert'!AO136</f>
        <v>3.057270632179292</v>
      </c>
      <c r="I249" s="362">
        <f>'[3]Warenkorb transponiert'!AP136</f>
        <v>2.3105263595056833</v>
      </c>
      <c r="J249" s="380">
        <f t="shared" ref="J249:J272" si="31">SUMPRODUCT($B$19:$I$19,B249:I249)</f>
        <v>26.772362121411259</v>
      </c>
      <c r="K249" s="362">
        <f>[4]prixC2!C354</f>
        <v>78.135760091473088</v>
      </c>
      <c r="L249" s="362">
        <f>[4]prixC2!D354</f>
        <v>48.025140023199846</v>
      </c>
      <c r="M249" s="362">
        <f>[4]prixC2!Q354</f>
        <v>37.565409978701013</v>
      </c>
      <c r="N249" s="362">
        <f>[4]prixC2!R354</f>
        <v>21.829106452182433</v>
      </c>
      <c r="O249" s="362">
        <f>[4]prixC2!T354</f>
        <v>26.040380747097213</v>
      </c>
      <c r="P249" s="362">
        <f>[4]prixC2!AE354</f>
        <v>4.9331606550747473</v>
      </c>
      <c r="Q249" s="362">
        <f>[4]prixC2!AH354</f>
        <v>1.4966795395389256</v>
      </c>
      <c r="R249" s="362">
        <f>[4]prixC2!AI354</f>
        <v>1.8390907371381726</v>
      </c>
      <c r="S249" s="362">
        <f>[4]prixC2!AK354</f>
        <v>8.9843622928616593</v>
      </c>
      <c r="T249" s="362">
        <f>[4]prixC2!AL354</f>
        <v>28.654903252523763</v>
      </c>
      <c r="U249" s="380">
        <f t="shared" si="25"/>
        <v>42.612827326493921</v>
      </c>
      <c r="V249" s="376">
        <f>'[2]Haltung gewichtet'!H224</f>
        <v>0.59342692335567493</v>
      </c>
      <c r="W249" s="380">
        <f t="shared" si="28"/>
        <v>16.615953853958899</v>
      </c>
      <c r="X249" s="362" t="str">
        <f>IF(ISBLANK([1]KochtypBerechnung_nichtBio!U218),"",[1]KochtypBerechnung_nichtBio!U218)</f>
        <v/>
      </c>
      <c r="Y249" s="362">
        <f>IF(ISBLANK([1]KochtypBerechnung_nichtBio!W218),"",[1]KochtypBerechnung_nichtBio!W218)</f>
        <v>1.7934383722501701</v>
      </c>
      <c r="Z249" s="380">
        <f t="shared" si="27"/>
        <v>1.1657349419626106</v>
      </c>
      <c r="AA249" s="376">
        <f>'[7]Nicht-Bio'!C231</f>
        <v>3.34360736492448</v>
      </c>
      <c r="AB249" s="362">
        <f>'[7]Nicht-Bio'!D231</f>
        <v>2.7382705010139698</v>
      </c>
      <c r="AC249" s="362">
        <f>'[7]Nicht-Bio'!E231</f>
        <v>1.5850965370796699</v>
      </c>
      <c r="AD249" s="362">
        <f>'[7]Nicht-Bio'!F231</f>
        <v>0.59116299329750199</v>
      </c>
      <c r="AE249" s="380">
        <f t="shared" si="29"/>
        <v>11.190326792785378</v>
      </c>
      <c r="AF249" s="362">
        <f>'[7]Nicht-Bio'!G231</f>
        <v>2.5522601920213299</v>
      </c>
      <c r="AG249" s="362">
        <f>'[7]Nicht-Bio'!I231</f>
        <v>4.4099790666321201</v>
      </c>
      <c r="AH249" s="362">
        <f>'[7]Nicht-Bio'!J231</f>
        <v>1.2255232064474999</v>
      </c>
      <c r="AI249" s="362">
        <f>'[7]Nicht-Bio'!K231</f>
        <v>4.44091952863225</v>
      </c>
      <c r="AJ249" s="362">
        <f>'[7]Nicht-Bio'!L231</f>
        <v>1.7662202892371399</v>
      </c>
      <c r="AK249" s="362">
        <f>'[7]Nicht-Bio'!M231</f>
        <v>2.3754852556341102</v>
      </c>
      <c r="AL249" s="362">
        <f>'[7]Nicht-Bio'!N231</f>
        <v>3.9094791766956498</v>
      </c>
      <c r="AM249" s="362">
        <f>'[7]Nicht-Bio'!O231</f>
        <v>3.5230909576301501</v>
      </c>
      <c r="AN249" s="362">
        <f>'[7]Nicht-Bio'!P231</f>
        <v>4.3073696799585104</v>
      </c>
      <c r="AO249" s="362">
        <f>'[7]Nicht-Bio'!R231</f>
        <v>4.1974567599406898</v>
      </c>
      <c r="AP249" s="362">
        <f>'[7]Nicht-Bio'!S231</f>
        <v>12.4685819752396</v>
      </c>
      <c r="AQ249" s="362">
        <f>'[7]Nicht-Bio'!T231</f>
        <v>4.0220028429342802</v>
      </c>
      <c r="AR249" s="362">
        <f>'[7]Nicht-Bio'!U231</f>
        <v>4.1228999649602498</v>
      </c>
      <c r="AS249" s="362">
        <f>'[7]Nicht-Bio'!W231</f>
        <v>5.0145922360837698</v>
      </c>
      <c r="AT249" s="362">
        <f>'[7]Nicht-Bio'!X231</f>
        <v>39.051594493813703</v>
      </c>
      <c r="AU249" s="380">
        <f t="shared" si="30"/>
        <v>23.864189758791291</v>
      </c>
      <c r="AV249" s="362">
        <f>[6]Tabelle1!B62</f>
        <v>1.7555124140633347</v>
      </c>
      <c r="AW249" s="362"/>
      <c r="AX249" s="381">
        <f t="shared" ref="AX249:AX272" si="32">SUMPRODUCT($AV$19:$AW$19,AV249:AW249)</f>
        <v>2.4577173796886682</v>
      </c>
      <c r="AY249" s="401">
        <f t="shared" si="24"/>
        <v>124.67911217509204</v>
      </c>
    </row>
    <row r="250" spans="1:51">
      <c r="A250" s="398">
        <v>43497</v>
      </c>
      <c r="B250" s="376">
        <f>'[3]Warenkorb transponiert'!AI137</f>
        <v>1.3887950405044893</v>
      </c>
      <c r="C250" s="362">
        <f>'[3]Warenkorb transponiert'!AJ137</f>
        <v>18.796907534492078</v>
      </c>
      <c r="D250" s="362">
        <f>'[3]Warenkorb transponiert'!AK137</f>
        <v>9.8936882537402493</v>
      </c>
      <c r="E250" s="362">
        <f>'[3]Warenkorb transponiert'!AL137</f>
        <v>17.016942258418155</v>
      </c>
      <c r="F250" s="362">
        <f>'[3]Warenkorb transponiert'!AM137</f>
        <v>15.321443373400246</v>
      </c>
      <c r="G250" s="362">
        <f>'[3]Warenkorb transponiert'!AN137</f>
        <v>6.4629731906486594</v>
      </c>
      <c r="H250" s="362">
        <f>'[3]Warenkorb transponiert'!AO137</f>
        <v>2.9232627212905551</v>
      </c>
      <c r="I250" s="362">
        <f>'[3]Warenkorb transponiert'!AP137</f>
        <v>2.3105263595056833</v>
      </c>
      <c r="J250" s="380">
        <f t="shared" si="31"/>
        <v>27.19724702062339</v>
      </c>
      <c r="K250" s="362">
        <f>[4]prixC2!C355</f>
        <v>67.499348350096838</v>
      </c>
      <c r="L250" s="362">
        <f>[4]prixC2!D355</f>
        <v>52.331223271655716</v>
      </c>
      <c r="M250" s="362">
        <f>[4]prixC2!Q355</f>
        <v>36.496529153325405</v>
      </c>
      <c r="N250" s="362">
        <f>[4]prixC2!R355</f>
        <v>21.837526997627879</v>
      </c>
      <c r="O250" s="362">
        <f>[4]prixC2!T355</f>
        <v>27.143751320497898</v>
      </c>
      <c r="P250" s="362">
        <f>[4]prixC2!AE355</f>
        <v>4.6261058431933471</v>
      </c>
      <c r="Q250" s="362">
        <f>[4]prixC2!AH355</f>
        <v>1.545997549646916</v>
      </c>
      <c r="R250" s="362">
        <f>[4]prixC2!AI355</f>
        <v>1.9578299741905585</v>
      </c>
      <c r="S250" s="362">
        <f>[4]prixC2!AK355</f>
        <v>9.1141320446695904</v>
      </c>
      <c r="T250" s="362">
        <f>[4]prixC2!AL355</f>
        <v>30.847388491600132</v>
      </c>
      <c r="U250" s="380">
        <f t="shared" si="25"/>
        <v>42.27649501896768</v>
      </c>
      <c r="V250" s="376">
        <f>'[2]Haltung gewichtet'!H225</f>
        <v>0.60222764007188645</v>
      </c>
      <c r="W250" s="380">
        <f t="shared" si="28"/>
        <v>16.862373922012821</v>
      </c>
      <c r="X250" s="362" t="str">
        <f>IF(ISBLANK([1]KochtypBerechnung_nichtBio!U219),"",[1]KochtypBerechnung_nichtBio!U219)</f>
        <v/>
      </c>
      <c r="Y250" s="362">
        <f>IF(ISBLANK([1]KochtypBerechnung_nichtBio!W219),"",[1]KochtypBerechnung_nichtBio!W219)</f>
        <v>1.7964791274074099</v>
      </c>
      <c r="Z250" s="380">
        <f t="shared" si="27"/>
        <v>1.1677114328148164</v>
      </c>
      <c r="AA250" s="376">
        <f>'[7]Nicht-Bio'!C232</f>
        <v>2.7924046480084699</v>
      </c>
      <c r="AB250" s="362">
        <f>'[7]Nicht-Bio'!D232</f>
        <v>2.7403496373643499</v>
      </c>
      <c r="AC250" s="362">
        <f>'[7]Nicht-Bio'!E232</f>
        <v>2.2529964360791999</v>
      </c>
      <c r="AD250" s="362">
        <f>'[7]Nicht-Bio'!F232</f>
        <v>0.69583171652992504</v>
      </c>
      <c r="AE250" s="380">
        <f t="shared" si="29"/>
        <v>11.222181969059655</v>
      </c>
      <c r="AF250" s="362">
        <f>'[7]Nicht-Bio'!G232</f>
        <v>2.5020664667720398</v>
      </c>
      <c r="AG250" s="362">
        <f>'[7]Nicht-Bio'!I232</f>
        <v>4.6491392151121298</v>
      </c>
      <c r="AH250" s="362">
        <f>'[7]Nicht-Bio'!J232</f>
        <v>1.3935467772785799</v>
      </c>
      <c r="AI250" s="362">
        <f>'[7]Nicht-Bio'!K232</f>
        <v>5.10617716731916</v>
      </c>
      <c r="AJ250" s="362">
        <f>'[7]Nicht-Bio'!L232</f>
        <v>1.9592659241321999</v>
      </c>
      <c r="AK250" s="362">
        <f>'[7]Nicht-Bio'!M232</f>
        <v>2.4636903976770999</v>
      </c>
      <c r="AL250" s="362">
        <f>'[7]Nicht-Bio'!N232</f>
        <v>4.3324438198728004</v>
      </c>
      <c r="AM250" s="362">
        <f>'[7]Nicht-Bio'!O232</f>
        <v>4.7435300828039102</v>
      </c>
      <c r="AN250" s="362">
        <f>'[7]Nicht-Bio'!P232</f>
        <v>3.5785661267982101</v>
      </c>
      <c r="AO250" s="362">
        <f>'[7]Nicht-Bio'!R232</f>
        <v>4.2921932747252001</v>
      </c>
      <c r="AP250" s="362">
        <f>'[7]Nicht-Bio'!S232</f>
        <v>12.542099613157999</v>
      </c>
      <c r="AQ250" s="362">
        <f>'[7]Nicht-Bio'!T232</f>
        <v>4.0235278217309096</v>
      </c>
      <c r="AR250" s="362">
        <f>'[7]Nicht-Bio'!U232</f>
        <v>4.2728844002886301</v>
      </c>
      <c r="AS250" s="362">
        <f>'[7]Nicht-Bio'!W232</f>
        <v>5.4626566646529104</v>
      </c>
      <c r="AT250" s="362">
        <f>'[7]Nicht-Bio'!X232</f>
        <v>28.902173072774598</v>
      </c>
      <c r="AU250" s="380">
        <f t="shared" si="30"/>
        <v>24.518461755577366</v>
      </c>
      <c r="AV250" s="362">
        <f>[6]Tabelle1!B63</f>
        <v>1.7555124140633347</v>
      </c>
      <c r="AW250" s="362"/>
      <c r="AX250" s="381">
        <f t="shared" si="32"/>
        <v>2.4577173796886682</v>
      </c>
      <c r="AY250" s="401">
        <f t="shared" si="24"/>
        <v>125.70218849874441</v>
      </c>
    </row>
    <row r="251" spans="1:51">
      <c r="A251" s="398">
        <v>43525</v>
      </c>
      <c r="B251" s="376">
        <f>'[3]Warenkorb transponiert'!AI138</f>
        <v>1.3818147510175947</v>
      </c>
      <c r="C251" s="362">
        <f>'[3]Warenkorb transponiert'!AJ138</f>
        <v>18.354314120511155</v>
      </c>
      <c r="D251" s="362">
        <f>'[3]Warenkorb transponiert'!AK138</f>
        <v>9.8936882537402493</v>
      </c>
      <c r="E251" s="362">
        <f>'[3]Warenkorb transponiert'!AL138</f>
        <v>17.458622052275114</v>
      </c>
      <c r="F251" s="362">
        <f>'[3]Warenkorb transponiert'!AM138</f>
        <v>15.191743652189059</v>
      </c>
      <c r="G251" s="362">
        <f>'[3]Warenkorb transponiert'!AN138</f>
        <v>6.0714571575194309</v>
      </c>
      <c r="H251" s="362">
        <f>'[3]Warenkorb transponiert'!AO138</f>
        <v>2.9232627212905551</v>
      </c>
      <c r="I251" s="362">
        <f>'[3]Warenkorb transponiert'!AP138</f>
        <v>2.3105263595056833</v>
      </c>
      <c r="J251" s="380">
        <f t="shared" si="31"/>
        <v>26.92450063307707</v>
      </c>
      <c r="K251" s="362">
        <f>[4]prixC2!C356</f>
        <v>64.138020901698425</v>
      </c>
      <c r="L251" s="362">
        <f>[4]prixC2!D356</f>
        <v>51.094992078661079</v>
      </c>
      <c r="M251" s="362">
        <f>[4]prixC2!Q356</f>
        <v>39.381079937815969</v>
      </c>
      <c r="N251" s="362">
        <f>[4]prixC2!R356</f>
        <v>23.587873013719367</v>
      </c>
      <c r="O251" s="362">
        <f>[4]prixC2!T356</f>
        <v>28.388826346700526</v>
      </c>
      <c r="P251" s="362">
        <f>[4]prixC2!AE356</f>
        <v>5.054884181877318</v>
      </c>
      <c r="Q251" s="362">
        <f>[4]prixC2!AH356</f>
        <v>1.5989393483216114</v>
      </c>
      <c r="R251" s="362">
        <f>[4]prixC2!AI356</f>
        <v>1.9915120312728871</v>
      </c>
      <c r="S251" s="362">
        <f>[4]prixC2!AK356</f>
        <v>9.0995844504249561</v>
      </c>
      <c r="T251" s="362">
        <f>[4]prixC2!AL356</f>
        <v>30.702222333049441</v>
      </c>
      <c r="U251" s="380">
        <f t="shared" si="25"/>
        <v>42.864416345607822</v>
      </c>
      <c r="V251" s="376">
        <f>'[2]Haltung gewichtet'!H226</f>
        <v>0.60701797585695394</v>
      </c>
      <c r="W251" s="380">
        <f t="shared" si="28"/>
        <v>16.996503323994709</v>
      </c>
      <c r="X251" s="362" t="str">
        <f>IF(ISBLANK([1]KochtypBerechnung_nichtBio!U220),"",[1]KochtypBerechnung_nichtBio!U220)</f>
        <v/>
      </c>
      <c r="Y251" s="362">
        <f>IF(ISBLANK([1]KochtypBerechnung_nichtBio!W220),"",[1]KochtypBerechnung_nichtBio!W220)</f>
        <v>1.8206058987040801</v>
      </c>
      <c r="Z251" s="380">
        <f t="shared" si="27"/>
        <v>1.183393834157652</v>
      </c>
      <c r="AA251" s="376">
        <f>'[7]Nicht-Bio'!C233</f>
        <v>3.5055903964020501</v>
      </c>
      <c r="AB251" s="362">
        <f>'[7]Nicht-Bio'!D233</f>
        <v>2.2786358229595001</v>
      </c>
      <c r="AC251" s="362">
        <f>'[7]Nicht-Bio'!E233</f>
        <v>2.2043141783631599</v>
      </c>
      <c r="AD251" s="362">
        <f>'[7]Nicht-Bio'!F233</f>
        <v>0.67462965632010297</v>
      </c>
      <c r="AE251" s="380">
        <f t="shared" si="29"/>
        <v>11.64155918267225</v>
      </c>
      <c r="AF251" s="362">
        <f>'[7]Nicht-Bio'!G233</f>
        <v>2.5299713509042299</v>
      </c>
      <c r="AG251" s="362">
        <f>'[7]Nicht-Bio'!I233</f>
        <v>4.2945466761415796</v>
      </c>
      <c r="AH251" s="362">
        <f>'[7]Nicht-Bio'!J233</f>
        <v>1.4283846240492</v>
      </c>
      <c r="AI251" s="362">
        <f>'[7]Nicht-Bio'!K233</f>
        <v>3.71965572151541</v>
      </c>
      <c r="AJ251" s="362">
        <f>'[7]Nicht-Bio'!L233</f>
        <v>1.4922728844119999</v>
      </c>
      <c r="AK251" s="362">
        <f>'[7]Nicht-Bio'!M233</f>
        <v>2.3864965025371601</v>
      </c>
      <c r="AL251" s="362">
        <f>'[7]Nicht-Bio'!N233</f>
        <v>3.4508187853755099</v>
      </c>
      <c r="AM251" s="362">
        <f>'[7]Nicht-Bio'!O233</f>
        <v>4.9198209632691796</v>
      </c>
      <c r="AN251" s="362">
        <f>'[7]Nicht-Bio'!P233</f>
        <v>3.70239788150149</v>
      </c>
      <c r="AO251" s="362">
        <f>'[7]Nicht-Bio'!R233</f>
        <v>4.61716415177992</v>
      </c>
      <c r="AP251" s="362">
        <f>'[7]Nicht-Bio'!S233</f>
        <v>12.516182234674</v>
      </c>
      <c r="AQ251" s="362">
        <f>'[7]Nicht-Bio'!T233</f>
        <v>4.0242597368507598</v>
      </c>
      <c r="AR251" s="362">
        <f>'[7]Nicht-Bio'!U233</f>
        <v>4.1457350010859804</v>
      </c>
      <c r="AS251" s="362">
        <f>'[7]Nicht-Bio'!W233</f>
        <v>3.7106375361476198</v>
      </c>
      <c r="AT251" s="362">
        <f>'[7]Nicht-Bio'!X233</f>
        <v>26.8477543926256</v>
      </c>
      <c r="AU251" s="380">
        <f t="shared" si="30"/>
        <v>22.714056060089401</v>
      </c>
      <c r="AV251" s="362">
        <f>[6]Tabelle1!B64</f>
        <v>1.7555124140633347</v>
      </c>
      <c r="AW251" s="362"/>
      <c r="AX251" s="381">
        <f t="shared" si="32"/>
        <v>2.4577173796886682</v>
      </c>
      <c r="AY251" s="401">
        <f t="shared" si="24"/>
        <v>124.78214675928758</v>
      </c>
    </row>
    <row r="252" spans="1:51">
      <c r="A252" s="398">
        <v>43556</v>
      </c>
      <c r="B252" s="376">
        <f>'[3]Warenkorb transponiert'!AI139</f>
        <v>1.3885023392219003</v>
      </c>
      <c r="C252" s="362">
        <f>'[3]Warenkorb transponiert'!AJ139</f>
        <v>17.286123103094841</v>
      </c>
      <c r="D252" s="362">
        <f>'[3]Warenkorb transponiert'!AK139</f>
        <v>9.3703688001312422</v>
      </c>
      <c r="E252" s="362">
        <f>'[3]Warenkorb transponiert'!AL139</f>
        <v>17.458622052275114</v>
      </c>
      <c r="F252" s="362">
        <f>'[3]Warenkorb transponiert'!AM139</f>
        <v>15.151261192652161</v>
      </c>
      <c r="G252" s="362">
        <f>'[3]Warenkorb transponiert'!AN139</f>
        <v>6.4629731906486594</v>
      </c>
      <c r="H252" s="362">
        <f>'[3]Warenkorb transponiert'!AO139</f>
        <v>3.057270632179292</v>
      </c>
      <c r="I252" s="362">
        <f>'[3]Warenkorb transponiert'!AP139</f>
        <v>2.3105263595056833</v>
      </c>
      <c r="J252" s="380">
        <f t="shared" si="31"/>
        <v>26.89721170269641</v>
      </c>
      <c r="K252" s="362">
        <f>[4]prixC2!C357</f>
        <v>72.355362138472231</v>
      </c>
      <c r="L252" s="362">
        <f>[4]prixC2!D357</f>
        <v>49.635393703444819</v>
      </c>
      <c r="M252" s="362">
        <f>[4]prixC2!Q357</f>
        <v>38.953021172255603</v>
      </c>
      <c r="N252" s="362">
        <f>[4]prixC2!R357</f>
        <v>22.955935565349364</v>
      </c>
      <c r="O252" s="362">
        <f>[4]prixC2!T357</f>
        <v>28.386231960725738</v>
      </c>
      <c r="P252" s="362">
        <f>[4]prixC2!AE357</f>
        <v>4.9907819227660735</v>
      </c>
      <c r="Q252" s="362">
        <f>[4]prixC2!AH357</f>
        <v>1.657980682142103</v>
      </c>
      <c r="R252" s="362">
        <f>[4]prixC2!AI357</f>
        <v>1.9596149901001383</v>
      </c>
      <c r="S252" s="362">
        <f>[4]prixC2!AK357</f>
        <v>9.1671183178287929</v>
      </c>
      <c r="T252" s="362">
        <f>[4]prixC2!AL357</f>
        <v>30.881915198196001</v>
      </c>
      <c r="U252" s="380">
        <f t="shared" si="25"/>
        <v>43.574151879079096</v>
      </c>
      <c r="V252" s="376">
        <f>'[2]Haltung gewichtet'!H227</f>
        <v>0.59345795159132997</v>
      </c>
      <c r="W252" s="380">
        <f t="shared" si="28"/>
        <v>16.616822644557239</v>
      </c>
      <c r="X252" s="362" t="str">
        <f>IF(ISBLANK([1]KochtypBerechnung_nichtBio!U221),"",[1]KochtypBerechnung_nichtBio!U221)</f>
        <v/>
      </c>
      <c r="Y252" s="362">
        <f>IF(ISBLANK([1]KochtypBerechnung_nichtBio!W221),"",[1]KochtypBerechnung_nichtBio!W221)</f>
        <v>1.94171413251506</v>
      </c>
      <c r="Z252" s="380">
        <f t="shared" si="27"/>
        <v>1.2621141861347891</v>
      </c>
      <c r="AA252" s="376">
        <f>'[7]Nicht-Bio'!C234</f>
        <v>3.3396652127584199</v>
      </c>
      <c r="AB252" s="362">
        <f>'[7]Nicht-Bio'!D234</f>
        <v>2.65821085355</v>
      </c>
      <c r="AC252" s="362">
        <f>'[7]Nicht-Bio'!E234</f>
        <v>2.1331054311178299</v>
      </c>
      <c r="AD252" s="362">
        <f>'[7]Nicht-Bio'!F234</f>
        <v>0.62325938237897105</v>
      </c>
      <c r="AE252" s="380">
        <f t="shared" si="29"/>
        <v>11.656329756206031</v>
      </c>
      <c r="AF252" s="362">
        <f>'[7]Nicht-Bio'!G234</f>
        <v>2.3831302435146999</v>
      </c>
      <c r="AG252" s="362">
        <f>'[7]Nicht-Bio'!I234</f>
        <v>4.1378112840026198</v>
      </c>
      <c r="AH252" s="362">
        <f>'[7]Nicht-Bio'!J234</f>
        <v>1.39970222517327</v>
      </c>
      <c r="AI252" s="362">
        <f>'[7]Nicht-Bio'!K234</f>
        <v>3.2367141453112702</v>
      </c>
      <c r="AJ252" s="362">
        <f>'[7]Nicht-Bio'!L234</f>
        <v>1.63411279521015</v>
      </c>
      <c r="AK252" s="362">
        <f>'[7]Nicht-Bio'!M234</f>
        <v>2.3942859103328602</v>
      </c>
      <c r="AL252" s="362">
        <f>'[7]Nicht-Bio'!N234</f>
        <v>3.5366080321896098</v>
      </c>
      <c r="AM252" s="362">
        <f>'[7]Nicht-Bio'!O234</f>
        <v>4.4793775792381503</v>
      </c>
      <c r="AN252" s="362">
        <f>'[7]Nicht-Bio'!P234</f>
        <v>4.1013038054727202</v>
      </c>
      <c r="AO252" s="362">
        <f>'[7]Nicht-Bio'!R234</f>
        <v>4.9906739253694399</v>
      </c>
      <c r="AP252" s="362">
        <f>'[7]Nicht-Bio'!S234</f>
        <v>12.278403164571399</v>
      </c>
      <c r="AQ252" s="362">
        <f>'[7]Nicht-Bio'!T234</f>
        <v>4.0259378493883098</v>
      </c>
      <c r="AR252" s="362">
        <f>'[7]Nicht-Bio'!U234</f>
        <v>4.1655069542160597</v>
      </c>
      <c r="AS252" s="362">
        <f>'[7]Nicht-Bio'!W234</f>
        <v>3.4601866664430898</v>
      </c>
      <c r="AT252" s="362">
        <f>'[7]Nicht-Bio'!X234</f>
        <v>23.852377027743302</v>
      </c>
      <c r="AU252" s="380">
        <f t="shared" si="30"/>
        <v>22.128013849984161</v>
      </c>
      <c r="AV252" s="362">
        <f>[6]Tabelle1!B65</f>
        <v>1.7555124140633347</v>
      </c>
      <c r="AW252" s="362"/>
      <c r="AX252" s="381">
        <f t="shared" si="32"/>
        <v>2.4577173796886682</v>
      </c>
      <c r="AY252" s="401">
        <f t="shared" si="24"/>
        <v>124.5923613983464</v>
      </c>
    </row>
    <row r="253" spans="1:51">
      <c r="A253" s="398">
        <v>43586</v>
      </c>
      <c r="B253" s="376">
        <f>'[3]Warenkorb transponiert'!AI140</f>
        <v>1.4175857257683964</v>
      </c>
      <c r="C253" s="362">
        <f>'[3]Warenkorb transponiert'!AJ140</f>
        <v>18.356938524870912</v>
      </c>
      <c r="D253" s="362">
        <f>'[3]Warenkorb transponiert'!AK140</f>
        <v>9.8936882537402493</v>
      </c>
      <c r="E253" s="362">
        <f>'[3]Warenkorb transponiert'!AL140</f>
        <v>17.017698055073204</v>
      </c>
      <c r="F253" s="362">
        <f>'[3]Warenkorb transponiert'!AM140</f>
        <v>15.151261192652161</v>
      </c>
      <c r="G253" s="362">
        <f>'[3]Warenkorb transponiert'!AN140</f>
        <v>6.0714571575194309</v>
      </c>
      <c r="H253" s="362">
        <f>'[3]Warenkorb transponiert'!AO140</f>
        <v>3.0741584685994177</v>
      </c>
      <c r="I253" s="362">
        <f>'[3]Warenkorb transponiert'!AP140</f>
        <v>2.3105263595056833</v>
      </c>
      <c r="J253" s="380">
        <f t="shared" si="31"/>
        <v>27.237512100331006</v>
      </c>
      <c r="K253" s="362">
        <f>[4]prixC2!C358</f>
        <v>70.250374061934053</v>
      </c>
      <c r="L253" s="362">
        <f>[4]prixC2!D358</f>
        <v>50.831659995336857</v>
      </c>
      <c r="M253" s="362">
        <f>[4]prixC2!Q358</f>
        <v>43.072344074676252</v>
      </c>
      <c r="N253" s="362">
        <f>[4]prixC2!R358</f>
        <v>24.069955180522658</v>
      </c>
      <c r="O253" s="362">
        <f>[4]prixC2!T358</f>
        <v>28.716634872580801</v>
      </c>
      <c r="P253" s="362">
        <f>[4]prixC2!AE358</f>
        <v>5.0080934451896422</v>
      </c>
      <c r="Q253" s="362">
        <f>[4]prixC2!AH358</f>
        <v>1.6306971788899178</v>
      </c>
      <c r="R253" s="362">
        <f>[4]prixC2!AI358</f>
        <v>1.9592889230536437</v>
      </c>
      <c r="S253" s="362">
        <f>[4]prixC2!AK358</f>
        <v>9.3899385610320003</v>
      </c>
      <c r="T253" s="362">
        <f>[4]prixC2!AL358</f>
        <v>30.868267032887211</v>
      </c>
      <c r="U253" s="380">
        <f t="shared" si="25"/>
        <v>44.585902128746284</v>
      </c>
      <c r="V253" s="376">
        <f>'[2]Haltung gewichtet'!H228</f>
        <v>0.60370229277688692</v>
      </c>
      <c r="W253" s="380">
        <f t="shared" si="28"/>
        <v>16.903664197752832</v>
      </c>
      <c r="X253" s="362" t="str">
        <f>IF(ISBLANK([1]KochtypBerechnung_nichtBio!U222),"",[1]KochtypBerechnung_nichtBio!U222)</f>
        <v/>
      </c>
      <c r="Y253" s="362">
        <f>IF(ISBLANK([1]KochtypBerechnung_nichtBio!W222),"",[1]KochtypBerechnung_nichtBio!W222)</f>
        <v>1.9345878789256401</v>
      </c>
      <c r="Z253" s="380">
        <f t="shared" si="27"/>
        <v>1.257482121301666</v>
      </c>
      <c r="AA253" s="376">
        <f>'[7]Nicht-Bio'!C235</f>
        <v>3.37161703331607</v>
      </c>
      <c r="AB253" s="362">
        <f>'[7]Nicht-Bio'!D235</f>
        <v>2.7407565969767602</v>
      </c>
      <c r="AC253" s="362">
        <f>'[7]Nicht-Bio'!E235</f>
        <v>2.1840943675363098</v>
      </c>
      <c r="AD253" s="362">
        <f>'[7]Nicht-Bio'!F235</f>
        <v>0.70395411837265998</v>
      </c>
      <c r="AE253" s="380">
        <f t="shared" si="29"/>
        <v>12.050476840043048</v>
      </c>
      <c r="AF253" s="362">
        <f>'[7]Nicht-Bio'!G235</f>
        <v>2.50661985320989</v>
      </c>
      <c r="AG253" s="362">
        <f>'[7]Nicht-Bio'!I235</f>
        <v>3.5512131497311499</v>
      </c>
      <c r="AH253" s="362">
        <f>'[7]Nicht-Bio'!J235</f>
        <v>1.68353701767223</v>
      </c>
      <c r="AI253" s="362">
        <f>'[7]Nicht-Bio'!K235</f>
        <v>3.16134440925694</v>
      </c>
      <c r="AJ253" s="362">
        <f>'[7]Nicht-Bio'!L235</f>
        <v>2.4967534276616798</v>
      </c>
      <c r="AK253" s="362">
        <f>'[7]Nicht-Bio'!M235</f>
        <v>2.47471091181131</v>
      </c>
      <c r="AL253" s="362">
        <f>'[7]Nicht-Bio'!N235</f>
        <v>4.53076252114003</v>
      </c>
      <c r="AM253" s="362">
        <f>'[7]Nicht-Bio'!O235</f>
        <v>5.1334732368215299</v>
      </c>
      <c r="AN253" s="362">
        <f>'[7]Nicht-Bio'!P235</f>
        <v>4.7616198503616802</v>
      </c>
      <c r="AO253" s="362">
        <f>'[7]Nicht-Bio'!R235</f>
        <v>4.7601138945718802</v>
      </c>
      <c r="AP253" s="362">
        <f>'[7]Nicht-Bio'!S235</f>
        <v>12.368559407229201</v>
      </c>
      <c r="AQ253" s="362">
        <f>'[7]Nicht-Bio'!T235</f>
        <v>4.0235278217309096</v>
      </c>
      <c r="AR253" s="362">
        <f>'[7]Nicht-Bio'!U235</f>
        <v>4.1289466649078896</v>
      </c>
      <c r="AS253" s="362">
        <f>'[7]Nicht-Bio'!W235</f>
        <v>3.7259451890076201</v>
      </c>
      <c r="AT253" s="362">
        <f>'[7]Nicht-Bio'!X235</f>
        <v>29.314942342558901</v>
      </c>
      <c r="AU253" s="380">
        <f t="shared" si="30"/>
        <v>24.035975114440895</v>
      </c>
      <c r="AV253" s="362">
        <f>[6]Tabelle1!B66</f>
        <v>1.7555124140633347</v>
      </c>
      <c r="AW253" s="362"/>
      <c r="AX253" s="381">
        <f t="shared" si="32"/>
        <v>2.4577173796886682</v>
      </c>
      <c r="AY253" s="401">
        <f t="shared" ref="AY253:AY272" si="33">SUM(J253,U253,W253,Z253,AE253,AU253,AX253)</f>
        <v>128.52872988230439</v>
      </c>
    </row>
    <row r="254" spans="1:51">
      <c r="A254" s="398">
        <v>43617</v>
      </c>
      <c r="B254" s="376">
        <f>'[3]Warenkorb transponiert'!AI141</f>
        <v>1.3974950441533922</v>
      </c>
      <c r="C254" s="362">
        <f>'[3]Warenkorb transponiert'!AJ141</f>
        <v>18.3552691080919</v>
      </c>
      <c r="D254" s="362">
        <f>'[3]Warenkorb transponiert'!AK141</f>
        <v>9.8936882537402493</v>
      </c>
      <c r="E254" s="362">
        <f>'[3]Warenkorb transponiert'!AL141</f>
        <v>16.914684011520961</v>
      </c>
      <c r="F254" s="362">
        <f>'[3]Warenkorb transponiert'!AM141</f>
        <v>15.151261192652161</v>
      </c>
      <c r="G254" s="362">
        <f>'[3]Warenkorb transponiert'!AN141</f>
        <v>6.4629731906486594</v>
      </c>
      <c r="H254" s="362">
        <f>'[3]Warenkorb transponiert'!AO141</f>
        <v>3.057270632179292</v>
      </c>
      <c r="I254" s="362">
        <f>'[3]Warenkorb transponiert'!AP141</f>
        <v>2.3105263595056833</v>
      </c>
      <c r="J254" s="380">
        <f t="shared" si="31"/>
        <v>27.216684545251418</v>
      </c>
      <c r="K254" s="362">
        <f>[4]prixC2!C359</f>
        <v>67.379397926385352</v>
      </c>
      <c r="L254" s="362">
        <f>[4]prixC2!D359</f>
        <v>51.758437267821442</v>
      </c>
      <c r="M254" s="362">
        <f>[4]prixC2!Q359</f>
        <v>39.541072541392602</v>
      </c>
      <c r="N254" s="362">
        <f>[4]prixC2!R359</f>
        <v>22.611900312725663</v>
      </c>
      <c r="O254" s="362">
        <f>[4]prixC2!T359</f>
        <v>29.002944995581114</v>
      </c>
      <c r="P254" s="362">
        <f>[4]prixC2!AE359</f>
        <v>5.1046377036711377</v>
      </c>
      <c r="Q254" s="362">
        <f>[4]prixC2!AH359</f>
        <v>1.6348078591865143</v>
      </c>
      <c r="R254" s="362">
        <f>[4]prixC2!AI359</f>
        <v>1.9075819398381111</v>
      </c>
      <c r="S254" s="362">
        <f>[4]prixC2!AK359</f>
        <v>9.1336307649712118</v>
      </c>
      <c r="T254" s="362">
        <f>[4]prixC2!AL359</f>
        <v>30.169929566779558</v>
      </c>
      <c r="U254" s="380">
        <f t="shared" si="25"/>
        <v>43.167510820691547</v>
      </c>
      <c r="V254" s="376">
        <f>'[2]Haltung gewichtet'!H229</f>
        <v>0.60725145641806111</v>
      </c>
      <c r="W254" s="380">
        <f t="shared" si="28"/>
        <v>17.00304077970571</v>
      </c>
      <c r="X254" s="362" t="str">
        <f>IF(ISBLANK([1]KochtypBerechnung_nichtBio!U223),"",[1]KochtypBerechnung_nichtBio!U223)</f>
        <v/>
      </c>
      <c r="Y254" s="362">
        <f>IF(ISBLANK([1]KochtypBerechnung_nichtBio!W223),"",[1]KochtypBerechnung_nichtBio!W223)</f>
        <v>2.0418439901534899</v>
      </c>
      <c r="Z254" s="380">
        <f t="shared" si="27"/>
        <v>1.3271985935997686</v>
      </c>
      <c r="AA254" s="376">
        <f>'[7]Nicht-Bio'!C236</f>
        <v>3.4782320419217201</v>
      </c>
      <c r="AB254" s="362">
        <f>'[7]Nicht-Bio'!D236</f>
        <v>2.7448016862799798</v>
      </c>
      <c r="AC254" s="362">
        <f>'[7]Nicht-Bio'!E236</f>
        <v>2.3427035022503002</v>
      </c>
      <c r="AD254" s="362">
        <f>'[7]Nicht-Bio'!F236</f>
        <v>0.682742041767323</v>
      </c>
      <c r="AE254" s="380">
        <f t="shared" si="29"/>
        <v>12.303372920805376</v>
      </c>
      <c r="AF254" s="362">
        <f>'[7]Nicht-Bio'!G236</f>
        <v>2.77472247329804</v>
      </c>
      <c r="AG254" s="362">
        <f>'[7]Nicht-Bio'!I236</f>
        <v>3.7415210202632201</v>
      </c>
      <c r="AH254" s="362">
        <f>'[7]Nicht-Bio'!J236</f>
        <v>1.72272347993141</v>
      </c>
      <c r="AI254" s="362">
        <f>'[7]Nicht-Bio'!K236</f>
        <v>4.6673736302627198</v>
      </c>
      <c r="AJ254" s="362">
        <f>'[7]Nicht-Bio'!L236</f>
        <v>2.0318535668945499</v>
      </c>
      <c r="AK254" s="362">
        <f>'[7]Nicht-Bio'!M236</f>
        <v>2.71977220652253</v>
      </c>
      <c r="AL254" s="362">
        <f>'[7]Nicht-Bio'!N236</f>
        <v>4.8152927723795802</v>
      </c>
      <c r="AM254" s="362">
        <f>'[7]Nicht-Bio'!O236</f>
        <v>5.8252584561085197</v>
      </c>
      <c r="AN254" s="362">
        <f>'[7]Nicht-Bio'!P236</f>
        <v>6.0020845446126598</v>
      </c>
      <c r="AO254" s="362">
        <f>'[7]Nicht-Bio'!R236</f>
        <v>6.8529102792314402</v>
      </c>
      <c r="AP254" s="362">
        <f>'[7]Nicht-Bio'!S236</f>
        <v>12.530312978323501</v>
      </c>
      <c r="AQ254" s="362">
        <f>'[7]Nicht-Bio'!T236</f>
        <v>4.0235278217308501</v>
      </c>
      <c r="AR254" s="362">
        <f>'[7]Nicht-Bio'!U236</f>
        <v>4.1794468701932601</v>
      </c>
      <c r="AS254" s="362">
        <f>'[7]Nicht-Bio'!W236</f>
        <v>4.4816463496203003</v>
      </c>
      <c r="AT254" s="362">
        <f>'[7]Nicht-Bio'!X236</f>
        <v>31.379702861903201</v>
      </c>
      <c r="AU254" s="380">
        <f t="shared" si="30"/>
        <v>25.93653813969798</v>
      </c>
      <c r="AV254" s="362">
        <f>[6]Tabelle1!B67</f>
        <v>1.7555124140633347</v>
      </c>
      <c r="AW254" s="362"/>
      <c r="AX254" s="381">
        <f t="shared" si="32"/>
        <v>2.4577173796886682</v>
      </c>
      <c r="AY254" s="401">
        <f t="shared" si="33"/>
        <v>129.41206317944045</v>
      </c>
    </row>
    <row r="255" spans="1:51">
      <c r="A255" s="398">
        <v>43647</v>
      </c>
      <c r="B255" s="376">
        <f>'[3]Warenkorb transponiert'!AI142</f>
        <v>1.431695691887128</v>
      </c>
      <c r="C255" s="362">
        <f>'[3]Warenkorb transponiert'!AJ142</f>
        <v>17.788366825975157</v>
      </c>
      <c r="D255" s="362">
        <f>'[3]Warenkorb transponiert'!AK142</f>
        <v>9.3703688001312422</v>
      </c>
      <c r="E255" s="362">
        <f>'[3]Warenkorb transponiert'!AL142</f>
        <v>17.006079862233079</v>
      </c>
      <c r="F255" s="362">
        <f>'[3]Warenkorb transponiert'!AM142</f>
        <v>15.151261192652161</v>
      </c>
      <c r="G255" s="362">
        <f>'[3]Warenkorb transponiert'!AN142</f>
        <v>6.1279097169516277</v>
      </c>
      <c r="H255" s="362">
        <f>'[3]Warenkorb transponiert'!AO142</f>
        <v>3.0741584685994177</v>
      </c>
      <c r="I255" s="362">
        <f>'[3]Warenkorb transponiert'!AP142</f>
        <v>2.3105263595056833</v>
      </c>
      <c r="J255" s="380">
        <f t="shared" si="31"/>
        <v>27.158907306733528</v>
      </c>
      <c r="K255" s="362">
        <f>[4]prixC2!C360</f>
        <v>71.612058044092791</v>
      </c>
      <c r="L255" s="362">
        <f>[4]prixC2!D360</f>
        <v>50.014719442967987</v>
      </c>
      <c r="M255" s="362">
        <f>[4]prixC2!Q360</f>
        <v>40.408922316712541</v>
      </c>
      <c r="N255" s="362">
        <f>[4]prixC2!R360</f>
        <v>24.741853238744611</v>
      </c>
      <c r="O255" s="362">
        <f>[4]prixC2!T360</f>
        <v>28.427213315468336</v>
      </c>
      <c r="P255" s="362">
        <f>[4]prixC2!AE360</f>
        <v>5.1159275457953655</v>
      </c>
      <c r="Q255" s="362">
        <f>[4]prixC2!AH360</f>
        <v>1.5113249794251884</v>
      </c>
      <c r="R255" s="362">
        <f>[4]prixC2!AI360</f>
        <v>1.9658514753520071</v>
      </c>
      <c r="S255" s="362">
        <f>[4]prixC2!AK360</f>
        <v>9.1583497692759632</v>
      </c>
      <c r="T255" s="362">
        <f>[4]prixC2!AL360</f>
        <v>30.89237415329195</v>
      </c>
      <c r="U255" s="380">
        <f t="shared" si="25"/>
        <v>44.115650119456028</v>
      </c>
      <c r="V255" s="376">
        <f>'[2]Haltung gewichtet'!H230</f>
        <v>0.5957904022753906</v>
      </c>
      <c r="W255" s="380">
        <f t="shared" si="28"/>
        <v>16.682131263710936</v>
      </c>
      <c r="X255" s="362" t="str">
        <f>IF(ISBLANK([1]KochtypBerechnung_nichtBio!U224),"",[1]KochtypBerechnung_nichtBio!U224)</f>
        <v/>
      </c>
      <c r="Y255" s="362">
        <f>IF(ISBLANK([1]KochtypBerechnung_nichtBio!W224),"",[1]KochtypBerechnung_nichtBio!W224)</f>
        <v>2.2781448243493698</v>
      </c>
      <c r="Z255" s="380">
        <f t="shared" si="27"/>
        <v>1.4807941358270904</v>
      </c>
      <c r="AA255" s="376">
        <f>'[7]Nicht-Bio'!C237</f>
        <v>3.4893077256799701</v>
      </c>
      <c r="AB255" s="362">
        <f>'[7]Nicht-Bio'!D237</f>
        <v>2.6996533163999299</v>
      </c>
      <c r="AC255" s="362">
        <f>'[7]Nicht-Bio'!E237</f>
        <v>2.3746449182740599</v>
      </c>
      <c r="AD255" s="362">
        <f>'[7]Nicht-Bio'!F237</f>
        <v>0.70628914665236897</v>
      </c>
      <c r="AE255" s="380">
        <f t="shared" si="29"/>
        <v>12.353117876298619</v>
      </c>
      <c r="AF255" s="362">
        <f>'[7]Nicht-Bio'!G237</f>
        <v>2.5937631430693502</v>
      </c>
      <c r="AG255" s="362">
        <f>'[7]Nicht-Bio'!I237</f>
        <v>3.87370418182554</v>
      </c>
      <c r="AH255" s="362">
        <f>'[7]Nicht-Bio'!J237</f>
        <v>1.81146529635084</v>
      </c>
      <c r="AI255" s="362">
        <f>'[7]Nicht-Bio'!K237</f>
        <v>3.2512829798257199</v>
      </c>
      <c r="AJ255" s="362">
        <f>'[7]Nicht-Bio'!L237</f>
        <v>1.80060073533079</v>
      </c>
      <c r="AK255" s="362">
        <f>'[7]Nicht-Bio'!M237</f>
        <v>2.5689696304912601</v>
      </c>
      <c r="AL255" s="362">
        <f>'[7]Nicht-Bio'!N237</f>
        <v>4.8193888519748604</v>
      </c>
      <c r="AM255" s="362">
        <f>'[7]Nicht-Bio'!O237</f>
        <v>4.7177685780524703</v>
      </c>
      <c r="AN255" s="362">
        <f>'[7]Nicht-Bio'!P237</f>
        <v>6.0366577975764502</v>
      </c>
      <c r="AO255" s="362">
        <f>'[7]Nicht-Bio'!R237</f>
        <v>7.2175718822474799</v>
      </c>
      <c r="AP255" s="362">
        <f>'[7]Nicht-Bio'!S237</f>
        <v>12.5774278805739</v>
      </c>
      <c r="AQ255" s="362">
        <f>'[7]Nicht-Bio'!T237</f>
        <v>4.0230407199960796</v>
      </c>
      <c r="AR255" s="362">
        <f>'[7]Nicht-Bio'!U237</f>
        <v>4.6373406786908804</v>
      </c>
      <c r="AS255" s="362">
        <f>'[7]Nicht-Bio'!W237</f>
        <v>4.8860007165598196</v>
      </c>
      <c r="AT255" s="362">
        <f>'[7]Nicht-Bio'!X237</f>
        <v>31.9491074010968</v>
      </c>
      <c r="AU255" s="380">
        <f t="shared" si="30"/>
        <v>25.134062786563462</v>
      </c>
      <c r="AV255" s="362">
        <f>[6]Tabelle1!B68</f>
        <v>1.7555124140633347</v>
      </c>
      <c r="AW255" s="362"/>
      <c r="AX255" s="381">
        <f t="shared" si="32"/>
        <v>2.4577173796886682</v>
      </c>
      <c r="AY255" s="401">
        <f t="shared" si="33"/>
        <v>129.38238086827835</v>
      </c>
    </row>
    <row r="256" spans="1:51">
      <c r="A256" s="398">
        <v>43678</v>
      </c>
      <c r="B256" s="376">
        <f>'[3]Warenkorb transponiert'!AI143</f>
        <v>1.4237224657099006</v>
      </c>
      <c r="C256" s="362">
        <f>'[3]Warenkorb transponiert'!AJ143</f>
        <v>18.802973090585908</v>
      </c>
      <c r="D256" s="362">
        <f>'[3]Warenkorb transponiert'!AK143</f>
        <v>9.8936882537402493</v>
      </c>
      <c r="E256" s="362">
        <f>'[3]Warenkorb transponiert'!AL143</f>
        <v>16.470178920222168</v>
      </c>
      <c r="F256" s="362">
        <f>'[3]Warenkorb transponiert'!AM143</f>
        <v>15.151261192652161</v>
      </c>
      <c r="G256" s="362">
        <f>'[3]Warenkorb transponiert'!AN143</f>
        <v>6.4629731906486594</v>
      </c>
      <c r="H256" s="362">
        <f>'[3]Warenkorb transponiert'!AO143</f>
        <v>3.0741584685994177</v>
      </c>
      <c r="I256" s="362">
        <f>'[3]Warenkorb transponiert'!AP143</f>
        <v>2.3105263595056833</v>
      </c>
      <c r="J256" s="380">
        <f t="shared" si="31"/>
        <v>27.473549321651443</v>
      </c>
      <c r="K256" s="362">
        <f>[4]prixC2!C361</f>
        <v>72.693589571486626</v>
      </c>
      <c r="L256" s="362">
        <f>[4]prixC2!D361</f>
        <v>51.094335632318234</v>
      </c>
      <c r="M256" s="362">
        <f>[4]prixC2!Q361</f>
        <v>39.340925263329474</v>
      </c>
      <c r="N256" s="362">
        <f>[4]prixC2!R361</f>
        <v>22.456174346753961</v>
      </c>
      <c r="O256" s="362">
        <f>[4]prixC2!T361</f>
        <v>28.278178268565593</v>
      </c>
      <c r="P256" s="362">
        <f>[4]prixC2!AE361</f>
        <v>5.0793449220593549</v>
      </c>
      <c r="Q256" s="362">
        <f>[4]prixC2!AH361</f>
        <v>1.4989322878836695</v>
      </c>
      <c r="R256" s="362">
        <f>[4]prixC2!AI361</f>
        <v>1.9355664608120655</v>
      </c>
      <c r="S256" s="362">
        <f>[4]prixC2!AK361</f>
        <v>9.1910051009259934</v>
      </c>
      <c r="T256" s="362">
        <f>[4]prixC2!AL361</f>
        <v>30.627987555962427</v>
      </c>
      <c r="U256" s="380">
        <f t="shared" si="25"/>
        <v>43.625224828947431</v>
      </c>
      <c r="V256" s="376">
        <f>'[2]Haltung gewichtet'!H231</f>
        <v>0.59414753060052827</v>
      </c>
      <c r="W256" s="380">
        <f t="shared" si="28"/>
        <v>16.636130856814791</v>
      </c>
      <c r="X256" s="362" t="str">
        <f>IF(ISBLANK([1]KochtypBerechnung_nichtBio!U225),"",[1]KochtypBerechnung_nichtBio!U225)</f>
        <v/>
      </c>
      <c r="Y256" s="362">
        <f>IF(ISBLANK([1]KochtypBerechnung_nichtBio!W225),"",[1]KochtypBerechnung_nichtBio!W225)</f>
        <v>1.96225723168364</v>
      </c>
      <c r="Z256" s="380">
        <f t="shared" si="27"/>
        <v>1.2754672005943659</v>
      </c>
      <c r="AA256" s="376">
        <f>'[7]Nicht-Bio'!C238</f>
        <v>3.5529249643597098</v>
      </c>
      <c r="AB256" s="362">
        <f>'[7]Nicht-Bio'!D238</f>
        <v>2.6838497365424598</v>
      </c>
      <c r="AC256" s="362">
        <f>'[7]Nicht-Bio'!E238</f>
        <v>2.7516552877917899</v>
      </c>
      <c r="AD256" s="362">
        <f>'[7]Nicht-Bio'!F238</f>
        <v>0.71220664766143404</v>
      </c>
      <c r="AE256" s="380">
        <f t="shared" si="29"/>
        <v>12.779915900765655</v>
      </c>
      <c r="AF256" s="362">
        <f>'[7]Nicht-Bio'!G238</f>
        <v>2.46286310090996</v>
      </c>
      <c r="AG256" s="362">
        <f>'[7]Nicht-Bio'!I238</f>
        <v>3.6361013497238401</v>
      </c>
      <c r="AH256" s="362">
        <f>'[7]Nicht-Bio'!J238</f>
        <v>1.8344621042385501</v>
      </c>
      <c r="AI256" s="362">
        <f>'[7]Nicht-Bio'!K238</f>
        <v>2.9483979930395501</v>
      </c>
      <c r="AJ256" s="362">
        <f>'[7]Nicht-Bio'!L238</f>
        <v>2.2932704341552199</v>
      </c>
      <c r="AK256" s="362">
        <f>'[7]Nicht-Bio'!M238</f>
        <v>2.23907274155472</v>
      </c>
      <c r="AL256" s="362">
        <f>'[7]Nicht-Bio'!N238</f>
        <v>5.4925217997860303</v>
      </c>
      <c r="AM256" s="362">
        <f>'[7]Nicht-Bio'!O238</f>
        <v>5.81773387691472</v>
      </c>
      <c r="AN256" s="362">
        <f>'[7]Nicht-Bio'!P238</f>
        <v>6.7987564171541299</v>
      </c>
      <c r="AO256" s="362">
        <f>'[7]Nicht-Bio'!R238</f>
        <v>5.7278528320873097</v>
      </c>
      <c r="AP256" s="362">
        <f>'[7]Nicht-Bio'!S238</f>
        <v>12.3293770721861</v>
      </c>
      <c r="AQ256" s="362">
        <f>'[7]Nicht-Bio'!T238</f>
        <v>4.0231825352532997</v>
      </c>
      <c r="AR256" s="362">
        <f>'[7]Nicht-Bio'!U238</f>
        <v>5.0911626139476898</v>
      </c>
      <c r="AS256" s="362">
        <f>'[7]Nicht-Bio'!W238</f>
        <v>4.8179673494423403</v>
      </c>
      <c r="AT256" s="362">
        <f>'[7]Nicht-Bio'!X238</f>
        <v>36.185338215411001</v>
      </c>
      <c r="AU256" s="380">
        <f t="shared" si="30"/>
        <v>25.819410503722569</v>
      </c>
      <c r="AV256" s="362">
        <f>[6]Tabelle1!B69</f>
        <v>1.7555124140633347</v>
      </c>
      <c r="AW256" s="362"/>
      <c r="AX256" s="381">
        <f t="shared" si="32"/>
        <v>2.4577173796886682</v>
      </c>
      <c r="AY256" s="401">
        <f t="shared" si="33"/>
        <v>130.06741599218492</v>
      </c>
    </row>
    <row r="257" spans="1:51">
      <c r="A257" s="398">
        <v>43709</v>
      </c>
      <c r="B257" s="376">
        <f>'[3]Warenkorb transponiert'!AI144</f>
        <v>1.4000243804715362</v>
      </c>
      <c r="C257" s="362">
        <f>'[3]Warenkorb transponiert'!AJ144</f>
        <v>18.362049093383998</v>
      </c>
      <c r="D257" s="362">
        <f>'[3]Warenkorb transponiert'!AK144</f>
        <v>10.079924364752701</v>
      </c>
      <c r="E257" s="362">
        <f>'[3]Warenkorb transponiert'!AL144</f>
        <v>16.471287792641689</v>
      </c>
      <c r="F257" s="362">
        <f>'[3]Warenkorb transponiert'!AM144</f>
        <v>15.643255694317148</v>
      </c>
      <c r="G257" s="362">
        <f>'[3]Warenkorb transponiert'!AN144</f>
        <v>6.6087730754935894</v>
      </c>
      <c r="H257" s="362">
        <f>'[3]Warenkorb transponiert'!AO144</f>
        <v>3.0741584685994177</v>
      </c>
      <c r="I257" s="362">
        <f>'[3]Warenkorb transponiert'!AP144</f>
        <v>2.4445342703944202</v>
      </c>
      <c r="J257" s="380">
        <f t="shared" si="31"/>
        <v>27.387469015511087</v>
      </c>
      <c r="K257" s="362">
        <f>[4]prixC2!C362</f>
        <v>66.081334691102839</v>
      </c>
      <c r="L257" s="362">
        <f>[4]prixC2!D362</f>
        <v>50.543856933340543</v>
      </c>
      <c r="M257" s="362">
        <f>[4]prixC2!Q362</f>
        <v>37.670209022572429</v>
      </c>
      <c r="N257" s="362">
        <f>[4]prixC2!R362</f>
        <v>21.407617722202943</v>
      </c>
      <c r="O257" s="362">
        <f>[4]prixC2!T362</f>
        <v>27.744277175779935</v>
      </c>
      <c r="P257" s="362">
        <f>[4]prixC2!AE362</f>
        <v>4.9444191995617253</v>
      </c>
      <c r="Q257" s="362">
        <f>[4]prixC2!AH362</f>
        <v>1.358720210777665</v>
      </c>
      <c r="R257" s="362">
        <f>[4]prixC2!AI362</f>
        <v>1.9191463244145719</v>
      </c>
      <c r="S257" s="362">
        <f>[4]prixC2!AK362</f>
        <v>9.079719113664904</v>
      </c>
      <c r="T257" s="362">
        <f>[4]prixC2!AL362</f>
        <v>30.515263878094945</v>
      </c>
      <c r="U257" s="380">
        <f t="shared" si="25"/>
        <v>42.016246559521498</v>
      </c>
      <c r="V257" s="376">
        <f>'[2]Haltung gewichtet'!H232</f>
        <v>0.58929460521752175</v>
      </c>
      <c r="W257" s="380">
        <f t="shared" si="28"/>
        <v>16.500248946090608</v>
      </c>
      <c r="X257" s="362" t="str">
        <f>IF(ISBLANK([1]KochtypBerechnung_nichtBio!U226),"",[1]KochtypBerechnung_nichtBio!U226)</f>
        <v/>
      </c>
      <c r="Y257" s="362">
        <f>IF(ISBLANK([1]KochtypBerechnung_nichtBio!W226),"",[1]KochtypBerechnung_nichtBio!W226)</f>
        <v>1.77765153856583</v>
      </c>
      <c r="Z257" s="380">
        <f t="shared" si="27"/>
        <v>1.1554735000677896</v>
      </c>
      <c r="AA257" s="376">
        <f>'[7]Nicht-Bio'!C239</f>
        <v>3.3542584948367402</v>
      </c>
      <c r="AB257" s="362">
        <f>'[7]Nicht-Bio'!D239</f>
        <v>2.5797641560137801</v>
      </c>
      <c r="AC257" s="362">
        <f>'[7]Nicht-Bio'!E239</f>
        <v>2.7843841487307799</v>
      </c>
      <c r="AD257" s="362">
        <f>'[7]Nicht-Bio'!F239</f>
        <v>0.59391038076174596</v>
      </c>
      <c r="AE257" s="380">
        <f t="shared" si="29"/>
        <v>12.090331932793912</v>
      </c>
      <c r="AF257" s="362">
        <f>'[7]Nicht-Bio'!G239</f>
        <v>2.0366751955278701</v>
      </c>
      <c r="AG257" s="362">
        <f>'[7]Nicht-Bio'!I239</f>
        <v>3.6939524027665702</v>
      </c>
      <c r="AH257" s="362">
        <f>'[7]Nicht-Bio'!J239</f>
        <v>1.7455526650118101</v>
      </c>
      <c r="AI257" s="362">
        <f>'[7]Nicht-Bio'!K239</f>
        <v>4.0114008885135402</v>
      </c>
      <c r="AJ257" s="362">
        <f>'[7]Nicht-Bio'!L239</f>
        <v>1.98195708351052</v>
      </c>
      <c r="AK257" s="362">
        <f>'[7]Nicht-Bio'!M239</f>
        <v>2.0943885957693298</v>
      </c>
      <c r="AL257" s="362">
        <f>'[7]Nicht-Bio'!N239</f>
        <v>4.7749717655339499</v>
      </c>
      <c r="AM257" s="362">
        <f>'[7]Nicht-Bio'!O239</f>
        <v>4.9186847498153696</v>
      </c>
      <c r="AN257" s="362">
        <f>'[7]Nicht-Bio'!P239</f>
        <v>5.9896293760735899</v>
      </c>
      <c r="AO257" s="362">
        <f>'[7]Nicht-Bio'!R239</f>
        <v>4.8912576873612297</v>
      </c>
      <c r="AP257" s="362">
        <f>'[7]Nicht-Bio'!S239</f>
        <v>10.4379185092453</v>
      </c>
      <c r="AQ257" s="362">
        <f>'[7]Nicht-Bio'!T239</f>
        <v>3.82923819917796</v>
      </c>
      <c r="AR257" s="362">
        <f>'[7]Nicht-Bio'!U239</f>
        <v>4.4623382425433498</v>
      </c>
      <c r="AS257" s="362">
        <f>'[7]Nicht-Bio'!W239</f>
        <v>4.88000385099342</v>
      </c>
      <c r="AT257" s="362">
        <f>'[7]Nicht-Bio'!X239</f>
        <v>32.034923441165198</v>
      </c>
      <c r="AU257" s="380">
        <f t="shared" si="30"/>
        <v>23.700823353637986</v>
      </c>
      <c r="AV257" s="362">
        <f>[6]Tabelle1!B70</f>
        <v>1.7555124140633347</v>
      </c>
      <c r="AW257" s="362"/>
      <c r="AX257" s="381">
        <f t="shared" si="32"/>
        <v>2.4577173796886682</v>
      </c>
      <c r="AY257" s="401">
        <f t="shared" si="33"/>
        <v>125.30831068731155</v>
      </c>
    </row>
    <row r="258" spans="1:51">
      <c r="A258" s="398">
        <v>43739</v>
      </c>
      <c r="B258" s="376">
        <f>'[3]Warenkorb transponiert'!AI145</f>
        <v>1.4180623746697809</v>
      </c>
      <c r="C258" s="362">
        <f>'[3]Warenkorb transponiert'!AJ145</f>
        <v>18.781627496679519</v>
      </c>
      <c r="D258" s="362">
        <f>'[3]Warenkorb transponiert'!AK145</f>
        <v>10.079924364752701</v>
      </c>
      <c r="E258" s="362">
        <f>'[3]Warenkorb transponiert'!AL145</f>
        <v>16.471287792641689</v>
      </c>
      <c r="F258" s="362">
        <f>'[3]Warenkorb transponiert'!AM145</f>
        <v>15.897889267718634</v>
      </c>
      <c r="G258" s="362">
        <f>'[3]Warenkorb transponiert'!AN145</f>
        <v>6.6087730754935894</v>
      </c>
      <c r="H258" s="362">
        <f>'[3]Warenkorb transponiert'!AO145</f>
        <v>3.0741584685994177</v>
      </c>
      <c r="I258" s="362">
        <f>'[3]Warenkorb transponiert'!AP145</f>
        <v>2.4445342703944202</v>
      </c>
      <c r="J258" s="380">
        <f t="shared" si="31"/>
        <v>27.654521139349264</v>
      </c>
      <c r="K258" s="362">
        <f>[4]prixC2!C363</f>
        <v>70.804229166892128</v>
      </c>
      <c r="L258" s="362">
        <f>[4]prixC2!D363</f>
        <v>50.866917963666246</v>
      </c>
      <c r="M258" s="362">
        <f>[4]prixC2!Q363</f>
        <v>36.475504571526912</v>
      </c>
      <c r="N258" s="362">
        <f>[4]prixC2!R363</f>
        <v>22.629547885308792</v>
      </c>
      <c r="O258" s="362">
        <f>[4]prixC2!T363</f>
        <v>28.705308468126066</v>
      </c>
      <c r="P258" s="362">
        <f>[4]prixC2!AE363</f>
        <v>4.7273433241041962</v>
      </c>
      <c r="Q258" s="362">
        <f>[4]prixC2!AH363</f>
        <v>1.4287079388514785</v>
      </c>
      <c r="R258" s="362">
        <f>[4]prixC2!AI363</f>
        <v>1.9500427233812221</v>
      </c>
      <c r="S258" s="362">
        <f>[4]prixC2!AK363</f>
        <v>8.5796851101258653</v>
      </c>
      <c r="T258" s="362">
        <f>[4]prixC2!AL363</f>
        <v>30.94195242273231</v>
      </c>
      <c r="U258" s="380">
        <f t="shared" ref="U258:U272" si="34">SUMPRODUCT($K$19:$T$19,K258:T258)</f>
        <v>42.568888327620051</v>
      </c>
      <c r="V258" s="376">
        <f>'[2]Haltung gewichtet'!H233</f>
        <v>0.58509473007498758</v>
      </c>
      <c r="W258" s="380">
        <f t="shared" si="28"/>
        <v>16.382652442099651</v>
      </c>
      <c r="X258" s="362" t="str">
        <f>IF(ISBLANK([1]KochtypBerechnung_nichtBio!U227),"",[1]KochtypBerechnung_nichtBio!U227)</f>
        <v/>
      </c>
      <c r="Y258" s="362">
        <f>IF(ISBLANK([1]KochtypBerechnung_nichtBio!W227),"",[1]KochtypBerechnung_nichtBio!W227)</f>
        <v>1.7524771984836101</v>
      </c>
      <c r="Z258" s="380">
        <f t="shared" si="27"/>
        <v>1.1391101790143465</v>
      </c>
      <c r="AA258" s="376">
        <f>'[7]Nicht-Bio'!C240</f>
        <v>3.0925630321484201</v>
      </c>
      <c r="AB258" s="362">
        <f>'[7]Nicht-Bio'!D240</f>
        <v>2.6252244629086499</v>
      </c>
      <c r="AC258" s="362">
        <f>'[7]Nicht-Bio'!E240</f>
        <v>2.7486670163077802</v>
      </c>
      <c r="AD258" s="362">
        <f>'[7]Nicht-Bio'!F240</f>
        <v>0.79486907544934304</v>
      </c>
      <c r="AE258" s="380">
        <f t="shared" si="29"/>
        <v>12.223067806894674</v>
      </c>
      <c r="AF258" s="362">
        <f>'[7]Nicht-Bio'!G240</f>
        <v>1.98059530731779</v>
      </c>
      <c r="AG258" s="362">
        <f>'[7]Nicht-Bio'!I240</f>
        <v>3.9532388946278898</v>
      </c>
      <c r="AH258" s="362">
        <f>'[7]Nicht-Bio'!J240</f>
        <v>1.54569380976102</v>
      </c>
      <c r="AI258" s="362">
        <f>'[7]Nicht-Bio'!K240</f>
        <v>3.240958748298</v>
      </c>
      <c r="AJ258" s="362">
        <f>'[7]Nicht-Bio'!L240</f>
        <v>1.8899399555866301</v>
      </c>
      <c r="AK258" s="362">
        <f>'[7]Nicht-Bio'!M240</f>
        <v>1.9677655191247101</v>
      </c>
      <c r="AL258" s="362">
        <f>'[7]Nicht-Bio'!N240</f>
        <v>4.1109042482147</v>
      </c>
      <c r="AM258" s="362">
        <f>'[7]Nicht-Bio'!O240</f>
        <v>4.08711245123762</v>
      </c>
      <c r="AN258" s="362">
        <f>'[7]Nicht-Bio'!P240</f>
        <v>5.1499205053482502</v>
      </c>
      <c r="AO258" s="362">
        <f>'[7]Nicht-Bio'!R240</f>
        <v>4.9895700778481498</v>
      </c>
      <c r="AP258" s="362">
        <f>'[7]Nicht-Bio'!S240</f>
        <v>10.674043544332701</v>
      </c>
      <c r="AQ258" s="362">
        <f>'[7]Nicht-Bio'!T240</f>
        <v>3.64556358376249</v>
      </c>
      <c r="AR258" s="362">
        <f>'[7]Nicht-Bio'!U240</f>
        <v>3.7790100613298399</v>
      </c>
      <c r="AS258" s="362">
        <f>'[7]Nicht-Bio'!W240</f>
        <v>3.8867080572388599</v>
      </c>
      <c r="AT258" s="362">
        <f>'[7]Nicht-Bio'!X240</f>
        <v>27.4634341641801</v>
      </c>
      <c r="AU258" s="380">
        <f t="shared" si="30"/>
        <v>22.020154153382627</v>
      </c>
      <c r="AV258" s="362">
        <f>[6]Tabelle1!B71</f>
        <v>1.7555124140633347</v>
      </c>
      <c r="AW258" s="362"/>
      <c r="AX258" s="381">
        <f t="shared" si="32"/>
        <v>2.4577173796886682</v>
      </c>
      <c r="AY258" s="401">
        <f t="shared" si="33"/>
        <v>124.44611142804929</v>
      </c>
    </row>
    <row r="259" spans="1:51">
      <c r="A259" s="398">
        <v>43770</v>
      </c>
      <c r="B259" s="376">
        <f>'[3]Warenkorb transponiert'!AI146</f>
        <v>1.4577224410262826</v>
      </c>
      <c r="C259" s="362">
        <f>'[3]Warenkorb transponiert'!AJ146</f>
        <v>17.773801217360869</v>
      </c>
      <c r="D259" s="362">
        <f>'[3]Warenkorb transponiert'!AK146</f>
        <v>10.079924364752701</v>
      </c>
      <c r="E259" s="362">
        <f>'[3]Warenkorb transponiert'!AL146</f>
        <v>17.444531637757628</v>
      </c>
      <c r="F259" s="362">
        <f>'[3]Warenkorb transponiert'!AM146</f>
        <v>15.643255694317148</v>
      </c>
      <c r="G259" s="362">
        <f>'[3]Warenkorb transponiert'!AN146</f>
        <v>6.2172570423643609</v>
      </c>
      <c r="H259" s="362">
        <f>'[3]Warenkorb transponiert'!AO146</f>
        <v>3.057270632179292</v>
      </c>
      <c r="I259" s="362">
        <f>'[3]Warenkorb transponiert'!AP146</f>
        <v>2.4445342703944202</v>
      </c>
      <c r="J259" s="380">
        <f t="shared" si="31"/>
        <v>27.727383204726458</v>
      </c>
      <c r="K259" s="362">
        <f>[4]prixC2!C364</f>
        <v>74.581326104663049</v>
      </c>
      <c r="L259" s="362">
        <f>[4]prixC2!D364</f>
        <v>50.734921673608739</v>
      </c>
      <c r="M259" s="362">
        <f>[4]prixC2!Q364</f>
        <v>35.891364915927547</v>
      </c>
      <c r="N259" s="362">
        <f>[4]prixC2!R364</f>
        <v>23.277348391056545</v>
      </c>
      <c r="O259" s="362">
        <f>[4]prixC2!T364</f>
        <v>28.468821196046953</v>
      </c>
      <c r="P259" s="362">
        <f>[4]prixC2!AE364</f>
        <v>5.0683693332409483</v>
      </c>
      <c r="Q259" s="362">
        <f>[4]prixC2!AH364</f>
        <v>1.402109936407812</v>
      </c>
      <c r="R259" s="362">
        <f>[4]prixC2!AI364</f>
        <v>1.9498055564118368</v>
      </c>
      <c r="S259" s="362">
        <f>[4]prixC2!AK364</f>
        <v>9.2526908103865342</v>
      </c>
      <c r="T259" s="362">
        <f>[4]prixC2!AL364</f>
        <v>30.147579095459946</v>
      </c>
      <c r="U259" s="380">
        <f t="shared" si="34"/>
        <v>43.379496590249609</v>
      </c>
      <c r="V259" s="376">
        <f>'[2]Haltung gewichtet'!H234</f>
        <v>0.58849517730297463</v>
      </c>
      <c r="W259" s="380">
        <f t="shared" si="28"/>
        <v>16.477864964483288</v>
      </c>
      <c r="X259" s="362" t="str">
        <f>IF(ISBLANK([1]KochtypBerechnung_nichtBio!U228),"",[1]KochtypBerechnung_nichtBio!U228)</f>
        <v/>
      </c>
      <c r="Y259" s="362">
        <f>IF(ISBLANK([1]KochtypBerechnung_nichtBio!W228),"",[1]KochtypBerechnung_nichtBio!W228)</f>
        <v>1.6470428420366201</v>
      </c>
      <c r="Z259" s="380">
        <f t="shared" si="27"/>
        <v>1.070577847323803</v>
      </c>
      <c r="AA259" s="376">
        <f>'[7]Nicht-Bio'!C241</f>
        <v>3.4192863283063701</v>
      </c>
      <c r="AB259" s="362">
        <f>'[7]Nicht-Bio'!D241</f>
        <v>2.5927070007982098</v>
      </c>
      <c r="AC259" s="362">
        <f>'[7]Nicht-Bio'!E241</f>
        <v>2.1812051857087198</v>
      </c>
      <c r="AD259" s="362">
        <f>'[7]Nicht-Bio'!F241</f>
        <v>0.78971769510605705</v>
      </c>
      <c r="AE259" s="380">
        <f t="shared" si="29"/>
        <v>12.156209286283961</v>
      </c>
      <c r="AF259" s="362">
        <f>'[7]Nicht-Bio'!G241</f>
        <v>2.0367288578837099</v>
      </c>
      <c r="AG259" s="362">
        <f>'[7]Nicht-Bio'!I241</f>
        <v>3.3716291936253802</v>
      </c>
      <c r="AH259" s="362">
        <f>'[7]Nicht-Bio'!J241</f>
        <v>1.02760231054198</v>
      </c>
      <c r="AI259" s="362">
        <f>'[7]Nicht-Bio'!K241</f>
        <v>2.86860784372079</v>
      </c>
      <c r="AJ259" s="362">
        <f>'[7]Nicht-Bio'!L241</f>
        <v>1.66176299245131</v>
      </c>
      <c r="AK259" s="362">
        <f>'[7]Nicht-Bio'!M241</f>
        <v>2.02603736990512</v>
      </c>
      <c r="AL259" s="362">
        <f>'[7]Nicht-Bio'!N241</f>
        <v>4.2667651081671698</v>
      </c>
      <c r="AM259" s="362">
        <f>'[7]Nicht-Bio'!O241</f>
        <v>4.2853862662027202</v>
      </c>
      <c r="AN259" s="362">
        <f>'[7]Nicht-Bio'!P241</f>
        <v>4.3298560312825298</v>
      </c>
      <c r="AO259" s="362">
        <f>'[7]Nicht-Bio'!R241</f>
        <v>4.5539875797394798</v>
      </c>
      <c r="AP259" s="362">
        <f>'[7]Nicht-Bio'!S241</f>
        <v>10.651551158786299</v>
      </c>
      <c r="AQ259" s="362">
        <f>'[7]Nicht-Bio'!T241</f>
        <v>3.4982312092978698</v>
      </c>
      <c r="AR259" s="362">
        <f>'[7]Nicht-Bio'!U241</f>
        <v>3.5697834196374698</v>
      </c>
      <c r="AS259" s="362">
        <f>'[7]Nicht-Bio'!W241</f>
        <v>3.3270470274992099</v>
      </c>
      <c r="AT259" s="362">
        <f>'[7]Nicht-Bio'!X241</f>
        <v>24.253259309321599</v>
      </c>
      <c r="AU259" s="380">
        <f t="shared" si="30"/>
        <v>19.922328996111993</v>
      </c>
      <c r="AV259" s="362">
        <f>[6]Tabelle1!B72</f>
        <v>1.7555124140633347</v>
      </c>
      <c r="AW259" s="362"/>
      <c r="AX259" s="381">
        <f t="shared" si="32"/>
        <v>2.4577173796886682</v>
      </c>
      <c r="AY259" s="401">
        <f t="shared" si="33"/>
        <v>123.19157826886779</v>
      </c>
    </row>
    <row r="260" spans="1:51">
      <c r="A260" s="398">
        <v>43800</v>
      </c>
      <c r="B260" s="376">
        <f>'[3]Warenkorb transponiert'!AI147</f>
        <v>1.4497492148490552</v>
      </c>
      <c r="C260" s="362">
        <f>'[3]Warenkorb transponiert'!AJ147</f>
        <v>18.340703499477613</v>
      </c>
      <c r="D260" s="362">
        <f>'[3]Warenkorb transponiert'!AK147</f>
        <v>10.079924364752701</v>
      </c>
      <c r="E260" s="362">
        <f>'[3]Warenkorb transponiert'!AL147</f>
        <v>17.003607640555717</v>
      </c>
      <c r="F260" s="362">
        <f>'[3]Warenkorb transponiert'!AM147</f>
        <v>15.643255694317148</v>
      </c>
      <c r="G260" s="362">
        <f>'[3]Warenkorb transponiert'!AN147</f>
        <v>6.5712177124782984</v>
      </c>
      <c r="H260" s="362">
        <f>'[3]Warenkorb transponiert'!AO147</f>
        <v>3.057270632179292</v>
      </c>
      <c r="I260" s="362">
        <f>'[3]Warenkorb transponiert'!AP147</f>
        <v>2.4445342703944202</v>
      </c>
      <c r="J260" s="380">
        <f t="shared" si="31"/>
        <v>27.865337617996634</v>
      </c>
      <c r="K260" s="362">
        <f>[4]prixC2!C365</f>
        <v>72.00971125424563</v>
      </c>
      <c r="L260" s="362">
        <f>[4]prixC2!D365</f>
        <v>50.061434620628681</v>
      </c>
      <c r="M260" s="362">
        <f>[4]prixC2!Q365</f>
        <v>35.495559981304815</v>
      </c>
      <c r="N260" s="362">
        <f>[4]prixC2!R365</f>
        <v>23.052835046269454</v>
      </c>
      <c r="O260" s="362">
        <f>[4]prixC2!T365</f>
        <v>28.090489914963193</v>
      </c>
      <c r="P260" s="362">
        <f>[4]prixC2!AE365</f>
        <v>5.0023494403641848</v>
      </c>
      <c r="Q260" s="362">
        <f>[4]prixC2!AH365</f>
        <v>1.350696923560353</v>
      </c>
      <c r="R260" s="362">
        <f>[4]prixC2!AI365</f>
        <v>1.9939566780442344</v>
      </c>
      <c r="S260" s="362">
        <f>[4]prixC2!AK365</f>
        <v>9.1580848967376571</v>
      </c>
      <c r="T260" s="362">
        <f>[4]prixC2!AL365</f>
        <v>30.742371779786637</v>
      </c>
      <c r="U260" s="380">
        <f t="shared" si="34"/>
        <v>42.847601804434738</v>
      </c>
      <c r="V260" s="376">
        <f>'[2]Haltung gewichtet'!H235</f>
        <v>0.59332533572397117</v>
      </c>
      <c r="W260" s="380">
        <f t="shared" si="28"/>
        <v>16.613109400271192</v>
      </c>
      <c r="X260" s="362" t="str">
        <f>IF(ISBLANK([1]KochtypBerechnung_nichtBio!U229),"",[1]KochtypBerechnung_nichtBio!U229)</f>
        <v/>
      </c>
      <c r="Y260" s="362">
        <f>IF(ISBLANK([1]KochtypBerechnung_nichtBio!W229),"",[1]KochtypBerechnung_nichtBio!W229)</f>
        <v>1.6911122489894701</v>
      </c>
      <c r="Z260" s="380">
        <f t="shared" si="27"/>
        <v>1.0992229618431557</v>
      </c>
      <c r="AA260" s="376">
        <f>'[7]Nicht-Bio'!C242</f>
        <v>3.5206318453412102</v>
      </c>
      <c r="AB260" s="362">
        <f>'[7]Nicht-Bio'!D242</f>
        <v>2.6193588343987102</v>
      </c>
      <c r="AC260" s="362">
        <f>'[7]Nicht-Bio'!E242</f>
        <v>1.9287568840121601</v>
      </c>
      <c r="AD260" s="362">
        <f>'[7]Nicht-Bio'!F242</f>
        <v>0.706542316599024</v>
      </c>
      <c r="AE260" s="380">
        <f t="shared" si="29"/>
        <v>11.907543400686061</v>
      </c>
      <c r="AF260" s="362">
        <f>'[7]Nicht-Bio'!G242</f>
        <v>2.0595446240395399</v>
      </c>
      <c r="AG260" s="362">
        <f>'[7]Nicht-Bio'!I242</f>
        <v>3.2401923880334298</v>
      </c>
      <c r="AH260" s="362">
        <f>'[7]Nicht-Bio'!J242</f>
        <v>1.1449200749522399</v>
      </c>
      <c r="AI260" s="362">
        <f>'[7]Nicht-Bio'!K242</f>
        <v>3.0791650620176498</v>
      </c>
      <c r="AJ260" s="362">
        <f>'[7]Nicht-Bio'!L242</f>
        <v>1.2249209783925501</v>
      </c>
      <c r="AK260" s="362">
        <f>'[7]Nicht-Bio'!M242</f>
        <v>2.0518619348073002</v>
      </c>
      <c r="AL260" s="362">
        <f>'[7]Nicht-Bio'!N242</f>
        <v>3.23595960606503</v>
      </c>
      <c r="AM260" s="362">
        <f>'[7]Nicht-Bio'!O242</f>
        <v>3.2484904370408798</v>
      </c>
      <c r="AN260" s="362">
        <f>'[7]Nicht-Bio'!P242</f>
        <v>3.7112425308706101</v>
      </c>
      <c r="AO260" s="362">
        <f>'[7]Nicht-Bio'!R242</f>
        <v>4.4423235672355599</v>
      </c>
      <c r="AP260" s="362">
        <f>'[7]Nicht-Bio'!S242</f>
        <v>10.5168368348294</v>
      </c>
      <c r="AQ260" s="362">
        <f>'[7]Nicht-Bio'!T242</f>
        <v>3.3177417470293502</v>
      </c>
      <c r="AR260" s="362">
        <f>'[7]Nicht-Bio'!U242</f>
        <v>2.6590159944132701</v>
      </c>
      <c r="AS260" s="362">
        <f>'[7]Nicht-Bio'!W242</f>
        <v>3.4709304998160802</v>
      </c>
      <c r="AT260" s="362">
        <f>'[7]Nicht-Bio'!X242</f>
        <v>27.073417137607901</v>
      </c>
      <c r="AU260" s="380">
        <f t="shared" si="30"/>
        <v>18.866164965726334</v>
      </c>
      <c r="AV260" s="362">
        <f>[6]Tabelle1!B73</f>
        <v>1.7555124140633347</v>
      </c>
      <c r="AW260" s="362"/>
      <c r="AX260" s="381">
        <f t="shared" si="32"/>
        <v>2.4577173796886682</v>
      </c>
      <c r="AY260" s="401">
        <f t="shared" si="33"/>
        <v>121.65669753064681</v>
      </c>
    </row>
    <row r="261" spans="1:51">
      <c r="A261" s="398">
        <v>43831</v>
      </c>
      <c r="B261" s="376">
        <f>'[3]Warenkorb transponiert'!AI148</f>
        <v>1.4577631600960643</v>
      </c>
      <c r="C261" s="362">
        <f>'[3]Warenkorb transponiert'!AJ148</f>
        <v>18.403296694381261</v>
      </c>
      <c r="D261" s="362">
        <f>'[3]Warenkorb transponiert'!AK148</f>
        <v>10.079924364752701</v>
      </c>
      <c r="E261" s="362">
        <f>'[3]Warenkorb transponiert'!AL148</f>
        <v>16.911610663853775</v>
      </c>
      <c r="F261" s="362">
        <f>'[3]Warenkorb transponiert'!AM148</f>
        <v>15.64802156333803</v>
      </c>
      <c r="G261" s="362">
        <f>'[3]Warenkorb transponiert'!AN148</f>
        <v>6.5712177124782984</v>
      </c>
      <c r="H261" s="362">
        <f>'[3]Warenkorb transponiert'!AO148</f>
        <v>3.0314302263455439</v>
      </c>
      <c r="I261" s="362">
        <f>'[3]Warenkorb transponiert'!AP148</f>
        <v>2.4445342703944202</v>
      </c>
      <c r="J261" s="380">
        <f t="shared" si="31"/>
        <v>27.920580682271773</v>
      </c>
      <c r="K261" s="362">
        <f>[4]prixC2!C366</f>
        <v>66.796209060193846</v>
      </c>
      <c r="L261" s="362">
        <f>[4]prixC2!D366</f>
        <v>51.411103665201765</v>
      </c>
      <c r="M261" s="362">
        <f>[4]prixC2!Q366</f>
        <v>36.038879154003808</v>
      </c>
      <c r="N261" s="362">
        <f>[4]prixC2!R366</f>
        <v>22.557854342240237</v>
      </c>
      <c r="O261" s="362">
        <f>[4]prixC2!T366</f>
        <v>27.622979608338877</v>
      </c>
      <c r="P261" s="362">
        <f>[4]prixC2!AE366</f>
        <v>5.160387946467428</v>
      </c>
      <c r="Q261" s="362">
        <f>[4]prixC2!AH366</f>
        <v>1.4327252266973232</v>
      </c>
      <c r="R261" s="362">
        <f>[4]prixC2!AI366</f>
        <v>1.9720297221214755</v>
      </c>
      <c r="S261" s="362">
        <f>[4]prixC2!AK366</f>
        <v>8.6811205693055786</v>
      </c>
      <c r="T261" s="362">
        <f>[4]prixC2!AL366</f>
        <v>30.666296703156966</v>
      </c>
      <c r="U261" s="380">
        <f t="shared" si="34"/>
        <v>41.933394759091321</v>
      </c>
      <c r="V261" s="376">
        <f>'[2]Haltung gewichtet'!H236</f>
        <v>0.60075526344817265</v>
      </c>
      <c r="W261" s="380">
        <f t="shared" si="28"/>
        <v>16.821147376548833</v>
      </c>
      <c r="X261" s="362" t="str">
        <f>IF(ISBLANK([1]KochtypBerechnung_nichtBio!U230),"",[1]KochtypBerechnung_nichtBio!U230)</f>
        <v/>
      </c>
      <c r="Y261" s="362">
        <f>IF(ISBLANK([1]KochtypBerechnung_nichtBio!W230),"",[1]KochtypBerechnung_nichtBio!W230)</f>
        <v>1.40693145340181</v>
      </c>
      <c r="Z261" s="380">
        <f t="shared" si="27"/>
        <v>0.91450544471117656</v>
      </c>
      <c r="AA261" s="376">
        <f>'[7]Nicht-Bio'!C243</f>
        <v>3.2986784622292298</v>
      </c>
      <c r="AB261" s="362">
        <f>'[7]Nicht-Bio'!D243</f>
        <v>2.6261231234789499</v>
      </c>
      <c r="AC261" s="362">
        <f>'[7]Nicht-Bio'!E243</f>
        <v>2.09069591445326</v>
      </c>
      <c r="AD261" s="362">
        <f>'[7]Nicht-Bio'!F243</f>
        <v>0.690870029444276</v>
      </c>
      <c r="AE261" s="380">
        <f t="shared" si="29"/>
        <v>11.687666273127642</v>
      </c>
      <c r="AF261" s="362">
        <f>'[7]Nicht-Bio'!G243</f>
        <v>2.0640812652496501</v>
      </c>
      <c r="AG261" s="362">
        <f>'[7]Nicht-Bio'!I243</f>
        <v>3.4333827135402601</v>
      </c>
      <c r="AH261" s="362">
        <f>'[7]Nicht-Bio'!J243</f>
        <v>1.24185943998194</v>
      </c>
      <c r="AI261" s="362">
        <f>'[7]Nicht-Bio'!K243</f>
        <v>3.1032023901995802</v>
      </c>
      <c r="AJ261" s="362">
        <f>'[7]Nicht-Bio'!L243</f>
        <v>1.30652636177559</v>
      </c>
      <c r="AK261" s="362">
        <f>'[7]Nicht-Bio'!M243</f>
        <v>2.0548643313377601</v>
      </c>
      <c r="AL261" s="362">
        <f>'[7]Nicht-Bio'!N243</f>
        <v>3.33091252603761</v>
      </c>
      <c r="AM261" s="362">
        <f>'[7]Nicht-Bio'!O243</f>
        <v>3.2081026676303601</v>
      </c>
      <c r="AN261" s="362">
        <f>'[7]Nicht-Bio'!P243</f>
        <v>3.4921349533395398</v>
      </c>
      <c r="AO261" s="362">
        <f>'[7]Nicht-Bio'!R243</f>
        <v>4.41000745028862</v>
      </c>
      <c r="AP261" s="362">
        <f>'[7]Nicht-Bio'!S243</f>
        <v>9.9300635760201903</v>
      </c>
      <c r="AQ261" s="362">
        <f>'[7]Nicht-Bio'!T243</f>
        <v>3.48877769132275</v>
      </c>
      <c r="AR261" s="362">
        <f>'[7]Nicht-Bio'!U243</f>
        <v>2.4518858120511799</v>
      </c>
      <c r="AS261" s="362">
        <f>'[7]Nicht-Bio'!W243</f>
        <v>3.3954581883102</v>
      </c>
      <c r="AT261" s="362">
        <f>'[7]Nicht-Bio'!X243</f>
        <v>31.400306023118802</v>
      </c>
      <c r="AU261" s="380">
        <f t="shared" si="30"/>
        <v>19.368105391996863</v>
      </c>
      <c r="AV261" s="362">
        <f>[6]Tabelle1!B74</f>
        <v>1.7555124140633347</v>
      </c>
      <c r="AW261" s="362"/>
      <c r="AX261" s="381">
        <f t="shared" si="32"/>
        <v>2.4577173796886682</v>
      </c>
      <c r="AY261" s="401">
        <f t="shared" si="33"/>
        <v>121.10311730743629</v>
      </c>
    </row>
    <row r="262" spans="1:51">
      <c r="A262" s="398">
        <v>43862</v>
      </c>
      <c r="B262" s="376">
        <f>'[3]Warenkorb transponiert'!AI149</f>
        <v>1.4069645551419914</v>
      </c>
      <c r="C262" s="362">
        <f>'[3]Warenkorb transponiert'!AJ149</f>
        <v>18.844220691583175</v>
      </c>
      <c r="D262" s="362">
        <f>'[3]Warenkorb transponiert'!AK149</f>
        <v>9.893726785729049</v>
      </c>
      <c r="E262" s="362">
        <f>'[3]Warenkorb transponiert'!AL149</f>
        <v>16.408298650184271</v>
      </c>
      <c r="F262" s="362">
        <f>'[3]Warenkorb transponiert'!AM149</f>
        <v>15.64802156333803</v>
      </c>
      <c r="G262" s="362">
        <f>'[3]Warenkorb transponiert'!AN149</f>
        <v>6.5946599356355389</v>
      </c>
      <c r="H262" s="362">
        <f>'[3]Warenkorb transponiert'!AO149</f>
        <v>2.8974223154568071</v>
      </c>
      <c r="I262" s="362">
        <f>'[3]Warenkorb transponiert'!AP149</f>
        <v>2.4445342703944202</v>
      </c>
      <c r="J262" s="380">
        <f t="shared" si="31"/>
        <v>27.400844230438125</v>
      </c>
      <c r="K262" s="362">
        <f>[4]prixC2!C367</f>
        <v>62.732427901897132</v>
      </c>
      <c r="L262" s="362">
        <f>[4]prixC2!D367</f>
        <v>50.924524960571837</v>
      </c>
      <c r="M262" s="362">
        <f>[4]prixC2!Q367</f>
        <v>38.194731626888554</v>
      </c>
      <c r="N262" s="362">
        <f>[4]prixC2!R367</f>
        <v>22.677492948144259</v>
      </c>
      <c r="O262" s="362">
        <f>[4]prixC2!T367</f>
        <v>28.402113673911444</v>
      </c>
      <c r="P262" s="362">
        <f>[4]prixC2!AE367</f>
        <v>4.8916746040007357</v>
      </c>
      <c r="Q262" s="362">
        <f>[4]prixC2!AH367</f>
        <v>1.3525157173533628</v>
      </c>
      <c r="R262" s="362">
        <f>[4]prixC2!AI367</f>
        <v>1.9680626338255862</v>
      </c>
      <c r="S262" s="362">
        <f>[4]prixC2!AK367</f>
        <v>9.0868698051888668</v>
      </c>
      <c r="T262" s="362">
        <f>[4]prixC2!AL367</f>
        <v>31.406717096037976</v>
      </c>
      <c r="U262" s="380">
        <f t="shared" si="34"/>
        <v>42.291326474969935</v>
      </c>
      <c r="V262" s="376">
        <f>'[2]Haltung gewichtet'!H237</f>
        <v>0.58855471744298959</v>
      </c>
      <c r="W262" s="380">
        <f t="shared" si="28"/>
        <v>16.479532088403708</v>
      </c>
      <c r="X262" s="362" t="str">
        <f>IF(ISBLANK([1]KochtypBerechnung_nichtBio!U231),"",[1]KochtypBerechnung_nichtBio!U231)</f>
        <v/>
      </c>
      <c r="Y262" s="362">
        <f>IF(ISBLANK([1]KochtypBerechnung_nichtBio!W231),"",[1]KochtypBerechnung_nichtBio!W231)</f>
        <v>1.7546926445791999</v>
      </c>
      <c r="Z262" s="380">
        <f t="shared" si="27"/>
        <v>1.14055021897648</v>
      </c>
      <c r="AA262" s="376">
        <f>'[7]Nicht-Bio'!C244</f>
        <v>3.1404757228393998</v>
      </c>
      <c r="AB262" s="362">
        <f>'[7]Nicht-Bio'!D244</f>
        <v>2.6232173471400202</v>
      </c>
      <c r="AC262" s="362">
        <f>'[7]Nicht-Bio'!E244</f>
        <v>2.0468234225370399</v>
      </c>
      <c r="AD262" s="362">
        <f>'[7]Nicht-Bio'!F244</f>
        <v>0.59917703887426099</v>
      </c>
      <c r="AE262" s="380">
        <f t="shared" si="29"/>
        <v>11.178542301152431</v>
      </c>
      <c r="AF262" s="362">
        <f>'[7]Nicht-Bio'!G244</f>
        <v>2.1140004852709602</v>
      </c>
      <c r="AG262" s="362">
        <f>'[7]Nicht-Bio'!I244</f>
        <v>3.32672596433998</v>
      </c>
      <c r="AH262" s="362">
        <f>'[7]Nicht-Bio'!J244</f>
        <v>1.7765921598734999</v>
      </c>
      <c r="AI262" s="362">
        <f>'[7]Nicht-Bio'!K244</f>
        <v>3.5412601756000401</v>
      </c>
      <c r="AJ262" s="362">
        <f>'[7]Nicht-Bio'!L244</f>
        <v>1.2388336634260699</v>
      </c>
      <c r="AK262" s="362">
        <f>'[7]Nicht-Bio'!M244</f>
        <v>2.0814448485333301</v>
      </c>
      <c r="AL262" s="362">
        <f>'[7]Nicht-Bio'!N244</f>
        <v>3.0915687345589</v>
      </c>
      <c r="AM262" s="362">
        <f>'[7]Nicht-Bio'!O244</f>
        <v>3.1301374799030399</v>
      </c>
      <c r="AN262" s="362">
        <f>'[7]Nicht-Bio'!P244</f>
        <v>3.46703955424961</v>
      </c>
      <c r="AO262" s="362">
        <f>'[7]Nicht-Bio'!R244</f>
        <v>3.9696729783319502</v>
      </c>
      <c r="AP262" s="362">
        <f>'[7]Nicht-Bio'!S244</f>
        <v>10.888971177274</v>
      </c>
      <c r="AQ262" s="362">
        <f>'[7]Nicht-Bio'!T244</f>
        <v>3.47571179778179</v>
      </c>
      <c r="AR262" s="362">
        <f>'[7]Nicht-Bio'!U244</f>
        <v>2.4077503299351402</v>
      </c>
      <c r="AS262" s="362">
        <f>'[7]Nicht-Bio'!W244</f>
        <v>3.9730142507149999</v>
      </c>
      <c r="AT262" s="362">
        <f>'[7]Nicht-Bio'!X244</f>
        <v>30.151602607448801</v>
      </c>
      <c r="AU262" s="380">
        <f t="shared" si="30"/>
        <v>20.264794762601163</v>
      </c>
      <c r="AV262" s="362">
        <f>[6]Tabelle1!B75</f>
        <v>1.7555124140633347</v>
      </c>
      <c r="AW262" s="362"/>
      <c r="AX262" s="381">
        <f t="shared" si="32"/>
        <v>2.4577173796886682</v>
      </c>
      <c r="AY262" s="401">
        <f t="shared" si="33"/>
        <v>121.21330745623051</v>
      </c>
    </row>
    <row r="263" spans="1:51">
      <c r="A263" s="398">
        <v>43891</v>
      </c>
      <c r="B263" s="376">
        <f>'[3]Warenkorb transponiert'!AI150</f>
        <v>1.4136324092223767</v>
      </c>
      <c r="C263" s="362">
        <f>'[3]Warenkorb transponiert'!AJ150</f>
        <v>17.708043132497455</v>
      </c>
      <c r="D263" s="362">
        <f>'[3]Warenkorb transponiert'!AK150</f>
        <v>9.3821650932740255</v>
      </c>
      <c r="E263" s="362">
        <f>'[3]Warenkorb transponiert'!AL150</f>
        <v>16.471287792641689</v>
      </c>
      <c r="F263" s="362">
        <f>'[3]Warenkorb transponiert'!AM150</f>
        <v>15.64802156333803</v>
      </c>
      <c r="G263" s="362">
        <f>'[3]Warenkorb transponiert'!AN150</f>
        <v>6.1258215624223817</v>
      </c>
      <c r="H263" s="362">
        <f>'[3]Warenkorb transponiert'!AO150</f>
        <v>3.0314302263455439</v>
      </c>
      <c r="I263" s="362">
        <f>'[3]Warenkorb transponiert'!AP150</f>
        <v>2.4445342703944202</v>
      </c>
      <c r="J263" s="380">
        <f t="shared" si="31"/>
        <v>26.9889993671638</v>
      </c>
      <c r="K263" s="362">
        <f>[4]prixC2!C368</f>
        <v>69.649662645948212</v>
      </c>
      <c r="L263" s="362">
        <f>[4]prixC2!D368</f>
        <v>52.996691101590756</v>
      </c>
      <c r="M263" s="362">
        <f>[4]prixC2!Q368</f>
        <v>39.894696168317807</v>
      </c>
      <c r="N263" s="362">
        <f>[4]prixC2!R368</f>
        <v>24.261323211617537</v>
      </c>
      <c r="O263" s="362">
        <f>[4]prixC2!T368</f>
        <v>28.646878057593099</v>
      </c>
      <c r="P263" s="362">
        <f>[4]prixC2!AE368</f>
        <v>5.1463395006174499</v>
      </c>
      <c r="Q263" s="362">
        <f>[4]prixC2!AH368</f>
        <v>1.3944138656633203</v>
      </c>
      <c r="R263" s="362">
        <f>[4]prixC2!AI368</f>
        <v>2.011676664345619</v>
      </c>
      <c r="S263" s="362">
        <f>[4]prixC2!AK368</f>
        <v>8.612158728012691</v>
      </c>
      <c r="T263" s="362">
        <f>[4]prixC2!AL368</f>
        <v>30.761251490084149</v>
      </c>
      <c r="U263" s="380">
        <f t="shared" si="34"/>
        <v>43.603060914323407</v>
      </c>
      <c r="V263" s="376">
        <f>'[2]Haltung gewichtet'!H238</f>
        <v>0.57869798952476548</v>
      </c>
      <c r="W263" s="380">
        <f t="shared" si="28"/>
        <v>16.203543706693434</v>
      </c>
      <c r="X263" s="362" t="str">
        <f>IF(ISBLANK([1]KochtypBerechnung_nichtBio!U232),"",[1]KochtypBerechnung_nichtBio!U232)</f>
        <v/>
      </c>
      <c r="Y263" s="362">
        <f>IF(ISBLANK([1]KochtypBerechnung_nichtBio!W232),"",[1]KochtypBerechnung_nichtBio!W232)</f>
        <v>1.80377557220295</v>
      </c>
      <c r="Z263" s="380">
        <f t="shared" si="27"/>
        <v>1.1724541219319176</v>
      </c>
      <c r="AA263" s="376">
        <f>'[7]Nicht-Bio'!C245</f>
        <v>3.3668546411525702</v>
      </c>
      <c r="AB263" s="362">
        <f>'[7]Nicht-Bio'!D245</f>
        <v>2.32984984272119</v>
      </c>
      <c r="AC263" s="362">
        <f>'[7]Nicht-Bio'!E245</f>
        <v>1.98981836903253</v>
      </c>
      <c r="AD263" s="362">
        <f>'[7]Nicht-Bio'!F245</f>
        <v>0.68441007636595397</v>
      </c>
      <c r="AE263" s="380">
        <f t="shared" si="29"/>
        <v>11.328467906510687</v>
      </c>
      <c r="AF263" s="362">
        <f>'[7]Nicht-Bio'!G245</f>
        <v>2.0946404778328702</v>
      </c>
      <c r="AG263" s="362">
        <f>'[7]Nicht-Bio'!I245</f>
        <v>3.6270526188898198</v>
      </c>
      <c r="AH263" s="362">
        <f>'[7]Nicht-Bio'!J245</f>
        <v>1.02216221483917</v>
      </c>
      <c r="AI263" s="362">
        <f>'[7]Nicht-Bio'!K245</f>
        <v>2.76051700567124</v>
      </c>
      <c r="AJ263" s="362">
        <f>'[7]Nicht-Bio'!L245</f>
        <v>1.1299572049481299</v>
      </c>
      <c r="AK263" s="362">
        <f>'[7]Nicht-Bio'!M245</f>
        <v>2.1094908777897401</v>
      </c>
      <c r="AL263" s="362">
        <f>'[7]Nicht-Bio'!N245</f>
        <v>3.2339492875511802</v>
      </c>
      <c r="AM263" s="362">
        <f>'[7]Nicht-Bio'!O245</f>
        <v>3.28665075848697</v>
      </c>
      <c r="AN263" s="362">
        <f>'[7]Nicht-Bio'!P245</f>
        <v>3.5065552264295601</v>
      </c>
      <c r="AO263" s="362">
        <f>'[7]Nicht-Bio'!R245</f>
        <v>5.1153739447173896</v>
      </c>
      <c r="AP263" s="362">
        <f>'[7]Nicht-Bio'!S245</f>
        <v>10.1231816325041</v>
      </c>
      <c r="AQ263" s="362">
        <f>'[7]Nicht-Bio'!T245</f>
        <v>3.5533977921880902</v>
      </c>
      <c r="AR263" s="362">
        <f>'[7]Nicht-Bio'!U245</f>
        <v>2.4064766293026199</v>
      </c>
      <c r="AS263" s="362">
        <f>'[7]Nicht-Bio'!W245</f>
        <v>2.96444150117479</v>
      </c>
      <c r="AT263" s="362">
        <f>'[7]Nicht-Bio'!X245</f>
        <v>28.5945740522241</v>
      </c>
      <c r="AU263" s="380">
        <f t="shared" si="30"/>
        <v>18.875815775743305</v>
      </c>
      <c r="AV263" s="362">
        <f>[6]Tabelle1!B76</f>
        <v>1.7555124140633347</v>
      </c>
      <c r="AW263" s="362"/>
      <c r="AX263" s="381">
        <f t="shared" si="32"/>
        <v>2.4577173796886682</v>
      </c>
      <c r="AY263" s="401">
        <f t="shared" si="33"/>
        <v>120.63005917205523</v>
      </c>
    </row>
    <row r="264" spans="1:51">
      <c r="A264" s="398">
        <v>43922</v>
      </c>
      <c r="B264" s="376">
        <f>'[3]Warenkorb transponiert'!AI151</f>
        <v>1.4516653040792484</v>
      </c>
      <c r="C264" s="362">
        <f>'[3]Warenkorb transponiert'!AJ151</f>
        <v>18.798008931936316</v>
      </c>
      <c r="D264" s="362">
        <f>'[3]Warenkorb transponiert'!AK151</f>
        <v>9.9054845468830308</v>
      </c>
      <c r="E264" s="362">
        <f>'[3]Warenkorb transponiert'!AL151</f>
        <v>17.754510486470469</v>
      </c>
      <c r="F264" s="362">
        <f>'[3]Warenkorb transponiert'!AM151</f>
        <v>15.64802156333803</v>
      </c>
      <c r="G264" s="362">
        <f>'[3]Warenkorb transponiert'!AN151</f>
        <v>6.5946599356355389</v>
      </c>
      <c r="H264" s="362">
        <f>'[3]Warenkorb transponiert'!AO151</f>
        <v>3.0741584685994177</v>
      </c>
      <c r="I264" s="362">
        <f>'[3]Warenkorb transponiert'!AP151</f>
        <v>2.4445342703944202</v>
      </c>
      <c r="J264" s="380">
        <f t="shared" si="31"/>
        <v>28.068797301225736</v>
      </c>
      <c r="K264" s="362">
        <f>[4]prixC2!C369</f>
        <v>72.682276299968223</v>
      </c>
      <c r="L264" s="362">
        <f>[4]prixC2!D369</f>
        <v>51.693651427415482</v>
      </c>
      <c r="M264" s="362">
        <f>[4]prixC2!Q369</f>
        <v>39.170998704261713</v>
      </c>
      <c r="N264" s="362">
        <f>[4]prixC2!R369</f>
        <v>23.922124742719298</v>
      </c>
      <c r="O264" s="362">
        <f>[4]prixC2!T369</f>
        <v>27.721236299732411</v>
      </c>
      <c r="P264" s="362">
        <f>[4]prixC2!AE369</f>
        <v>5.0388717906672928</v>
      </c>
      <c r="Q264" s="362">
        <f>[4]prixC2!AH369</f>
        <v>1.4682013723191367</v>
      </c>
      <c r="R264" s="362">
        <f>[4]prixC2!AI369</f>
        <v>1.9286609228318163</v>
      </c>
      <c r="S264" s="362">
        <f>[4]prixC2!AK369</f>
        <v>9.260926279395397</v>
      </c>
      <c r="T264" s="362">
        <f>[4]prixC2!AL369</f>
        <v>30.855381445702381</v>
      </c>
      <c r="U264" s="380">
        <f t="shared" si="34"/>
        <v>43.933227563265454</v>
      </c>
      <c r="V264" s="376">
        <f>'[2]Haltung gewichtet'!H239</f>
        <v>0.58822698803856066</v>
      </c>
      <c r="W264" s="380">
        <f t="shared" si="28"/>
        <v>16.470355665079698</v>
      </c>
      <c r="X264" s="362" t="str">
        <f>IF(ISBLANK([1]KochtypBerechnung_nichtBio!U233),"",[1]KochtypBerechnung_nichtBio!U233)</f>
        <v/>
      </c>
      <c r="Y264" s="362">
        <f>IF(ISBLANK([1]KochtypBerechnung_nichtBio!W233),"",[1]KochtypBerechnung_nichtBio!W233)</f>
        <v>1.8064902192601799</v>
      </c>
      <c r="Z264" s="380">
        <f t="shared" si="27"/>
        <v>1.174218642519117</v>
      </c>
      <c r="AA264" s="376">
        <f>'[7]Nicht-Bio'!C246</f>
        <v>3.4405059777771498</v>
      </c>
      <c r="AB264" s="362">
        <f>'[7]Nicht-Bio'!D246</f>
        <v>2.6267954604540602</v>
      </c>
      <c r="AC264" s="362">
        <f>'[7]Nicht-Bio'!E246</f>
        <v>2.2041648931398798</v>
      </c>
      <c r="AD264" s="362">
        <f>'[7]Nicht-Bio'!F246</f>
        <v>0.58446687248296103</v>
      </c>
      <c r="AE264" s="380">
        <f t="shared" si="29"/>
        <v>11.736131259355128</v>
      </c>
      <c r="AF264" s="362">
        <f>'[7]Nicht-Bio'!G246</f>
        <v>2.0533958967937398</v>
      </c>
      <c r="AG264" s="362">
        <f>'[7]Nicht-Bio'!I246</f>
        <v>3.93768322732276</v>
      </c>
      <c r="AH264" s="362">
        <f>'[7]Nicht-Bio'!J246</f>
        <v>1.19889107643305</v>
      </c>
      <c r="AI264" s="362">
        <f>'[7]Nicht-Bio'!K246</f>
        <v>3.4664488112554301</v>
      </c>
      <c r="AJ264" s="362">
        <f>'[7]Nicht-Bio'!L246</f>
        <v>1.24729176425184</v>
      </c>
      <c r="AK264" s="362">
        <f>'[7]Nicht-Bio'!M246</f>
        <v>2.12713479057718</v>
      </c>
      <c r="AL264" s="362">
        <f>'[7]Nicht-Bio'!N246</f>
        <v>3.9582830188425202</v>
      </c>
      <c r="AM264" s="362">
        <f>'[7]Nicht-Bio'!O246</f>
        <v>3.3529591797137699</v>
      </c>
      <c r="AN264" s="362">
        <f>'[7]Nicht-Bio'!P246</f>
        <v>4.7427097170453401</v>
      </c>
      <c r="AO264" s="362">
        <f>'[7]Nicht-Bio'!R246</f>
        <v>5.67114587213341</v>
      </c>
      <c r="AP264" s="362">
        <f>'[7]Nicht-Bio'!S246</f>
        <v>10.970231693631799</v>
      </c>
      <c r="AQ264" s="362">
        <f>'[7]Nicht-Bio'!T246</f>
        <v>3.4636615012457801</v>
      </c>
      <c r="AR264" s="362">
        <f>'[7]Nicht-Bio'!U246</f>
        <v>2.7913857321362499</v>
      </c>
      <c r="AS264" s="362">
        <f>'[7]Nicht-Bio'!W246</f>
        <v>3.85153053888035</v>
      </c>
      <c r="AT264" s="362">
        <f>'[7]Nicht-Bio'!X246</f>
        <v>31.132869061323401</v>
      </c>
      <c r="AU264" s="380">
        <f t="shared" si="30"/>
        <v>20.913393935100629</v>
      </c>
      <c r="AV264" s="362">
        <f>[6]Tabelle1!B77</f>
        <v>1.7555124140633347</v>
      </c>
      <c r="AW264" s="362"/>
      <c r="AX264" s="381">
        <f t="shared" si="32"/>
        <v>2.4577173796886682</v>
      </c>
      <c r="AY264" s="401">
        <f t="shared" si="33"/>
        <v>124.75384174623444</v>
      </c>
    </row>
    <row r="265" spans="1:51">
      <c r="A265" s="398">
        <v>43952</v>
      </c>
      <c r="B265" s="376">
        <f>'[3]Warenkorb transponiert'!AI152</f>
        <v>1.4072128967157629</v>
      </c>
      <c r="C265" s="362">
        <f>'[3]Warenkorb transponiert'!AJ152</f>
        <v>18.926360211703383</v>
      </c>
      <c r="D265" s="362">
        <f>'[3]Warenkorb transponiert'!AK152</f>
        <v>9.893726785729049</v>
      </c>
      <c r="E265" s="362">
        <f>'[3]Warenkorb transponiert'!AL152</f>
        <v>17.572644736161898</v>
      </c>
      <c r="F265" s="362">
        <f>'[3]Warenkorb transponiert'!AM152</f>
        <v>15.553912590468311</v>
      </c>
      <c r="G265" s="362">
        <f>'[3]Warenkorb transponiert'!AN152</f>
        <v>6.1427421607858506</v>
      </c>
      <c r="H265" s="362">
        <f>'[3]Warenkorb transponiert'!AO152</f>
        <v>3.0741584685994177</v>
      </c>
      <c r="I265" s="362">
        <f>'[3]Warenkorb transponiert'!AP152</f>
        <v>2.4445342703944202</v>
      </c>
      <c r="J265" s="380">
        <f t="shared" si="31"/>
        <v>27.468712875766521</v>
      </c>
      <c r="K265" s="362">
        <f>[4]prixC2!C370</f>
        <v>68.389631323898698</v>
      </c>
      <c r="L265" s="362">
        <f>[4]prixC2!D370</f>
        <v>53.15601884164748</v>
      </c>
      <c r="M265" s="362">
        <f>[4]prixC2!Q370</f>
        <v>37.811933695648051</v>
      </c>
      <c r="N265" s="362">
        <f>[4]prixC2!R370</f>
        <v>22.936512466861554</v>
      </c>
      <c r="O265" s="362">
        <f>[4]prixC2!T370</f>
        <v>29.597505727266405</v>
      </c>
      <c r="P265" s="362">
        <f>[4]prixC2!AE370</f>
        <v>5.138534808478572</v>
      </c>
      <c r="Q265" s="362">
        <f>[4]prixC2!AH370</f>
        <v>1.436926335553312</v>
      </c>
      <c r="R265" s="362">
        <f>[4]prixC2!AI370</f>
        <v>1.9261741217696478</v>
      </c>
      <c r="S265" s="362">
        <f>[4]prixC2!AK370</f>
        <v>8.5879121959415752</v>
      </c>
      <c r="T265" s="362">
        <f>[4]prixC2!AL370</f>
        <v>30.893223288789557</v>
      </c>
      <c r="U265" s="380">
        <f t="shared" si="34"/>
        <v>42.982649313457451</v>
      </c>
      <c r="V265" s="376">
        <f>'[2]Haltung gewichtet'!H240</f>
        <v>0.58243702685519283</v>
      </c>
      <c r="W265" s="380">
        <f t="shared" si="28"/>
        <v>16.308236751945401</v>
      </c>
      <c r="X265" s="362" t="str">
        <f>IF(ISBLANK([1]KochtypBerechnung_nichtBio!U234),"",[1]KochtypBerechnung_nichtBio!U234)</f>
        <v/>
      </c>
      <c r="Y265" s="362">
        <f>IF(ISBLANK([1]KochtypBerechnung_nichtBio!W234),"",[1]KochtypBerechnung_nichtBio!W234)</f>
        <v>1.8993270144577199</v>
      </c>
      <c r="Z265" s="380">
        <f t="shared" si="27"/>
        <v>1.234562559397518</v>
      </c>
      <c r="AA265" s="376">
        <f>'[7]Nicht-Bio'!C247</f>
        <v>3.2928570764121599</v>
      </c>
      <c r="AB265" s="362">
        <f>'[7]Nicht-Bio'!D247</f>
        <v>2.5431452653317899</v>
      </c>
      <c r="AC265" s="362">
        <f>'[7]Nicht-Bio'!E247</f>
        <v>2.4386559402326302</v>
      </c>
      <c r="AD265" s="362">
        <f>'[7]Nicht-Bio'!F247</f>
        <v>0.59645241467056198</v>
      </c>
      <c r="AE265" s="380">
        <f t="shared" si="29"/>
        <v>11.652945610861405</v>
      </c>
      <c r="AF265" s="362">
        <f>'[7]Nicht-Bio'!G247</f>
        <v>1.8974613475446001</v>
      </c>
      <c r="AG265" s="362">
        <f>'[7]Nicht-Bio'!I247</f>
        <v>3.6748768871975401</v>
      </c>
      <c r="AH265" s="362">
        <f>'[7]Nicht-Bio'!J247</f>
        <v>1.6329563670601901</v>
      </c>
      <c r="AI265" s="362">
        <f>'[7]Nicht-Bio'!K247</f>
        <v>3.4794231579345798</v>
      </c>
      <c r="AJ265" s="362">
        <f>'[7]Nicht-Bio'!L247</f>
        <v>1.77071491038717</v>
      </c>
      <c r="AK265" s="362">
        <f>'[7]Nicht-Bio'!M247</f>
        <v>2.03894284155685</v>
      </c>
      <c r="AL265" s="362">
        <f>'[7]Nicht-Bio'!N247</f>
        <v>4.62885064351505</v>
      </c>
      <c r="AM265" s="362">
        <f>'[7]Nicht-Bio'!O247</f>
        <v>4.5289592889000296</v>
      </c>
      <c r="AN265" s="362">
        <f>'[7]Nicht-Bio'!P247</f>
        <v>5.5671877294822902</v>
      </c>
      <c r="AO265" s="362">
        <f>'[7]Nicht-Bio'!R247</f>
        <v>5.6037512137022896</v>
      </c>
      <c r="AP265" s="362">
        <f>'[7]Nicht-Bio'!S247</f>
        <v>11.138295197600099</v>
      </c>
      <c r="AQ265" s="362">
        <f>'[7]Nicht-Bio'!T247</f>
        <v>3.4636615012458001</v>
      </c>
      <c r="AR265" s="362">
        <f>'[7]Nicht-Bio'!U247</f>
        <v>2.7986155876828702</v>
      </c>
      <c r="AS265" s="362">
        <f>'[7]Nicht-Bio'!W247</f>
        <v>3.4119720053635501</v>
      </c>
      <c r="AT265" s="362">
        <f>'[7]Nicht-Bio'!X247</f>
        <v>28.850526950163101</v>
      </c>
      <c r="AU265" s="380">
        <f t="shared" si="30"/>
        <v>22.205236386532324</v>
      </c>
      <c r="AV265" s="362">
        <f>[6]Tabelle1!B78</f>
        <v>1.7555124140633347</v>
      </c>
      <c r="AW265" s="362"/>
      <c r="AX265" s="381">
        <f t="shared" si="32"/>
        <v>2.4577173796886682</v>
      </c>
      <c r="AY265" s="401">
        <f t="shared" si="33"/>
        <v>124.31006087764929</v>
      </c>
    </row>
    <row r="266" spans="1:51">
      <c r="A266" s="398">
        <v>43983</v>
      </c>
      <c r="B266" s="376">
        <f>'[3]Warenkorb transponiert'!AI153</f>
        <v>1.4545323608744174</v>
      </c>
      <c r="C266" s="362">
        <f>'[3]Warenkorb transponiert'!AJ153</f>
        <v>18.982389800154394</v>
      </c>
      <c r="D266" s="362">
        <f>'[3]Warenkorb transponiert'!AK153</f>
        <v>9.9054845468830308</v>
      </c>
      <c r="E266" s="362">
        <f>'[3]Warenkorb transponiert'!AL153</f>
        <v>17.497452963232924</v>
      </c>
      <c r="F266" s="362">
        <f>'[3]Warenkorb transponiert'!AM153</f>
        <v>15.64802156333803</v>
      </c>
      <c r="G266" s="362">
        <f>'[3]Warenkorb transponiert'!AN153</f>
        <v>6.0862896013536538</v>
      </c>
      <c r="H266" s="362">
        <f>'[3]Warenkorb transponiert'!AO153</f>
        <v>3.0830002149578086</v>
      </c>
      <c r="I266" s="362">
        <f>'[3]Warenkorb transponiert'!AP153</f>
        <v>2.4445342703944202</v>
      </c>
      <c r="J266" s="380">
        <f t="shared" si="31"/>
        <v>27.867425757574516</v>
      </c>
      <c r="K266" s="362">
        <f>[4]prixC2!C371</f>
        <v>76.310092986948632</v>
      </c>
      <c r="L266" s="362">
        <f>[4]prixC2!D371</f>
        <v>52.907658463306426</v>
      </c>
      <c r="M266" s="362">
        <f>[4]prixC2!Q371</f>
        <v>39.122650693583232</v>
      </c>
      <c r="N266" s="362">
        <f>[4]prixC2!R371</f>
        <v>23.453358716537821</v>
      </c>
      <c r="O266" s="362">
        <f>[4]prixC2!T371</f>
        <v>28.844331050023879</v>
      </c>
      <c r="P266" s="362">
        <f>[4]prixC2!AE371</f>
        <v>4.7858209376669816</v>
      </c>
      <c r="Q266" s="362">
        <f>[4]prixC2!AH371</f>
        <v>1.4215403050521109</v>
      </c>
      <c r="R266" s="362">
        <f>[4]prixC2!AI371</f>
        <v>1.9396734801533431</v>
      </c>
      <c r="S266" s="362">
        <f>[4]prixC2!AK371</f>
        <v>9.2586937701472962</v>
      </c>
      <c r="T266" s="362">
        <f>[4]prixC2!AL371</f>
        <v>32.088999264400393</v>
      </c>
      <c r="U266" s="380">
        <f t="shared" si="34"/>
        <v>44.751701644212567</v>
      </c>
      <c r="V266" s="376">
        <f>'[2]Haltung gewichtet'!H241</f>
        <v>0.57525620206158534</v>
      </c>
      <c r="W266" s="380">
        <f t="shared" si="28"/>
        <v>16.107173657724388</v>
      </c>
      <c r="X266" s="362" t="str">
        <f>IF(ISBLANK([1]KochtypBerechnung_nichtBio!U235),"",[1]KochtypBerechnung_nichtBio!U235)</f>
        <v/>
      </c>
      <c r="Y266" s="362">
        <f>IF(ISBLANK([1]KochtypBerechnung_nichtBio!W235),"",[1]KochtypBerechnung_nichtBio!W235)</f>
        <v>2.1217372600331998</v>
      </c>
      <c r="Z266" s="380">
        <f t="shared" si="27"/>
        <v>1.37912921902158</v>
      </c>
      <c r="AA266" s="376">
        <f>'[7]Nicht-Bio'!C248</f>
        <v>3.39167649319283</v>
      </c>
      <c r="AB266" s="362">
        <f>'[7]Nicht-Bio'!D248</f>
        <v>2.5353373743178498</v>
      </c>
      <c r="AC266" s="362">
        <f>'[7]Nicht-Bio'!E248</f>
        <v>2.6090279979758502</v>
      </c>
      <c r="AD266" s="362">
        <f>'[7]Nicht-Bio'!F248</f>
        <v>0.64927527814084196</v>
      </c>
      <c r="AE266" s="380">
        <f t="shared" si="29"/>
        <v>12.075524629155476</v>
      </c>
      <c r="AF266" s="362">
        <f>'[7]Nicht-Bio'!G248</f>
        <v>2.58670478487754</v>
      </c>
      <c r="AG266" s="362">
        <f>'[7]Nicht-Bio'!I248</f>
        <v>3.8308005249991899</v>
      </c>
      <c r="AH266" s="362">
        <f>'[7]Nicht-Bio'!J248</f>
        <v>1.78062455288582</v>
      </c>
      <c r="AI266" s="362">
        <f>'[7]Nicht-Bio'!K248</f>
        <v>5.0616217598959503</v>
      </c>
      <c r="AJ266" s="362">
        <f>'[7]Nicht-Bio'!L248</f>
        <v>1.6902341114116901</v>
      </c>
      <c r="AK266" s="362">
        <f>'[7]Nicht-Bio'!M248</f>
        <v>2.3192404776267299</v>
      </c>
      <c r="AL266" s="362">
        <f>'[7]Nicht-Bio'!N248</f>
        <v>5.0827797938740096</v>
      </c>
      <c r="AM266" s="362">
        <f>'[7]Nicht-Bio'!O248</f>
        <v>5.21787673837113</v>
      </c>
      <c r="AN266" s="362">
        <f>'[7]Nicht-Bio'!P248</f>
        <v>6.3176714067162596</v>
      </c>
      <c r="AO266" s="362">
        <f>'[7]Nicht-Bio'!R248</f>
        <v>6.5110258929031799</v>
      </c>
      <c r="AP266" s="362">
        <f>'[7]Nicht-Bio'!S248</f>
        <v>11.099270789353101</v>
      </c>
      <c r="AQ266" s="362">
        <f>'[7]Nicht-Bio'!T248</f>
        <v>3.4636615012457499</v>
      </c>
      <c r="AR266" s="362">
        <f>'[7]Nicht-Bio'!U248</f>
        <v>3.1214184597174501</v>
      </c>
      <c r="AS266" s="362">
        <f>'[7]Nicht-Bio'!W248</f>
        <v>4.14633390798405</v>
      </c>
      <c r="AT266" s="362">
        <f>'[7]Nicht-Bio'!X248</f>
        <v>32.1025079543261</v>
      </c>
      <c r="AU266" s="380">
        <f t="shared" si="30"/>
        <v>24.974056882962611</v>
      </c>
      <c r="AV266" s="362">
        <f>[6]Tabelle1!B79</f>
        <v>1.7555124140633347</v>
      </c>
      <c r="AW266" s="362"/>
      <c r="AX266" s="381">
        <f t="shared" si="32"/>
        <v>2.4577173796886682</v>
      </c>
      <c r="AY266" s="401">
        <f t="shared" si="33"/>
        <v>129.6127291703398</v>
      </c>
    </row>
    <row r="267" spans="1:51">
      <c r="A267" s="398">
        <v>44013</v>
      </c>
      <c r="B267" s="376">
        <f>'[3]Warenkorb transponiert'!AI154</f>
        <v>1.4329343650341664</v>
      </c>
      <c r="C267" s="362">
        <f>'[3]Warenkorb transponiert'!AJ154</f>
        <v>18.352498375580232</v>
      </c>
      <c r="D267" s="362">
        <f>'[3]Warenkorb transponiert'!AK154</f>
        <v>9.9054845468830308</v>
      </c>
      <c r="E267" s="362">
        <f>'[3]Warenkorb transponiert'!AL154</f>
        <v>17.588848813945038</v>
      </c>
      <c r="F267" s="362">
        <f>'[3]Warenkorb transponiert'!AM154</f>
        <v>16.140016065003024</v>
      </c>
      <c r="G267" s="362">
        <f>'[3]Warenkorb transponiert'!AN154</f>
        <v>6.2080482352158883</v>
      </c>
      <c r="H267" s="362">
        <f>'[3]Warenkorb transponiert'!AO154</f>
        <v>2.9489923040690726</v>
      </c>
      <c r="I267" s="362">
        <f>'[3]Warenkorb transponiert'!AP154</f>
        <v>2.4445342703944202</v>
      </c>
      <c r="J267" s="380">
        <f t="shared" si="31"/>
        <v>27.611320911017131</v>
      </c>
      <c r="K267" s="362">
        <f>[4]prixC2!C372</f>
        <v>73.54413750001423</v>
      </c>
      <c r="L267" s="362">
        <f>[4]prixC2!D372</f>
        <v>54.381381834892373</v>
      </c>
      <c r="M267" s="362">
        <f>[4]prixC2!Q372</f>
        <v>37.69371278774625</v>
      </c>
      <c r="N267" s="362">
        <f>[4]prixC2!R372</f>
        <v>23.711052013009532</v>
      </c>
      <c r="O267" s="362">
        <f>[4]prixC2!T372</f>
        <v>28.790007449098443</v>
      </c>
      <c r="P267" s="362">
        <f>[4]prixC2!AE372</f>
        <v>4.9936182851578836</v>
      </c>
      <c r="Q267" s="362">
        <f>[4]prixC2!AH372</f>
        <v>1.4207755224652021</v>
      </c>
      <c r="R267" s="362">
        <f>[4]prixC2!AI372</f>
        <v>2.0096688322965619</v>
      </c>
      <c r="S267" s="362">
        <f>[4]prixC2!AK372</f>
        <v>8.5561306708022826</v>
      </c>
      <c r="T267" s="362">
        <f>[4]prixC2!AL372</f>
        <v>30.761916916294073</v>
      </c>
      <c r="U267" s="380">
        <f t="shared" si="34"/>
        <v>43.699683136518452</v>
      </c>
      <c r="V267" s="376">
        <f>'[2]Haltung gewichtet'!H242</f>
        <v>0.59009606734158793</v>
      </c>
      <c r="W267" s="380">
        <f t="shared" si="28"/>
        <v>16.522689885564461</v>
      </c>
      <c r="X267" s="362" t="str">
        <f>IF(ISBLANK([1]KochtypBerechnung_nichtBio!U236),"",[1]KochtypBerechnung_nichtBio!U236)</f>
        <v/>
      </c>
      <c r="Y267" s="362">
        <f>IF(ISBLANK([1]KochtypBerechnung_nichtBio!W236),"",[1]KochtypBerechnung_nichtBio!W236)</f>
        <v>2.14574873201608</v>
      </c>
      <c r="Z267" s="380">
        <f t="shared" si="27"/>
        <v>1.394736675810452</v>
      </c>
      <c r="AA267" s="376">
        <f>'[7]Nicht-Bio'!C249</f>
        <v>3.4186725756327401</v>
      </c>
      <c r="AB267" s="362">
        <f>'[7]Nicht-Bio'!D249</f>
        <v>2.6424187722124</v>
      </c>
      <c r="AC267" s="362">
        <f>'[7]Nicht-Bio'!E249</f>
        <v>2.6796628113176202</v>
      </c>
      <c r="AD267" s="362">
        <f>'[7]Nicht-Bio'!F249</f>
        <v>0.68027187035196701</v>
      </c>
      <c r="AE267" s="380">
        <f t="shared" si="29"/>
        <v>12.384891127980326</v>
      </c>
      <c r="AF267" s="362">
        <f>'[7]Nicht-Bio'!G249</f>
        <v>2.46350524730622</v>
      </c>
      <c r="AG267" s="362">
        <f>'[7]Nicht-Bio'!I249</f>
        <v>3.5516818096749101</v>
      </c>
      <c r="AH267" s="362">
        <f>'[7]Nicht-Bio'!J249</f>
        <v>1.64139369042048</v>
      </c>
      <c r="AI267" s="362">
        <f>'[7]Nicht-Bio'!K249</f>
        <v>3.6799968768693101</v>
      </c>
      <c r="AJ267" s="362">
        <f>'[7]Nicht-Bio'!L249</f>
        <v>1.4481571951882899</v>
      </c>
      <c r="AK267" s="362">
        <f>'[7]Nicht-Bio'!M249</f>
        <v>2.4294764468673402</v>
      </c>
      <c r="AL267" s="362">
        <f>'[7]Nicht-Bio'!N249</f>
        <v>4.2075388836576497</v>
      </c>
      <c r="AM267" s="362">
        <f>'[7]Nicht-Bio'!O249</f>
        <v>4.5099525866754098</v>
      </c>
      <c r="AN267" s="362">
        <f>'[7]Nicht-Bio'!P249</f>
        <v>5.9107866844627601</v>
      </c>
      <c r="AO267" s="362">
        <f>'[7]Nicht-Bio'!R249</f>
        <v>5.8578755602013901</v>
      </c>
      <c r="AP267" s="362">
        <f>'[7]Nicht-Bio'!S249</f>
        <v>11.195864096352601</v>
      </c>
      <c r="AQ267" s="362">
        <f>'[7]Nicht-Bio'!T249</f>
        <v>3.4707637015422601</v>
      </c>
      <c r="AR267" s="362">
        <f>'[7]Nicht-Bio'!U249</f>
        <v>3.4045821891916899</v>
      </c>
      <c r="AS267" s="362">
        <f>'[7]Nicht-Bio'!W249</f>
        <v>4.2814508100368096</v>
      </c>
      <c r="AT267" s="362">
        <f>'[7]Nicht-Bio'!X249</f>
        <v>31.957151063529299</v>
      </c>
      <c r="AU267" s="380">
        <f t="shared" si="30"/>
        <v>23.03534736538333</v>
      </c>
      <c r="AV267" s="362">
        <f>[6]Tabelle1!B80</f>
        <v>1.7555124140633347</v>
      </c>
      <c r="AW267" s="362"/>
      <c r="AX267" s="381">
        <f t="shared" si="32"/>
        <v>2.4577173796886682</v>
      </c>
      <c r="AY267" s="401">
        <f t="shared" si="33"/>
        <v>127.10638648196283</v>
      </c>
    </row>
    <row r="268" spans="1:51">
      <c r="A268" s="398">
        <v>44044</v>
      </c>
      <c r="B268" s="376">
        <f>'[3]Warenkorb transponiert'!AI155</f>
        <v>1.4540445254034351</v>
      </c>
      <c r="C268" s="362">
        <f>'[3]Warenkorb transponiert'!AJ155</f>
        <v>19.108368085069223</v>
      </c>
      <c r="D268" s="362">
        <f>'[3]Warenkorb transponiert'!AK155</f>
        <v>9.9054845468830308</v>
      </c>
      <c r="E268" s="362">
        <f>'[3]Warenkorb transponiert'!AL155</f>
        <v>17.497452963232924</v>
      </c>
      <c r="F268" s="362">
        <f>'[3]Warenkorb transponiert'!AM155</f>
        <v>16.140016065003024</v>
      </c>
      <c r="G268" s="362">
        <f>'[3]Warenkorb transponiert'!AN155</f>
        <v>6.2338223485771991</v>
      </c>
      <c r="H268" s="362">
        <f>'[3]Warenkorb transponiert'!AO155</f>
        <v>3.0830002149578086</v>
      </c>
      <c r="I268" s="362">
        <f>'[3]Warenkorb transponiert'!AP155</f>
        <v>2.4445342703944202</v>
      </c>
      <c r="J268" s="380">
        <f t="shared" si="31"/>
        <v>28.00893516094078</v>
      </c>
      <c r="K268" s="362">
        <f>[4]prixC2!C373</f>
        <v>71.700949000941876</v>
      </c>
      <c r="L268" s="362">
        <f>[4]prixC2!D373</f>
        <v>50.504369324390289</v>
      </c>
      <c r="M268" s="362">
        <f>[4]prixC2!Q373</f>
        <v>38.185352271809428</v>
      </c>
      <c r="N268" s="362">
        <f>[4]prixC2!R373</f>
        <v>23.306630669251948</v>
      </c>
      <c r="O268" s="362">
        <f>[4]prixC2!T373</f>
        <v>28.566123592632554</v>
      </c>
      <c r="P268" s="362">
        <f>[4]prixC2!AE373</f>
        <v>5.0684526278818005</v>
      </c>
      <c r="Q268" s="362">
        <f>[4]prixC2!AH373</f>
        <v>1.3587750777813712</v>
      </c>
      <c r="R268" s="362">
        <f>[4]prixC2!AI373</f>
        <v>1.9879958339783093</v>
      </c>
      <c r="S268" s="362">
        <f>[4]prixC2!AK373</f>
        <v>9.0491372254415836</v>
      </c>
      <c r="T268" s="362">
        <f>[4]prixC2!AL373</f>
        <v>30.334894329486627</v>
      </c>
      <c r="U268" s="380">
        <f t="shared" si="34"/>
        <v>43.312371807324801</v>
      </c>
      <c r="V268" s="376">
        <f>'[2]Haltung gewichtet'!H243</f>
        <v>0.59036323423653314</v>
      </c>
      <c r="W268" s="380">
        <f t="shared" si="28"/>
        <v>16.530170558622928</v>
      </c>
      <c r="X268" s="362" t="str">
        <f>IF(ISBLANK([1]KochtypBerechnung_nichtBio!U237),"",[1]KochtypBerechnung_nichtBio!U237)</f>
        <v/>
      </c>
      <c r="Y268" s="362">
        <f>IF(ISBLANK([1]KochtypBerechnung_nichtBio!W237),"",[1]KochtypBerechnung_nichtBio!W237)</f>
        <v>1.86013972944578</v>
      </c>
      <c r="Z268" s="380">
        <f t="shared" ref="Z268:Z272" si="35">SUMPRODUCT($X$19:$Y$19,X268:Y268)</f>
        <v>1.2090908241397571</v>
      </c>
      <c r="AA268" s="376">
        <f>'[7]Nicht-Bio'!C250</f>
        <v>3.4211843166763001</v>
      </c>
      <c r="AB268" s="362">
        <f>'[7]Nicht-Bio'!D250</f>
        <v>2.5909444833094502</v>
      </c>
      <c r="AC268" s="362">
        <f>'[7]Nicht-Bio'!E250</f>
        <v>2.77739030030579</v>
      </c>
      <c r="AD268" s="362">
        <f>'[7]Nicht-Bio'!F250</f>
        <v>0.67834817074799403</v>
      </c>
      <c r="AE268" s="380">
        <f t="shared" si="29"/>
        <v>12.409056677463663</v>
      </c>
      <c r="AF268" s="362">
        <f>'[7]Nicht-Bio'!G250</f>
        <v>2.2286361948790798</v>
      </c>
      <c r="AG268" s="362">
        <f>'[7]Nicht-Bio'!I250</f>
        <v>3.9459317054955401</v>
      </c>
      <c r="AH268" s="362">
        <f>'[7]Nicht-Bio'!J250</f>
        <v>1.5880438594358399</v>
      </c>
      <c r="AI268" s="362">
        <f>'[7]Nicht-Bio'!K250</f>
        <v>3.1736177934760099</v>
      </c>
      <c r="AJ268" s="362">
        <f>'[7]Nicht-Bio'!L250</f>
        <v>1.7191429697964999</v>
      </c>
      <c r="AK268" s="362">
        <f>'[7]Nicht-Bio'!M250</f>
        <v>2.2234794293972699</v>
      </c>
      <c r="AL268" s="362">
        <f>'[7]Nicht-Bio'!N250</f>
        <v>4.1188193815788496</v>
      </c>
      <c r="AM268" s="362">
        <f>'[7]Nicht-Bio'!O250</f>
        <v>4.5691510595642901</v>
      </c>
      <c r="AN268" s="362">
        <f>'[7]Nicht-Bio'!P250</f>
        <v>5.6668281920314296</v>
      </c>
      <c r="AO268" s="362">
        <f>'[7]Nicht-Bio'!R250</f>
        <v>4.5830730623221498</v>
      </c>
      <c r="AP268" s="362">
        <f>'[7]Nicht-Bio'!S250</f>
        <v>10.5060959873461</v>
      </c>
      <c r="AQ268" s="362">
        <f>'[7]Nicht-Bio'!T250</f>
        <v>3.4683561760180099</v>
      </c>
      <c r="AR268" s="362">
        <f>'[7]Nicht-Bio'!U250</f>
        <v>3.7240363958382701</v>
      </c>
      <c r="AS268" s="362">
        <f>'[7]Nicht-Bio'!W250</f>
        <v>4.6628488769209202</v>
      </c>
      <c r="AT268" s="362">
        <f>'[7]Nicht-Bio'!X250</f>
        <v>33.754226545813502</v>
      </c>
      <c r="AU268" s="380">
        <f t="shared" si="30"/>
        <v>22.851136915999817</v>
      </c>
      <c r="AV268" s="362">
        <f>[6]Tabelle1!B81</f>
        <v>1.7555124140633347</v>
      </c>
      <c r="AW268" s="362"/>
      <c r="AX268" s="381">
        <f t="shared" si="32"/>
        <v>2.4577173796886682</v>
      </c>
      <c r="AY268" s="401">
        <f t="shared" si="33"/>
        <v>126.77847932418044</v>
      </c>
    </row>
    <row r="269" spans="1:51">
      <c r="A269" s="398">
        <v>44075</v>
      </c>
      <c r="B269" s="376">
        <f>'[3]Warenkorb transponiert'!AI156</f>
        <v>1.4232820094414613</v>
      </c>
      <c r="C269" s="362">
        <f>'[3]Warenkorb transponiert'!AJ156</f>
        <v>18.604454945409898</v>
      </c>
      <c r="D269" s="362">
        <f>'[3]Warenkorb transponiert'!AK156</f>
        <v>9.9054845468830308</v>
      </c>
      <c r="E269" s="362">
        <f>'[3]Warenkorb transponiert'!AL156</f>
        <v>17.588848813945038</v>
      </c>
      <c r="F269" s="362">
        <f>'[3]Warenkorb transponiert'!AM156</f>
        <v>16.12929285970603</v>
      </c>
      <c r="G269" s="362">
        <f>'[3]Warenkorb transponiert'!AN156</f>
        <v>6.5897556029259627</v>
      </c>
      <c r="H269" s="362">
        <f>'[3]Warenkorb transponiert'!AO156</f>
        <v>3.0830002149578086</v>
      </c>
      <c r="I269" s="362">
        <f>'[3]Warenkorb transponiert'!AP156</f>
        <v>2.4445342703944202</v>
      </c>
      <c r="J269" s="380">
        <f t="shared" si="31"/>
        <v>27.816294685217034</v>
      </c>
      <c r="K269" s="362">
        <f>[4]prixC2!C374</f>
        <v>79.726493046407924</v>
      </c>
      <c r="L269" s="362">
        <f>[4]prixC2!D374</f>
        <v>54.732101577100146</v>
      </c>
      <c r="M269" s="362">
        <f>[4]prixC2!Q374</f>
        <v>39.11649785493168</v>
      </c>
      <c r="N269" s="362">
        <f>[4]prixC2!R374</f>
        <v>24.256553943650186</v>
      </c>
      <c r="O269" s="362">
        <f>[4]prixC2!T374</f>
        <v>28.214029248743625</v>
      </c>
      <c r="P269" s="362">
        <f>[4]prixC2!AE374</f>
        <v>5.0742062440161808</v>
      </c>
      <c r="Q269" s="362">
        <f>[4]prixC2!AH374</f>
        <v>1.406612085393538</v>
      </c>
      <c r="R269" s="362">
        <f>[4]prixC2!AI374</f>
        <v>1.950379626079052</v>
      </c>
      <c r="S269" s="362">
        <f>[4]prixC2!AK374</f>
        <v>8.4257544984950705</v>
      </c>
      <c r="T269" s="362">
        <f>[4]prixC2!AL374</f>
        <v>32.090202568926117</v>
      </c>
      <c r="U269" s="380">
        <f t="shared" si="34"/>
        <v>44.822235871752817</v>
      </c>
      <c r="V269" s="376">
        <f>'[2]Haltung gewichtet'!H244</f>
        <v>0.57964804842987749</v>
      </c>
      <c r="W269" s="380">
        <f t="shared" si="28"/>
        <v>16.230145356036569</v>
      </c>
      <c r="X269" s="362" t="str">
        <f>IF(ISBLANK([1]KochtypBerechnung_nichtBio!U238),"",[1]KochtypBerechnung_nichtBio!U238)</f>
        <v/>
      </c>
      <c r="Y269" s="362">
        <f>IF(ISBLANK([1]KochtypBerechnung_nichtBio!W238),"",[1]KochtypBerechnung_nichtBio!W238)</f>
        <v>1.52287723757436</v>
      </c>
      <c r="Z269" s="380">
        <f t="shared" si="35"/>
        <v>0.98987020442333407</v>
      </c>
      <c r="AA269" s="376">
        <f>'[7]Nicht-Bio'!C251</f>
        <v>3.34283460603619</v>
      </c>
      <c r="AB269" s="362">
        <f>'[7]Nicht-Bio'!D251</f>
        <v>2.24760399526548</v>
      </c>
      <c r="AC269" s="362">
        <f>'[7]Nicht-Bio'!E251</f>
        <v>2.77249392026232</v>
      </c>
      <c r="AD269" s="362">
        <f>'[7]Nicht-Bio'!F251</f>
        <v>0.73988394549238601</v>
      </c>
      <c r="AE269" s="380">
        <f t="shared" si="29"/>
        <v>12.029041381987579</v>
      </c>
      <c r="AF269" s="362">
        <f>'[7]Nicht-Bio'!G251</f>
        <v>2.3537984557185001</v>
      </c>
      <c r="AG269" s="362">
        <f>'[7]Nicht-Bio'!I251</f>
        <v>3.8023376021584001</v>
      </c>
      <c r="AH269" s="362">
        <f>'[7]Nicht-Bio'!J251</f>
        <v>1.7448426420850001</v>
      </c>
      <c r="AI269" s="362">
        <f>'[7]Nicht-Bio'!K251</f>
        <v>3.9823752396672298</v>
      </c>
      <c r="AJ269" s="362">
        <f>'[7]Nicht-Bio'!L251</f>
        <v>1.7396818607636999</v>
      </c>
      <c r="AK269" s="362">
        <f>'[7]Nicht-Bio'!M251</f>
        <v>2.2228889763386501</v>
      </c>
      <c r="AL269" s="362">
        <f>'[7]Nicht-Bio'!N251</f>
        <v>4.55622271080584</v>
      </c>
      <c r="AM269" s="362">
        <f>'[7]Nicht-Bio'!O251</f>
        <v>5.2135821463678997</v>
      </c>
      <c r="AN269" s="362">
        <f>'[7]Nicht-Bio'!P251</f>
        <v>5.6606481240103603</v>
      </c>
      <c r="AO269" s="362">
        <f>'[7]Nicht-Bio'!R251</f>
        <v>4.3529751617998897</v>
      </c>
      <c r="AP269" s="362">
        <f>'[7]Nicht-Bio'!S251</f>
        <v>10.3605479564057</v>
      </c>
      <c r="AQ269" s="362">
        <f>'[7]Nicht-Bio'!T251</f>
        <v>3.4660493099661598</v>
      </c>
      <c r="AR269" s="362">
        <f>'[7]Nicht-Bio'!U251</f>
        <v>3.6133774371658398</v>
      </c>
      <c r="AS269" s="362">
        <f>'[7]Nicht-Bio'!W251</f>
        <v>4.7958426685037301</v>
      </c>
      <c r="AT269" s="362">
        <f>'[7]Nicht-Bio'!X251</f>
        <v>32.692799176186398</v>
      </c>
      <c r="AU269" s="380">
        <f t="shared" si="30"/>
        <v>23.609673970407275</v>
      </c>
      <c r="AV269" s="362">
        <f>[6]Tabelle1!B82</f>
        <v>1.7555124140633347</v>
      </c>
      <c r="AW269" s="362"/>
      <c r="AX269" s="381">
        <f t="shared" si="32"/>
        <v>2.4577173796886682</v>
      </c>
      <c r="AY269" s="401">
        <f t="shared" si="33"/>
        <v>127.9549788495133</v>
      </c>
    </row>
    <row r="270" spans="1:51">
      <c r="A270" s="398">
        <v>44105</v>
      </c>
      <c r="B270" s="376">
        <f>'[3]Warenkorb transponiert'!AI157</f>
        <v>1.4281772585702859</v>
      </c>
      <c r="C270" s="362">
        <f>'[3]Warenkorb transponiert'!AJ157</f>
        <v>19.108368085069223</v>
      </c>
      <c r="D270" s="362">
        <f>'[3]Warenkorb transponiert'!AK157</f>
        <v>9.9054845468830308</v>
      </c>
      <c r="E270" s="362">
        <f>'[3]Warenkorb transponiert'!AL157</f>
        <v>17.273903101657961</v>
      </c>
      <c r="F270" s="362">
        <f>'[3]Warenkorb transponiert'!AM157</f>
        <v>16.140016065003024</v>
      </c>
      <c r="G270" s="362">
        <f>'[3]Warenkorb transponiert'!AN157</f>
        <v>6.0971237282235391</v>
      </c>
      <c r="H270" s="362">
        <f>'[3]Warenkorb transponiert'!AO157</f>
        <v>3.057159809124061</v>
      </c>
      <c r="I270" s="362">
        <f>'[3]Warenkorb transponiert'!AP157</f>
        <v>2.4445342703944202</v>
      </c>
      <c r="J270" s="380">
        <f t="shared" si="31"/>
        <v>27.678509604863429</v>
      </c>
      <c r="K270" s="362">
        <f>[4]prixC2!C375</f>
        <v>72.188086145120607</v>
      </c>
      <c r="L270" s="362">
        <f>[4]prixC2!D375</f>
        <v>52.867888307404101</v>
      </c>
      <c r="M270" s="362">
        <f>[4]prixC2!Q375</f>
        <v>39.602894056741121</v>
      </c>
      <c r="N270" s="362">
        <f>[4]prixC2!R375</f>
        <v>23.627102847902773</v>
      </c>
      <c r="O270" s="362">
        <f>[4]prixC2!T375</f>
        <v>26.991580384062189</v>
      </c>
      <c r="P270" s="362">
        <f>[4]prixC2!AE375</f>
        <v>5.1385348084785711</v>
      </c>
      <c r="Q270" s="362">
        <f>[4]prixC2!AH375</f>
        <v>1.3538385275957137</v>
      </c>
      <c r="R270" s="362">
        <f>[4]prixC2!AI375</f>
        <v>2.018616181878981</v>
      </c>
      <c r="S270" s="362">
        <f>[4]prixC2!AK375</f>
        <v>9.0646982891933217</v>
      </c>
      <c r="T270" s="362">
        <f>[4]prixC2!AL375</f>
        <v>32.342035494297384</v>
      </c>
      <c r="U270" s="380">
        <f t="shared" si="34"/>
        <v>43.982858006014496</v>
      </c>
      <c r="V270" s="376">
        <f>'[2]Haltung gewichtet'!H245</f>
        <v>0.58330175292485942</v>
      </c>
      <c r="W270" s="380">
        <f t="shared" si="28"/>
        <v>16.332449081896065</v>
      </c>
      <c r="X270" s="362" t="str">
        <f>IF(ISBLANK([1]KochtypBerechnung_nichtBio!U239),"",[1]KochtypBerechnung_nichtBio!U239)</f>
        <v/>
      </c>
      <c r="Y270" s="362">
        <f>IF(ISBLANK([1]KochtypBerechnung_nichtBio!W239),"",[1]KochtypBerechnung_nichtBio!W239)</f>
        <v>1.4568661902740501</v>
      </c>
      <c r="Z270" s="380">
        <f t="shared" si="35"/>
        <v>0.94696302367813256</v>
      </c>
      <c r="AA270" s="376">
        <f>'[7]Nicht-Bio'!C252</f>
        <v>3.2056185073163599</v>
      </c>
      <c r="AB270" s="362">
        <f>'[7]Nicht-Bio'!D252</f>
        <v>2.6232175888503799</v>
      </c>
      <c r="AC270" s="362">
        <f>'[7]Nicht-Bio'!E252</f>
        <v>2.6800495501818</v>
      </c>
      <c r="AD270" s="362">
        <f>'[7]Nicht-Bio'!F252</f>
        <v>0.80295576176320604</v>
      </c>
      <c r="AE270" s="380">
        <f t="shared" si="29"/>
        <v>12.349394698583497</v>
      </c>
      <c r="AF270" s="362">
        <f>'[7]Nicht-Bio'!G252</f>
        <v>1.9033866216950299</v>
      </c>
      <c r="AG270" s="362">
        <f>'[7]Nicht-Bio'!I252</f>
        <v>4.1445514176455198</v>
      </c>
      <c r="AH270" s="362">
        <f>'[7]Nicht-Bio'!J252</f>
        <v>1.4588722693971199</v>
      </c>
      <c r="AI270" s="362">
        <f>'[7]Nicht-Bio'!K252</f>
        <v>3.6984584242168301</v>
      </c>
      <c r="AJ270" s="362">
        <f>'[7]Nicht-Bio'!L252</f>
        <v>1.68215852824867</v>
      </c>
      <c r="AK270" s="362">
        <f>'[7]Nicht-Bio'!M252</f>
        <v>1.97926811174802</v>
      </c>
      <c r="AL270" s="362">
        <f>'[7]Nicht-Bio'!N252</f>
        <v>4.0526557894245903</v>
      </c>
      <c r="AM270" s="362">
        <f>'[7]Nicht-Bio'!O252</f>
        <v>3.5107120331516</v>
      </c>
      <c r="AN270" s="362">
        <f>'[7]Nicht-Bio'!P252</f>
        <v>4.9996415479456102</v>
      </c>
      <c r="AO270" s="362">
        <f>'[7]Nicht-Bio'!R252</f>
        <v>3.93514548355297</v>
      </c>
      <c r="AP270" s="362">
        <f>'[7]Nicht-Bio'!S252</f>
        <v>9.6231734142997105</v>
      </c>
      <c r="AQ270" s="362">
        <f>'[7]Nicht-Bio'!T252</f>
        <v>3.4827486645425099</v>
      </c>
      <c r="AR270" s="362">
        <f>'[7]Nicht-Bio'!U252</f>
        <v>2.85918907502414</v>
      </c>
      <c r="AS270" s="362">
        <f>'[7]Nicht-Bio'!W252</f>
        <v>3.8116599311563002</v>
      </c>
      <c r="AT270" s="362">
        <f>'[7]Nicht-Bio'!X252</f>
        <v>26.593230772218998</v>
      </c>
      <c r="AU270" s="380">
        <f t="shared" si="30"/>
        <v>21.106621602968971</v>
      </c>
      <c r="AV270" s="362">
        <f>[6]Tabelle1!B83</f>
        <v>1.7555124140633347</v>
      </c>
      <c r="AW270" s="362"/>
      <c r="AX270" s="381">
        <f t="shared" si="32"/>
        <v>2.4577173796886682</v>
      </c>
      <c r="AY270" s="401">
        <f t="shared" si="33"/>
        <v>124.85451339769328</v>
      </c>
    </row>
    <row r="271" spans="1:51" ht="14.15" customHeight="1">
      <c r="A271" s="398">
        <v>44136</v>
      </c>
      <c r="B271" s="376">
        <f>'[3]Warenkorb transponiert'!AI158</f>
        <v>1.4193929634470439</v>
      </c>
      <c r="C271" s="362">
        <f>'[3]Warenkorb transponiert'!AJ158</f>
        <v>19.108368085069223</v>
      </c>
      <c r="D271" s="362">
        <f>'[3]Warenkorb transponiert'!AK158</f>
        <v>9.9054845468830308</v>
      </c>
      <c r="E271" s="362">
        <f>'[3]Warenkorb transponiert'!AL158</f>
        <v>18.029772811146952</v>
      </c>
      <c r="F271" s="362">
        <f>'[3]Warenkorb transponiert'!AM158</f>
        <v>16.140016065003024</v>
      </c>
      <c r="G271" s="362">
        <f>'[3]Warenkorb transponiert'!AN158</f>
        <v>6.6126059954497416</v>
      </c>
      <c r="H271" s="362">
        <f>'[3]Warenkorb transponiert'!AO158</f>
        <v>3.0402719727039353</v>
      </c>
      <c r="I271" s="362">
        <f>'[3]Warenkorb transponiert'!AP158</f>
        <v>2.4445342703944202</v>
      </c>
      <c r="J271" s="380">
        <f t="shared" si="31"/>
        <v>27.939868225268629</v>
      </c>
      <c r="K271" s="362">
        <f>[4]prixC2!C376</f>
        <v>67.599211268483671</v>
      </c>
      <c r="L271" s="362">
        <f>[4]prixC2!D376</f>
        <v>50.505476859052969</v>
      </c>
      <c r="M271" s="362">
        <f>[4]prixC2!Q376</f>
        <v>38.547719076166572</v>
      </c>
      <c r="N271" s="362">
        <f>[4]prixC2!R376</f>
        <v>22.033629663982808</v>
      </c>
      <c r="O271" s="362">
        <f>[4]prixC2!T376</f>
        <v>27.497240815439156</v>
      </c>
      <c r="P271" s="362">
        <f>[4]prixC2!AE376</f>
        <v>4.8731910824853371</v>
      </c>
      <c r="Q271" s="362">
        <f>[4]prixC2!AH376</f>
        <v>1.3213149885353273</v>
      </c>
      <c r="R271" s="362">
        <f>[4]prixC2!AI376</f>
        <v>1.9847167793782308</v>
      </c>
      <c r="S271" s="362">
        <f>[4]prixC2!AK376</f>
        <v>8.6488281951061126</v>
      </c>
      <c r="T271" s="362">
        <f>[4]prixC2!AL376</f>
        <v>31.93405925861197</v>
      </c>
      <c r="U271" s="380">
        <f t="shared" si="34"/>
        <v>42.361016458493957</v>
      </c>
      <c r="V271" s="376">
        <f>'[2]Haltung gewichtet'!H246</f>
        <v>0.58543282773383587</v>
      </c>
      <c r="W271" s="380">
        <f t="shared" si="28"/>
        <v>16.392119176547403</v>
      </c>
      <c r="X271" s="362" t="str">
        <f>IF(ISBLANK([1]KochtypBerechnung_nichtBio!U240),"",[1]KochtypBerechnung_nichtBio!U240)</f>
        <v/>
      </c>
      <c r="Y271" s="362">
        <f>IF(ISBLANK([1]KochtypBerechnung_nichtBio!W240),"",[1]KochtypBerechnung_nichtBio!W240)</f>
        <v>1.4080262248448101</v>
      </c>
      <c r="Z271" s="380">
        <f t="shared" si="35"/>
        <v>0.91521704614912658</v>
      </c>
      <c r="AA271" s="376">
        <f>'[7]Nicht-Bio'!C253</f>
        <v>3.1892040269741302</v>
      </c>
      <c r="AB271" s="362">
        <f>'[7]Nicht-Bio'!D253</f>
        <v>2.6222577810890901</v>
      </c>
      <c r="AC271" s="362">
        <f>'[7]Nicht-Bio'!E253</f>
        <v>2.30922589531077</v>
      </c>
      <c r="AD271" s="362">
        <f>'[7]Nicht-Bio'!F253</f>
        <v>0.68463205310728503</v>
      </c>
      <c r="AE271" s="380">
        <f t="shared" si="29"/>
        <v>11.697709282100021</v>
      </c>
      <c r="AF271" s="362">
        <f>'[7]Nicht-Bio'!G253</f>
        <v>1.8564712304696001</v>
      </c>
      <c r="AG271" s="362">
        <f>'[7]Nicht-Bio'!I253</f>
        <v>3.6619662553146699</v>
      </c>
      <c r="AH271" s="362">
        <f>'[7]Nicht-Bio'!J253</f>
        <v>1.00112539596688</v>
      </c>
      <c r="AI271" s="362">
        <f>'[7]Nicht-Bio'!K253</f>
        <v>2.9924875175526</v>
      </c>
      <c r="AJ271" s="362">
        <f>'[7]Nicht-Bio'!L253</f>
        <v>1.52760341668817</v>
      </c>
      <c r="AK271" s="362">
        <f>'[7]Nicht-Bio'!M253</f>
        <v>1.9779566338015</v>
      </c>
      <c r="AL271" s="362">
        <f>'[7]Nicht-Bio'!N253</f>
        <v>4.2401149177297803</v>
      </c>
      <c r="AM271" s="362">
        <f>'[7]Nicht-Bio'!O253</f>
        <v>3.7003538235471098</v>
      </c>
      <c r="AN271" s="362">
        <f>'[7]Nicht-Bio'!P253</f>
        <v>4.4516927389167504</v>
      </c>
      <c r="AO271" s="362">
        <f>'[7]Nicht-Bio'!R253</f>
        <v>3.6938561028976298</v>
      </c>
      <c r="AP271" s="362">
        <f>'[7]Nicht-Bio'!S253</f>
        <v>9.6298605848344696</v>
      </c>
      <c r="AQ271" s="362">
        <f>'[7]Nicht-Bio'!T253</f>
        <v>3.4636615012457401</v>
      </c>
      <c r="AR271" s="362">
        <f>'[7]Nicht-Bio'!U253</f>
        <v>2.65857038162161</v>
      </c>
      <c r="AS271" s="362">
        <f>'[7]Nicht-Bio'!W253</f>
        <v>3.2096293968960499</v>
      </c>
      <c r="AT271" s="362">
        <f>'[7]Nicht-Bio'!X253</f>
        <v>25.485076304510098</v>
      </c>
      <c r="AU271" s="380">
        <f t="shared" si="30"/>
        <v>19.258428091498864</v>
      </c>
      <c r="AV271" s="362">
        <f>[6]Tabelle1!B84</f>
        <v>1.7555124140633347</v>
      </c>
      <c r="AW271" s="362"/>
      <c r="AX271" s="381">
        <f t="shared" si="32"/>
        <v>2.4577173796886682</v>
      </c>
      <c r="AY271" s="401">
        <f t="shared" si="33"/>
        <v>121.02207565974668</v>
      </c>
    </row>
    <row r="272" spans="1:51">
      <c r="A272" s="398">
        <v>44166</v>
      </c>
      <c r="B272" s="376">
        <f>'[3]Warenkorb transponiert'!AI159</f>
        <v>1.3884784316924694</v>
      </c>
      <c r="C272" s="362">
        <f>'[3]Warenkorb transponiert'!AJ159</f>
        <v>19.549292082271137</v>
      </c>
      <c r="D272" s="362">
        <f>'[3]Warenkorb transponiert'!AK159</f>
        <v>9.9054845468830308</v>
      </c>
      <c r="E272" s="362">
        <f>'[3]Warenkorb transponiert'!AL159</f>
        <v>17.273903101657961</v>
      </c>
      <c r="F272" s="362">
        <f>'[3]Warenkorb transponiert'!AM159</f>
        <v>16.140016065003024</v>
      </c>
      <c r="G272" s="362">
        <f>'[3]Warenkorb transponiert'!AN159</f>
        <v>6.2924825082441336</v>
      </c>
      <c r="H272" s="362">
        <f>'[3]Warenkorb transponiert'!AO159</f>
        <v>3.0830002149578086</v>
      </c>
      <c r="I272" s="362">
        <f>'[3]Warenkorb transponiert'!AP159</f>
        <v>2.4445342703944202</v>
      </c>
      <c r="J272" s="380">
        <f t="shared" si="31"/>
        <v>27.526116147080735</v>
      </c>
      <c r="K272" s="362">
        <f>[4]prixC2!C377</f>
        <v>68.034648763402373</v>
      </c>
      <c r="L272" s="362">
        <f>[4]prixC2!D377</f>
        <v>53.114233869860762</v>
      </c>
      <c r="M272" s="362">
        <f>[4]prixC2!Q377</f>
        <v>38.238313185060271</v>
      </c>
      <c r="N272" s="362">
        <f>[4]prixC2!R377</f>
        <v>22.26632021844652</v>
      </c>
      <c r="O272" s="362">
        <f>[4]prixC2!T377</f>
        <v>27.30360665851493</v>
      </c>
      <c r="P272" s="362">
        <f>[4]prixC2!AE377</f>
        <v>5.153822243021426</v>
      </c>
      <c r="Q272" s="362">
        <f>[4]prixC2!AH377</f>
        <v>1.3559693465812563</v>
      </c>
      <c r="R272" s="362">
        <f>[4]prixC2!AI377</f>
        <v>2.0267325177557884</v>
      </c>
      <c r="S272" s="362">
        <f>[4]prixC2!AK377</f>
        <v>8.807025051162686</v>
      </c>
      <c r="T272" s="362">
        <f>[4]prixC2!AL377</f>
        <v>31.217040490244269</v>
      </c>
      <c r="U272" s="380">
        <f t="shared" si="34"/>
        <v>42.687675999964405</v>
      </c>
      <c r="V272" s="376">
        <f>'[2]Haltung gewichtet'!H247</f>
        <v>0.57771937414262708</v>
      </c>
      <c r="W272" s="380">
        <f t="shared" si="28"/>
        <v>16.176142475993558</v>
      </c>
      <c r="X272" s="362" t="str">
        <f>IF(ISBLANK([1]KochtypBerechnung_nichtBio!U241),"",[1]KochtypBerechnung_nichtBio!U241)</f>
        <v/>
      </c>
      <c r="Y272" s="362">
        <f>IF(ISBLANK([1]KochtypBerechnung_nichtBio!W241),"",[1]KochtypBerechnung_nichtBio!W241)</f>
        <v>1.3946033899376999</v>
      </c>
      <c r="Z272" s="380">
        <f t="shared" si="35"/>
        <v>0.90649220345950499</v>
      </c>
      <c r="AA272" s="376">
        <f>'[7]Nicht-Bio'!C254</f>
        <v>3.3320668431154301</v>
      </c>
      <c r="AB272" s="362">
        <f>'[7]Nicht-Bio'!D254</f>
        <v>2.61723925064552</v>
      </c>
      <c r="AC272" s="362">
        <f>'[7]Nicht-Bio'!E254</f>
        <v>1.92077166492716</v>
      </c>
      <c r="AD272" s="362">
        <f>'[7]Nicht-Bio'!F254</f>
        <v>0.70764742877132003</v>
      </c>
      <c r="AE272" s="380">
        <f t="shared" si="29"/>
        <v>11.617808982354635</v>
      </c>
      <c r="AF272" s="362">
        <f>'[7]Nicht-Bio'!G254</f>
        <v>1.8378784622841799</v>
      </c>
      <c r="AG272" s="362">
        <f>'[7]Nicht-Bio'!I254</f>
        <v>3.4697328114223298</v>
      </c>
      <c r="AH272" s="362">
        <f>'[7]Nicht-Bio'!J254</f>
        <v>1.0730690184407801</v>
      </c>
      <c r="AI272" s="362">
        <f>'[7]Nicht-Bio'!K254</f>
        <v>2.6085104756212401</v>
      </c>
      <c r="AJ272" s="362">
        <f>'[7]Nicht-Bio'!L254</f>
        <v>1.1540415263366399</v>
      </c>
      <c r="AK272" s="362">
        <f>'[7]Nicht-Bio'!M254</f>
        <v>1.93386123519326</v>
      </c>
      <c r="AL272" s="362">
        <f>'[7]Nicht-Bio'!N254</f>
        <v>3.1547951407058599</v>
      </c>
      <c r="AM272" s="362">
        <f>'[7]Nicht-Bio'!O254</f>
        <v>3.1761308820154999</v>
      </c>
      <c r="AN272" s="362">
        <f>'[7]Nicht-Bio'!P254</f>
        <v>3.3046280388724201</v>
      </c>
      <c r="AO272" s="362">
        <f>'[7]Nicht-Bio'!R254</f>
        <v>3.6772393408353099</v>
      </c>
      <c r="AP272" s="362">
        <f>'[7]Nicht-Bio'!S254</f>
        <v>9.6545335637746401</v>
      </c>
      <c r="AQ272" s="362">
        <f>'[7]Nicht-Bio'!T254</f>
        <v>3.4636615012457601</v>
      </c>
      <c r="AR272" s="362">
        <f>'[7]Nicht-Bio'!U254</f>
        <v>2.5656381954877698</v>
      </c>
      <c r="AS272" s="362">
        <f>'[7]Nicht-Bio'!W254</f>
        <v>2.9780669647258602</v>
      </c>
      <c r="AT272" s="362">
        <f>'[7]Nicht-Bio'!X254</f>
        <v>25.7485868166778</v>
      </c>
      <c r="AU272" s="380">
        <f t="shared" si="30"/>
        <v>17.833485039831643</v>
      </c>
      <c r="AV272" s="362">
        <f>[6]Tabelle1!B85</f>
        <v>1.7555124140633347</v>
      </c>
      <c r="AW272" s="362"/>
      <c r="AX272" s="381">
        <f t="shared" si="32"/>
        <v>2.4577173796886682</v>
      </c>
      <c r="AY272" s="401">
        <f t="shared" si="33"/>
        <v>119.20543822837315</v>
      </c>
    </row>
    <row r="273" spans="1:51" ht="13.75" customHeight="1">
      <c r="A273" s="398">
        <v>44197</v>
      </c>
      <c r="B273" s="376">
        <f>'[3]Warenkorb transponiert'!AI160</f>
        <v>1.4652497863710456</v>
      </c>
      <c r="C273" s="362">
        <f>'[3]Warenkorb transponiert'!AJ160</f>
        <v>19.108368085069223</v>
      </c>
      <c r="D273" s="362">
        <f>'[3]Warenkorb transponiert'!AK160</f>
        <v>10.072713378277177</v>
      </c>
      <c r="E273" s="362">
        <f>'[3]Warenkorb transponiert'!AL160</f>
        <v>17.497452963232924</v>
      </c>
      <c r="F273" s="362">
        <f>'[3]Warenkorb transponiert'!AM160</f>
        <v>16.390779184856395</v>
      </c>
      <c r="G273" s="362">
        <f>'[3]Warenkorb transponiert'!AN160</f>
        <v>6.7409290220350631</v>
      </c>
      <c r="H273" s="362">
        <f>'[3]Warenkorb transponiert'!AO160</f>
        <v>3.057159809124061</v>
      </c>
      <c r="I273" s="362">
        <f>'[3]Warenkorb transponiert'!AP160</f>
        <v>2.4445342703944202</v>
      </c>
      <c r="J273" s="380">
        <f t="shared" ref="J273:J296" si="36">SUMPRODUCT($B$19:$I$19,B273:I273)</f>
        <v>28.383280203178035</v>
      </c>
      <c r="K273" s="362">
        <f>[4]prixC2!C378</f>
        <v>70.910830187206756</v>
      </c>
      <c r="L273" s="362">
        <f>[4]prixC2!D378</f>
        <v>47.542669104763554</v>
      </c>
      <c r="M273" s="362">
        <f>[4]prixC2!Q378</f>
        <v>36.566321090193547</v>
      </c>
      <c r="N273" s="362">
        <f>[4]prixC2!R378</f>
        <v>21.644665989409933</v>
      </c>
      <c r="O273" s="362">
        <f>[4]prixC2!T378</f>
        <v>26.882796881532627</v>
      </c>
      <c r="P273" s="362">
        <f>[4]prixC2!AE378</f>
        <v>5.1613930705002415</v>
      </c>
      <c r="Q273" s="362">
        <f>[4]prixC2!AH378</f>
        <v>1.293928766461288</v>
      </c>
      <c r="R273" s="362">
        <f>[4]prixC2!AI378</f>
        <v>2.0277129509722607</v>
      </c>
      <c r="S273" s="362">
        <f>[4]prixC2!AK378</f>
        <v>8.2461168056853822</v>
      </c>
      <c r="T273" s="362">
        <f>[4]prixC2!AL378</f>
        <v>32.161327496276016</v>
      </c>
      <c r="U273" s="380">
        <f t="shared" ref="U273:U296" si="37">SUMPRODUCT($K$19:$T$19,K273:T273)</f>
        <v>41.714195364423652</v>
      </c>
      <c r="V273" s="376">
        <f>'[2]Haltung gewichtet'!H248</f>
        <v>0.58283782172423815</v>
      </c>
      <c r="W273" s="380">
        <f t="shared" ref="W273:W296" si="38">SUMPRODUCT($V$19:$V$19,V273:V273)</f>
        <v>16.319459008278667</v>
      </c>
      <c r="X273" s="362" t="str">
        <f>IF(ISBLANK([1]KochtypBerechnung_nichtBio!U242),"",[1]KochtypBerechnung_nichtBio!U242)</f>
        <v/>
      </c>
      <c r="Y273" s="362">
        <f>IF(ISBLANK([1]KochtypBerechnung_nichtBio!W242),"",[1]KochtypBerechnung_nichtBio!W242)</f>
        <v>1.44405101239542</v>
      </c>
      <c r="Z273" s="380">
        <f t="shared" ref="Z273:Z296" si="39">SUMPRODUCT($X$19:$Y$19,X273:Y273)</f>
        <v>0.93863315805702308</v>
      </c>
      <c r="AA273" s="376">
        <f>'[7]Nicht-Bio'!C255</f>
        <v>3.3323456553267801</v>
      </c>
      <c r="AB273" s="362">
        <f>'[7]Nicht-Bio'!D255</f>
        <v>2.6134893400288099</v>
      </c>
      <c r="AC273" s="362">
        <f>'[7]Nicht-Bio'!E255</f>
        <v>1.5847160259319699</v>
      </c>
      <c r="AD273" s="362">
        <f>'[7]Nicht-Bio'!F255</f>
        <v>0.58997660547984998</v>
      </c>
      <c r="AE273" s="380">
        <f t="shared" ref="AE273:AE296" si="40">SUMPRODUCT($AA$19:$AD$19,AA273:AD273)</f>
        <v>11.020391512865867</v>
      </c>
      <c r="AF273" s="362">
        <f>'[7]Nicht-Bio'!G255</f>
        <v>1.4390065960760201</v>
      </c>
      <c r="AG273" s="362">
        <f>'[7]Nicht-Bio'!I255</f>
        <v>3.6287791845326902</v>
      </c>
      <c r="AH273" s="362">
        <f>'[7]Nicht-Bio'!J255</f>
        <v>1.4396595216555299</v>
      </c>
      <c r="AI273" s="362">
        <f>'[7]Nicht-Bio'!K255</f>
        <v>4.04036005260894</v>
      </c>
      <c r="AJ273" s="362">
        <f>'[7]Nicht-Bio'!L255</f>
        <v>1.1635627090898399</v>
      </c>
      <c r="AK273" s="362">
        <f>'[7]Nicht-Bio'!M255</f>
        <v>1.89855134726631</v>
      </c>
      <c r="AL273" s="362">
        <f>'[7]Nicht-Bio'!N255</f>
        <v>3.0486826125676898</v>
      </c>
      <c r="AM273" s="362">
        <f>'[7]Nicht-Bio'!O255</f>
        <v>2.8336375661300899</v>
      </c>
      <c r="AN273" s="362">
        <f>'[7]Nicht-Bio'!P255</f>
        <v>3.4136455836377602</v>
      </c>
      <c r="AO273" s="362">
        <f>'[7]Nicht-Bio'!R255</f>
        <v>3.8790748642023898</v>
      </c>
      <c r="AP273" s="362">
        <f>'[7]Nicht-Bio'!S255</f>
        <v>9.7186348150945001</v>
      </c>
      <c r="AQ273" s="362">
        <f>'[7]Nicht-Bio'!T255</f>
        <v>3.46548225023417</v>
      </c>
      <c r="AR273" s="362">
        <f>'[7]Nicht-Bio'!U255</f>
        <v>2.5665334664698101</v>
      </c>
      <c r="AS273" s="362">
        <f>'[7]Nicht-Bio'!W255</f>
        <v>4.8702966638897598</v>
      </c>
      <c r="AT273" s="362">
        <f>'[7]Nicht-Bio'!X255</f>
        <v>30.3714875774977</v>
      </c>
      <c r="AU273" s="380">
        <f t="shared" ref="AU273:AU296" si="41">SUMPRODUCT($AF$19:$AT$19,AF273:AT273)</f>
        <v>19.090533874763963</v>
      </c>
      <c r="AV273" s="362">
        <f>[6]Tabelle1!B86</f>
        <v>1.7555124140633347</v>
      </c>
      <c r="AW273" s="362"/>
      <c r="AX273" s="381">
        <f t="shared" ref="AX273:AX296" si="42">SUMPRODUCT($AV$19:$AW$19,AV273:AW273)</f>
        <v>2.4577173796886682</v>
      </c>
      <c r="AY273" s="401">
        <f t="shared" ref="AY273:AY296" si="43">SUM(J273,U273,W273,Z273,AE273,AU273,AX273)</f>
        <v>119.9242105012559</v>
      </c>
    </row>
    <row r="274" spans="1:51">
      <c r="A274" s="398">
        <v>44228</v>
      </c>
      <c r="B274" s="376">
        <f>'[3]Warenkorb transponiert'!AI161</f>
        <v>1.4304886553936871</v>
      </c>
      <c r="C274" s="362">
        <f>'[3]Warenkorb transponiert'!AJ161</f>
        <v>19.548999758741104</v>
      </c>
      <c r="D274" s="362">
        <f>'[3]Warenkorb transponiert'!AK161</f>
        <v>9.6366138336030041</v>
      </c>
      <c r="E274" s="362">
        <f>'[3]Warenkorb transponiert'!AL161</f>
        <v>17.056373060148324</v>
      </c>
      <c r="F274" s="362">
        <f>'[3]Warenkorb transponiert'!AM161</f>
        <v>16.390779184856395</v>
      </c>
      <c r="G274" s="362">
        <f>'[3]Warenkorb transponiert'!AN161</f>
        <v>6.6809481776383528</v>
      </c>
      <c r="H274" s="362">
        <f>'[3]Warenkorb transponiert'!AO161</f>
        <v>3.0402719727039353</v>
      </c>
      <c r="I274" s="362">
        <f>'[3]Warenkorb transponiert'!AP161</f>
        <v>2.4445342703944202</v>
      </c>
      <c r="J274" s="380">
        <f t="shared" si="36"/>
        <v>27.979282623474287</v>
      </c>
      <c r="K274" s="362">
        <f>[4]prixC2!C379</f>
        <v>69.155687140809206</v>
      </c>
      <c r="L274" s="362">
        <f>[4]prixC2!D379</f>
        <v>50.589657027391787</v>
      </c>
      <c r="M274" s="362">
        <f>[4]prixC2!Q379</f>
        <v>35.529249703159131</v>
      </c>
      <c r="N274" s="362">
        <f>[4]prixC2!R379</f>
        <v>20.647699864421693</v>
      </c>
      <c r="O274" s="362">
        <f>[4]prixC2!T379</f>
        <v>26.325596249507747</v>
      </c>
      <c r="P274" s="362">
        <f>[4]prixC2!AE379</f>
        <v>5.1184409633734047</v>
      </c>
      <c r="Q274" s="362">
        <f>[4]prixC2!AH379</f>
        <v>1.3939392994020869</v>
      </c>
      <c r="R274" s="362">
        <f>[4]prixC2!AI379</f>
        <v>1.9967365834907709</v>
      </c>
      <c r="S274" s="362">
        <f>[4]prixC2!AK379</f>
        <v>9.0558760907845599</v>
      </c>
      <c r="T274" s="362">
        <f>[4]prixC2!AL379</f>
        <v>30.74559744952629</v>
      </c>
      <c r="U274" s="380">
        <f t="shared" si="37"/>
        <v>41.691833937027553</v>
      </c>
      <c r="V274" s="376">
        <f>'[2]Haltung gewichtet'!H249</f>
        <v>0.58441393766193361</v>
      </c>
      <c r="W274" s="380">
        <f t="shared" si="38"/>
        <v>16.363590254534142</v>
      </c>
      <c r="X274" s="362" t="str">
        <f>IF(ISBLANK([1]KochtypBerechnung_nichtBio!U243),"",[1]KochtypBerechnung_nichtBio!U243)</f>
        <v/>
      </c>
      <c r="Y274" s="362">
        <f>IF(ISBLANK([1]KochtypBerechnung_nichtBio!W243),"",[1]KochtypBerechnung_nichtBio!W243)</f>
        <v>1.4538048099765399</v>
      </c>
      <c r="Z274" s="380">
        <f t="shared" si="39"/>
        <v>0.94497312648475096</v>
      </c>
      <c r="AA274" s="376">
        <f>'[7]Nicht-Bio'!C256</f>
        <v>3.1144905558298701</v>
      </c>
      <c r="AB274" s="362">
        <f>'[7]Nicht-Bio'!D256</f>
        <v>2.5638764606634501</v>
      </c>
      <c r="AC274" s="362">
        <f>'[7]Nicht-Bio'!E256</f>
        <v>1.8555536298439099</v>
      </c>
      <c r="AD274" s="362">
        <f>'[7]Nicht-Bio'!F256</f>
        <v>0.70086591430632506</v>
      </c>
      <c r="AE274" s="380">
        <f t="shared" si="40"/>
        <v>11.152407376935075</v>
      </c>
      <c r="AF274" s="362">
        <f>'[7]Nicht-Bio'!G256</f>
        <v>1.47964172925021</v>
      </c>
      <c r="AG274" s="362">
        <f>'[7]Nicht-Bio'!I256</f>
        <v>3.4451621818315901</v>
      </c>
      <c r="AH274" s="362">
        <f>'[7]Nicht-Bio'!J256</f>
        <v>1.3801594578487</v>
      </c>
      <c r="AI274" s="362">
        <f>'[7]Nicht-Bio'!K256</f>
        <v>3.61536108953243</v>
      </c>
      <c r="AJ274" s="362">
        <f>'[7]Nicht-Bio'!L256</f>
        <v>1.2510449654649001</v>
      </c>
      <c r="AK274" s="362">
        <f>'[7]Nicht-Bio'!M256</f>
        <v>1.8117577508373599</v>
      </c>
      <c r="AL274" s="362">
        <f>'[7]Nicht-Bio'!N256</f>
        <v>3.4238321316824201</v>
      </c>
      <c r="AM274" s="362">
        <f>'[7]Nicht-Bio'!O256</f>
        <v>2.6582394313595601</v>
      </c>
      <c r="AN274" s="362">
        <f>'[7]Nicht-Bio'!P256</f>
        <v>3.55975211624488</v>
      </c>
      <c r="AO274" s="362">
        <f>'[7]Nicht-Bio'!R256</f>
        <v>3.8663025316971602</v>
      </c>
      <c r="AP274" s="362">
        <f>'[7]Nicht-Bio'!S256</f>
        <v>9.6123392855768799</v>
      </c>
      <c r="AQ274" s="362">
        <f>'[7]Nicht-Bio'!T256</f>
        <v>3.46609060309643</v>
      </c>
      <c r="AR274" s="362">
        <f>'[7]Nicht-Bio'!U256</f>
        <v>2.5169383682218198</v>
      </c>
      <c r="AS274" s="362">
        <f>'[7]Nicht-Bio'!W256</f>
        <v>4.6217856091126102</v>
      </c>
      <c r="AT274" s="362">
        <f>'[7]Nicht-Bio'!X256</f>
        <v>32.2587276841723</v>
      </c>
      <c r="AU274" s="380">
        <f t="shared" si="41"/>
        <v>18.952979291761217</v>
      </c>
      <c r="AV274" s="362">
        <f>[6]Tabelle1!B87</f>
        <v>1.7555124140633347</v>
      </c>
      <c r="AW274" s="362"/>
      <c r="AX274" s="381">
        <f t="shared" si="42"/>
        <v>2.4577173796886682</v>
      </c>
      <c r="AY274" s="382">
        <f t="shared" si="43"/>
        <v>119.54278398990571</v>
      </c>
    </row>
    <row r="275" spans="1:51" ht="14.15" customHeight="1">
      <c r="A275" s="398">
        <v>44256</v>
      </c>
      <c r="B275" s="376">
        <f>'[3]Warenkorb transponiert'!AI162</f>
        <v>1.477961065128959</v>
      </c>
      <c r="C275" s="362">
        <f>'[3]Warenkorb transponiert'!AJ162</f>
        <v>18.22622776713537</v>
      </c>
      <c r="D275" s="362">
        <f>'[3]Warenkorb transponiert'!AK162</f>
        <v>8.7067688247954358</v>
      </c>
      <c r="E275" s="362">
        <f>'[3]Warenkorb transponiert'!AL162</f>
        <v>17.578020111109161</v>
      </c>
      <c r="F275" s="362">
        <f>'[3]Warenkorb transponiert'!AM162</f>
        <v>16.390779184856395</v>
      </c>
      <c r="G275" s="362">
        <f>'[3]Warenkorb transponiert'!AN162</f>
        <v>6.3500175530328136</v>
      </c>
      <c r="H275" s="362">
        <f>'[3]Warenkorb transponiert'!AO162</f>
        <v>3.0830002149578086</v>
      </c>
      <c r="I275" s="362">
        <f>'[3]Warenkorb transponiert'!AP162</f>
        <v>2.4445342703944202</v>
      </c>
      <c r="J275" s="380">
        <f t="shared" si="36"/>
        <v>27.878415894725457</v>
      </c>
      <c r="K275" s="362">
        <f>[4]prixC2!C380</f>
        <v>69.06084570948677</v>
      </c>
      <c r="L275" s="362">
        <f>[4]prixC2!D380</f>
        <v>49.882644036192275</v>
      </c>
      <c r="M275" s="362">
        <f>[4]prixC2!Q380</f>
        <v>35.246851007113591</v>
      </c>
      <c r="N275" s="362">
        <f>[4]prixC2!R380</f>
        <v>20.936379170246287</v>
      </c>
      <c r="O275" s="362">
        <f>[4]prixC2!T380</f>
        <v>26.68294581328626</v>
      </c>
      <c r="P275" s="362">
        <f>[4]prixC2!AE380</f>
        <v>5.0777495228936411</v>
      </c>
      <c r="Q275" s="362">
        <f>[4]prixC2!AH380</f>
        <v>1.3514425504555554</v>
      </c>
      <c r="R275" s="362">
        <f>[4]prixC2!AI380</f>
        <v>2.0331914427715945</v>
      </c>
      <c r="S275" s="362">
        <f>[4]prixC2!AK380</f>
        <v>8.6421040636869932</v>
      </c>
      <c r="T275" s="362">
        <f>[4]prixC2!AL380</f>
        <v>31.196664070333949</v>
      </c>
      <c r="U275" s="380">
        <f t="shared" si="37"/>
        <v>41.461648739793631</v>
      </c>
      <c r="V275" s="376">
        <f>'[2]Haltung gewichtet'!H250</f>
        <v>0.58460935675315462</v>
      </c>
      <c r="W275" s="380">
        <f t="shared" si="38"/>
        <v>16.36906198908833</v>
      </c>
      <c r="X275" s="362" t="str">
        <f>IF(ISBLANK([1]KochtypBerechnung_nichtBio!U244),"",[1]KochtypBerechnung_nichtBio!U244)</f>
        <v/>
      </c>
      <c r="Y275" s="362">
        <f>IF(ISBLANK([1]KochtypBerechnung_nichtBio!W244),"",[1]KochtypBerechnung_nichtBio!W244)</f>
        <v>1.46534144727208</v>
      </c>
      <c r="Z275" s="380">
        <f t="shared" si="39"/>
        <v>0.95247194072685204</v>
      </c>
      <c r="AA275" s="376">
        <f>'[7]Nicht-Bio'!C257</f>
        <v>3.3772835963626302</v>
      </c>
      <c r="AB275" s="362">
        <f>'[7]Nicht-Bio'!D257</f>
        <v>2.5538210446269098</v>
      </c>
      <c r="AC275" s="362">
        <f>'[7]Nicht-Bio'!E257</f>
        <v>1.7889874492654301</v>
      </c>
      <c r="AD275" s="362">
        <f>'[7]Nicht-Bio'!F257</f>
        <v>0.70070929229738899</v>
      </c>
      <c r="AE275" s="380">
        <f t="shared" si="40"/>
        <v>11.474894890622586</v>
      </c>
      <c r="AF275" s="362">
        <f>'[7]Nicht-Bio'!G257</f>
        <v>1.7920238539770099</v>
      </c>
      <c r="AG275" s="362">
        <f>'[7]Nicht-Bio'!I257</f>
        <v>3.7176588861526998</v>
      </c>
      <c r="AH275" s="362">
        <f>'[7]Nicht-Bio'!J257</f>
        <v>1.3278128052925</v>
      </c>
      <c r="AI275" s="362">
        <f>'[7]Nicht-Bio'!K257</f>
        <v>2.2698746847478799</v>
      </c>
      <c r="AJ275" s="362">
        <f>'[7]Nicht-Bio'!L257</f>
        <v>1.12350499619676</v>
      </c>
      <c r="AK275" s="362">
        <f>'[7]Nicht-Bio'!M257</f>
        <v>1.86250787951982</v>
      </c>
      <c r="AL275" s="362">
        <f>'[7]Nicht-Bio'!N257</f>
        <v>3.1249077469932001</v>
      </c>
      <c r="AM275" s="362">
        <f>'[7]Nicht-Bio'!O257</f>
        <v>2.5161957982885701</v>
      </c>
      <c r="AN275" s="362">
        <f>'[7]Nicht-Bio'!P257</f>
        <v>2.9632935572904402</v>
      </c>
      <c r="AO275" s="362">
        <f>'[7]Nicht-Bio'!R257</f>
        <v>4.5939839315788298</v>
      </c>
      <c r="AP275" s="362">
        <f>'[7]Nicht-Bio'!S257</f>
        <v>9.5641638978932697</v>
      </c>
      <c r="AQ275" s="362">
        <f>'[7]Nicht-Bio'!T257</f>
        <v>3.4660906030963701</v>
      </c>
      <c r="AR275" s="362">
        <f>'[7]Nicht-Bio'!U257</f>
        <v>2.5529966001027402</v>
      </c>
      <c r="AS275" s="362">
        <f>'[7]Nicht-Bio'!W257</f>
        <v>3.46474738231101</v>
      </c>
      <c r="AT275" s="362">
        <f>'[7]Nicht-Bio'!X257</f>
        <v>31.017822705613501</v>
      </c>
      <c r="AU275" s="380">
        <f t="shared" si="41"/>
        <v>18.460220362822945</v>
      </c>
      <c r="AV275" s="362">
        <f>[6]Tabelle1!B88</f>
        <v>1.7555124140633347</v>
      </c>
      <c r="AW275" s="362"/>
      <c r="AX275" s="381">
        <f t="shared" si="42"/>
        <v>2.4577173796886682</v>
      </c>
      <c r="AY275" s="382">
        <f t="shared" si="43"/>
        <v>119.05443119746847</v>
      </c>
    </row>
    <row r="276" spans="1:51">
      <c r="A276" s="398">
        <v>44287</v>
      </c>
      <c r="B276" s="376">
        <f>'[3]Warenkorb transponiert'!AI163</f>
        <v>1.474913054693098</v>
      </c>
      <c r="C276" s="362">
        <f>'[3]Warenkorb transponiert'!AJ163</f>
        <v>18.856119191709524</v>
      </c>
      <c r="D276" s="362">
        <f>'[3]Warenkorb transponiert'!AK163</f>
        <v>10.179251575025633</v>
      </c>
      <c r="E276" s="362">
        <f>'[3]Warenkorb transponiert'!AL163</f>
        <v>17.486624260397047</v>
      </c>
      <c r="F276" s="362">
        <f>'[3]Warenkorb transponiert'!AM163</f>
        <v>16.390779184856395</v>
      </c>
      <c r="G276" s="362">
        <f>'[3]Warenkorb transponiert'!AN163</f>
        <v>6.4891730455975605</v>
      </c>
      <c r="H276" s="362">
        <f>'[3]Warenkorb transponiert'!AO163</f>
        <v>3.0830002149578086</v>
      </c>
      <c r="I276" s="362">
        <f>'[3]Warenkorb transponiert'!AP163</f>
        <v>2.4445342703944202</v>
      </c>
      <c r="J276" s="380">
        <f t="shared" si="36"/>
        <v>28.336313261487547</v>
      </c>
      <c r="K276" s="362">
        <f>[4]prixC2!C381</f>
        <v>71.673974948876406</v>
      </c>
      <c r="L276" s="362">
        <f>[4]prixC2!D381</f>
        <v>48.825212143548029</v>
      </c>
      <c r="M276" s="362">
        <f>[4]prixC2!Q381</f>
        <v>33.297336464794185</v>
      </c>
      <c r="N276" s="362">
        <f>[4]prixC2!R381</f>
        <v>20.668918483610813</v>
      </c>
      <c r="O276" s="362">
        <f>[4]prixC2!T381</f>
        <v>26.235990418132211</v>
      </c>
      <c r="P276" s="362">
        <f>[4]prixC2!AE381</f>
        <v>5.1943686009148857</v>
      </c>
      <c r="Q276" s="362">
        <f>[4]prixC2!AH381</f>
        <v>1.4065334110074443</v>
      </c>
      <c r="R276" s="362">
        <f>[4]prixC2!AI381</f>
        <v>2.0827017379727573</v>
      </c>
      <c r="S276" s="362">
        <f>[4]prixC2!AK381</f>
        <v>9.1519006322041534</v>
      </c>
      <c r="T276" s="362">
        <f>[4]prixC2!AL381</f>
        <v>32.227608453743265</v>
      </c>
      <c r="U276" s="380">
        <f t="shared" si="37"/>
        <v>41.783127034175664</v>
      </c>
      <c r="V276" s="376">
        <f>'[2]Haltung gewichtet'!H251</f>
        <v>0.5950790438745277</v>
      </c>
      <c r="W276" s="380">
        <f t="shared" si="38"/>
        <v>16.662213228486777</v>
      </c>
      <c r="X276" s="362" t="str">
        <f>IF(ISBLANK([1]KochtypBerechnung_nichtBio!U245),"",[1]KochtypBerechnung_nichtBio!U245)</f>
        <v/>
      </c>
      <c r="Y276" s="362">
        <f>IF(ISBLANK([1]KochtypBerechnung_nichtBio!W245),"",[1]KochtypBerechnung_nichtBio!W245)</f>
        <v>1.5325555626383001</v>
      </c>
      <c r="Z276" s="380">
        <f t="shared" si="39"/>
        <v>0.99616111571489507</v>
      </c>
      <c r="AA276" s="376">
        <f>'[7]Nicht-Bio'!C258</f>
        <v>3.2721754602653701</v>
      </c>
      <c r="AB276" s="362">
        <f>'[7]Nicht-Bio'!D258</f>
        <v>2.55400835465205</v>
      </c>
      <c r="AC276" s="362">
        <f>'[7]Nicht-Bio'!E258</f>
        <v>1.70110301649287</v>
      </c>
      <c r="AD276" s="362">
        <f>'[7]Nicht-Bio'!F258</f>
        <v>0.66458167043050498</v>
      </c>
      <c r="AE276" s="380">
        <f t="shared" si="40"/>
        <v>11.148900007129802</v>
      </c>
      <c r="AF276" s="362">
        <f>'[7]Nicht-Bio'!G258</f>
        <v>1.6955240797612801</v>
      </c>
      <c r="AG276" s="362">
        <f>'[7]Nicht-Bio'!I258</f>
        <v>3.4628976049090601</v>
      </c>
      <c r="AH276" s="362">
        <f>'[7]Nicht-Bio'!J258</f>
        <v>1.16945563597514</v>
      </c>
      <c r="AI276" s="362">
        <f>'[7]Nicht-Bio'!K258</f>
        <v>2.8146340075938001</v>
      </c>
      <c r="AJ276" s="362">
        <f>'[7]Nicht-Bio'!L258</f>
        <v>1.17799917861049</v>
      </c>
      <c r="AK276" s="362">
        <f>'[7]Nicht-Bio'!M258</f>
        <v>1.8593785317685501</v>
      </c>
      <c r="AL276" s="362">
        <f>'[7]Nicht-Bio'!N258</f>
        <v>3.6259815200293302</v>
      </c>
      <c r="AM276" s="362">
        <f>'[7]Nicht-Bio'!O258</f>
        <v>2.4990975709785399</v>
      </c>
      <c r="AN276" s="362">
        <f>'[7]Nicht-Bio'!P258</f>
        <v>3.3689940910086098</v>
      </c>
      <c r="AO276" s="362">
        <f>'[7]Nicht-Bio'!R258</f>
        <v>4.6546974703939901</v>
      </c>
      <c r="AP276" s="362">
        <f>'[7]Nicht-Bio'!S258</f>
        <v>9.3673818818546604</v>
      </c>
      <c r="AQ276" s="362">
        <f>'[7]Nicht-Bio'!T258</f>
        <v>3.4913474143415599</v>
      </c>
      <c r="AR276" s="362">
        <f>'[7]Nicht-Bio'!U258</f>
        <v>2.48221416943852</v>
      </c>
      <c r="AS276" s="362">
        <f>'[7]Nicht-Bio'!W258</f>
        <v>3.0420469191119102</v>
      </c>
      <c r="AT276" s="362">
        <f>'[7]Nicht-Bio'!X258</f>
        <v>28.804377201487998</v>
      </c>
      <c r="AU276" s="380">
        <f t="shared" si="41"/>
        <v>18.160816901814393</v>
      </c>
      <c r="AV276" s="362">
        <f>[6]Tabelle1!B89</f>
        <v>1.7555124140633347</v>
      </c>
      <c r="AW276" s="362"/>
      <c r="AX276" s="381">
        <f t="shared" si="42"/>
        <v>2.4577173796886682</v>
      </c>
      <c r="AY276" s="382">
        <f t="shared" si="43"/>
        <v>119.54524892849774</v>
      </c>
    </row>
    <row r="277" spans="1:51" ht="14.15" customHeight="1">
      <c r="A277" s="398">
        <v>44317</v>
      </c>
      <c r="B277" s="376">
        <f>'[3]Warenkorb transponiert'!AI164</f>
        <v>1.446805339088566</v>
      </c>
      <c r="C277" s="362">
        <f>'[3]Warenkorb transponiert'!AJ164</f>
        <v>19.197903093130691</v>
      </c>
      <c r="D277" s="362">
        <f>'[3]Warenkorb transponiert'!AK164</f>
        <v>10.191009336179613</v>
      </c>
      <c r="E277" s="362">
        <f>'[3]Warenkorb transponiert'!AL164</f>
        <v>17.045700263195133</v>
      </c>
      <c r="F277" s="362">
        <f>'[3]Warenkorb transponiert'!AM164</f>
        <v>16.390779184856395</v>
      </c>
      <c r="G277" s="362">
        <f>'[3]Warenkorb transponiert'!AN164</f>
        <v>6.7409290220350631</v>
      </c>
      <c r="H277" s="362">
        <f>'[3]Warenkorb transponiert'!AO164</f>
        <v>3.0830002149578086</v>
      </c>
      <c r="I277" s="362">
        <f>'[3]Warenkorb transponiert'!AP164</f>
        <v>2.4445342703944202</v>
      </c>
      <c r="J277" s="380">
        <f t="shared" si="36"/>
        <v>28.212564407231728</v>
      </c>
      <c r="K277" s="362">
        <f>[4]prixC2!C382</f>
        <v>75.055381543503202</v>
      </c>
      <c r="L277" s="362">
        <f>[4]prixC2!D382</f>
        <v>52.007126844211285</v>
      </c>
      <c r="M277" s="362">
        <f>[4]prixC2!Q382</f>
        <v>35.878736823012218</v>
      </c>
      <c r="N277" s="362">
        <f>[4]prixC2!R382</f>
        <v>21.500565958256793</v>
      </c>
      <c r="O277" s="362">
        <f>[4]prixC2!T382</f>
        <v>26.885453142549267</v>
      </c>
      <c r="P277" s="362">
        <f>[4]prixC2!AE382</f>
        <v>5.2105156419216412</v>
      </c>
      <c r="Q277" s="362">
        <f>[4]prixC2!AH382</f>
        <v>1.4130686366859762</v>
      </c>
      <c r="R277" s="362">
        <f>[4]prixC2!AI382</f>
        <v>1.8944176676530406</v>
      </c>
      <c r="S277" s="362">
        <f>[4]prixC2!AK382</f>
        <v>9.2045299660704831</v>
      </c>
      <c r="T277" s="362">
        <f>[4]prixC2!AL382</f>
        <v>31.551953206161485</v>
      </c>
      <c r="U277" s="380">
        <f t="shared" si="37"/>
        <v>43.082087067526281</v>
      </c>
      <c r="V277" s="376">
        <f>'[2]Haltung gewichtet'!H252</f>
        <v>0.5848420618987451</v>
      </c>
      <c r="W277" s="380">
        <f t="shared" si="38"/>
        <v>16.375577733164864</v>
      </c>
      <c r="X277" s="362" t="str">
        <f>IF(ISBLANK([1]KochtypBerechnung_nichtBio!U246),"",[1]KochtypBerechnung_nichtBio!U246)</f>
        <v/>
      </c>
      <c r="Y277" s="362">
        <f>IF(ISBLANK([1]KochtypBerechnung_nichtBio!W246),"",[1]KochtypBerechnung_nichtBio!W246)</f>
        <v>1.5409153939451301</v>
      </c>
      <c r="Z277" s="380">
        <f t="shared" si="39"/>
        <v>1.0015950060643346</v>
      </c>
      <c r="AA277" s="376">
        <f>'[7]Nicht-Bio'!C259</f>
        <v>3.1615864884024201</v>
      </c>
      <c r="AB277" s="362">
        <f>'[7]Nicht-Bio'!D259</f>
        <v>2.5610734210283601</v>
      </c>
      <c r="AC277" s="362">
        <f>'[7]Nicht-Bio'!E259</f>
        <v>1.9149726863232901</v>
      </c>
      <c r="AD277" s="362">
        <f>'[7]Nicht-Bio'!F259</f>
        <v>0.69917021852232697</v>
      </c>
      <c r="AE277" s="380">
        <f t="shared" si="40"/>
        <v>11.268330351570338</v>
      </c>
      <c r="AF277" s="362">
        <f>'[7]Nicht-Bio'!G259</f>
        <v>1.79444608688097</v>
      </c>
      <c r="AG277" s="362">
        <f>'[7]Nicht-Bio'!I259</f>
        <v>3.3762398905282498</v>
      </c>
      <c r="AH277" s="362">
        <f>'[7]Nicht-Bio'!J259</f>
        <v>1.52045914203276</v>
      </c>
      <c r="AI277" s="362">
        <f>'[7]Nicht-Bio'!K259</f>
        <v>2.6045694050237498</v>
      </c>
      <c r="AJ277" s="362">
        <f>'[7]Nicht-Bio'!L259</f>
        <v>1.6062333790846699</v>
      </c>
      <c r="AK277" s="362">
        <f>'[7]Nicht-Bio'!M259</f>
        <v>1.8674080364565999</v>
      </c>
      <c r="AL277" s="362">
        <f>'[7]Nicht-Bio'!N259</f>
        <v>4.1859839210941301</v>
      </c>
      <c r="AM277" s="362">
        <f>'[7]Nicht-Bio'!O259</f>
        <v>3.8140180374643502</v>
      </c>
      <c r="AN277" s="362">
        <f>'[7]Nicht-Bio'!P259</f>
        <v>4.2904328256901501</v>
      </c>
      <c r="AO277" s="362">
        <f>'[7]Nicht-Bio'!R259</f>
        <v>4.4332441964841296</v>
      </c>
      <c r="AP277" s="362">
        <f>'[7]Nicht-Bio'!S259</f>
        <v>9.5304932671849691</v>
      </c>
      <c r="AQ277" s="362">
        <f>'[7]Nicht-Bio'!T259</f>
        <v>3.4005694317180799</v>
      </c>
      <c r="AR277" s="362">
        <f>'[7]Nicht-Bio'!U259</f>
        <v>2.2887759423593201</v>
      </c>
      <c r="AS277" s="362">
        <f>'[7]Nicht-Bio'!W259</f>
        <v>3.1467168009312401</v>
      </c>
      <c r="AT277" s="362">
        <f>'[7]Nicht-Bio'!X259</f>
        <v>28.000365574484999</v>
      </c>
      <c r="AU277" s="380">
        <f t="shared" si="41"/>
        <v>19.759608694957457</v>
      </c>
      <c r="AV277" s="362">
        <f>[6]Tabelle1!B90</f>
        <v>1.7555124140633347</v>
      </c>
      <c r="AW277" s="362"/>
      <c r="AX277" s="381">
        <f t="shared" si="42"/>
        <v>2.4577173796886682</v>
      </c>
      <c r="AY277" s="382">
        <f t="shared" si="43"/>
        <v>122.15748064020367</v>
      </c>
    </row>
    <row r="278" spans="1:51">
      <c r="A278" s="398">
        <v>44348</v>
      </c>
      <c r="B278" s="376">
        <f>'[3]Warenkorb transponiert'!AI165</f>
        <v>1.4758887256350621</v>
      </c>
      <c r="C278" s="362">
        <f>'[3]Warenkorb transponiert'!AJ165</f>
        <v>19.197903093130691</v>
      </c>
      <c r="D278" s="362">
        <f>'[3]Warenkorb transponiert'!AK165</f>
        <v>9.6559321214166278</v>
      </c>
      <c r="E278" s="362">
        <f>'[3]Warenkorb transponiert'!AL165</f>
        <v>17.045700263195133</v>
      </c>
      <c r="F278" s="362">
        <f>'[3]Warenkorb transponiert'!AM165</f>
        <v>16.380658569972173</v>
      </c>
      <c r="G278" s="362">
        <f>'[3]Warenkorb transponiert'!AN165</f>
        <v>6.6844764626028654</v>
      </c>
      <c r="H278" s="362">
        <f>'[3]Warenkorb transponiert'!AO165</f>
        <v>3.0830002149578086</v>
      </c>
      <c r="I278" s="362">
        <f>'[3]Warenkorb transponiert'!AP165</f>
        <v>2.4445342703944202</v>
      </c>
      <c r="J278" s="380">
        <f t="shared" si="36"/>
        <v>28.323798397049607</v>
      </c>
      <c r="K278" s="362">
        <f>[4]prixC2!C383</f>
        <v>79.035413581498872</v>
      </c>
      <c r="L278" s="362">
        <f>[4]prixC2!D383</f>
        <v>51.044321618593315</v>
      </c>
      <c r="M278" s="362">
        <f>[4]prixC2!Q383</f>
        <v>33.658943675749562</v>
      </c>
      <c r="N278" s="362">
        <f>[4]prixC2!R383</f>
        <v>21.658581250343801</v>
      </c>
      <c r="O278" s="362">
        <f>[4]prixC2!T383</f>
        <v>26.274152226522155</v>
      </c>
      <c r="P278" s="362">
        <f>[4]prixC2!AE383</f>
        <v>5.1499881982072706</v>
      </c>
      <c r="Q278" s="362">
        <f>[4]prixC2!AH383</f>
        <v>1.4415275228508544</v>
      </c>
      <c r="R278" s="362">
        <f>[4]prixC2!AI383</f>
        <v>1.8082909053880727</v>
      </c>
      <c r="S278" s="362">
        <f>[4]prixC2!AK383</f>
        <v>9.4568907343307522</v>
      </c>
      <c r="T278" s="362">
        <f>[4]prixC2!AL383</f>
        <v>32.085061188697068</v>
      </c>
      <c r="U278" s="380">
        <f t="shared" si="37"/>
        <v>43.239692112245223</v>
      </c>
      <c r="V278" s="376">
        <f>'[2]Haltung gewichtet'!H253</f>
        <v>0.58825813670646288</v>
      </c>
      <c r="W278" s="380">
        <f t="shared" si="38"/>
        <v>16.471227827780961</v>
      </c>
      <c r="X278" s="362" t="str">
        <f>IF(ISBLANK([1]KochtypBerechnung_nichtBio!U247),"",[1]KochtypBerechnung_nichtBio!U247)</f>
        <v/>
      </c>
      <c r="Y278" s="362">
        <f>IF(ISBLANK([1]KochtypBerechnung_nichtBio!W247),"",[1]KochtypBerechnung_nichtBio!W247)</f>
        <v>1.5438692866754899</v>
      </c>
      <c r="Z278" s="380">
        <f t="shared" si="39"/>
        <v>1.0035150363390686</v>
      </c>
      <c r="AA278" s="376">
        <f>'[7]Nicht-Bio'!C260</f>
        <v>3.2982749787121799</v>
      </c>
      <c r="AB278" s="362">
        <f>'[7]Nicht-Bio'!D260</f>
        <v>2.5650192695245599</v>
      </c>
      <c r="AC278" s="362">
        <f>'[7]Nicht-Bio'!E260</f>
        <v>1.9546621998631599</v>
      </c>
      <c r="AD278" s="362">
        <f>'[7]Nicht-Bio'!F260</f>
        <v>0.72771391936415297</v>
      </c>
      <c r="AE278" s="380">
        <f t="shared" si="40"/>
        <v>11.584797814797728</v>
      </c>
      <c r="AF278" s="362">
        <f>'[7]Nicht-Bio'!G260</f>
        <v>2.1481327340193199</v>
      </c>
      <c r="AG278" s="362">
        <f>'[7]Nicht-Bio'!I260</f>
        <v>3.5777441537219401</v>
      </c>
      <c r="AH278" s="362">
        <f>'[7]Nicht-Bio'!J260</f>
        <v>1.62055994265242</v>
      </c>
      <c r="AI278" s="362">
        <f>'[7]Nicht-Bio'!K260</f>
        <v>4.3319717116753003</v>
      </c>
      <c r="AJ278" s="362">
        <f>'[7]Nicht-Bio'!L260</f>
        <v>1.51552470899042</v>
      </c>
      <c r="AK278" s="362">
        <f>'[7]Nicht-Bio'!M260</f>
        <v>2.0301146054404899</v>
      </c>
      <c r="AL278" s="362">
        <f>'[7]Nicht-Bio'!N260</f>
        <v>5.1397573414698199</v>
      </c>
      <c r="AM278" s="362">
        <f>'[7]Nicht-Bio'!O260</f>
        <v>4.81563801970663</v>
      </c>
      <c r="AN278" s="362">
        <f>'[7]Nicht-Bio'!P260</f>
        <v>5.6341697358756004</v>
      </c>
      <c r="AO278" s="362">
        <f>'[7]Nicht-Bio'!R260</f>
        <v>6.1314520527672096</v>
      </c>
      <c r="AP278" s="362">
        <f>'[7]Nicht-Bio'!S260</f>
        <v>9.5679289554835005</v>
      </c>
      <c r="AQ278" s="362">
        <f>'[7]Nicht-Bio'!T260</f>
        <v>3.1900697373453002</v>
      </c>
      <c r="AR278" s="362">
        <f>'[7]Nicht-Bio'!U260</f>
        <v>2.2670516903075502</v>
      </c>
      <c r="AS278" s="362">
        <f>'[7]Nicht-Bio'!W260</f>
        <v>3.5596925935016701</v>
      </c>
      <c r="AT278" s="362">
        <f>'[7]Nicht-Bio'!X260</f>
        <v>30.216167715115201</v>
      </c>
      <c r="AU278" s="380">
        <f t="shared" si="41"/>
        <v>22.447772456315473</v>
      </c>
      <c r="AV278" s="362">
        <f>[6]Tabelle1!B91</f>
        <v>1.7555124140633347</v>
      </c>
      <c r="AW278" s="362"/>
      <c r="AX278" s="381">
        <f t="shared" si="42"/>
        <v>2.4577173796886682</v>
      </c>
      <c r="AY278" s="382">
        <f t="shared" si="43"/>
        <v>125.52852102421674</v>
      </c>
    </row>
    <row r="279" spans="1:51" ht="14.15" customHeight="1">
      <c r="A279" s="398">
        <v>44378</v>
      </c>
      <c r="B279" s="376">
        <f>'[3]Warenkorb transponiert'!AI166</f>
        <v>1.4525913809991702</v>
      </c>
      <c r="C279" s="362">
        <f>'[3]Warenkorb transponiert'!AJ166</f>
        <v>18.765937646088826</v>
      </c>
      <c r="D279" s="362">
        <f>'[3]Warenkorb transponiert'!AK166</f>
        <v>8.9699306110919323</v>
      </c>
      <c r="E279" s="362">
        <f>'[3]Warenkorb transponiert'!AL166</f>
        <v>17.582897426191401</v>
      </c>
      <c r="F279" s="362">
        <f>'[3]Warenkorb transponiert'!AM166</f>
        <v>16.380658569972173</v>
      </c>
      <c r="G279" s="362">
        <f>'[3]Warenkorb transponiert'!AN166</f>
        <v>6.3285432082541009</v>
      </c>
      <c r="H279" s="362">
        <f>'[3]Warenkorb transponiert'!AO166</f>
        <v>2.9231518982353246</v>
      </c>
      <c r="I279" s="362">
        <f>'[3]Warenkorb transponiert'!AP166</f>
        <v>2.4445342703944202</v>
      </c>
      <c r="J279" s="380">
        <f t="shared" si="36"/>
        <v>27.733473278235639</v>
      </c>
      <c r="K279" s="362">
        <f>[4]prixC2!C384</f>
        <v>76.633933575692652</v>
      </c>
      <c r="L279" s="362">
        <f>[4]prixC2!D384</f>
        <v>50.764088400022843</v>
      </c>
      <c r="M279" s="362">
        <f>[4]prixC2!Q384</f>
        <v>33.589791065230827</v>
      </c>
      <c r="N279" s="362">
        <f>[4]prixC2!R384</f>
        <v>21.144883932121751</v>
      </c>
      <c r="O279" s="362">
        <f>[4]prixC2!T384</f>
        <v>25.829351331829432</v>
      </c>
      <c r="P279" s="362">
        <f>[4]prixC2!AE384</f>
        <v>5.1258850816198898</v>
      </c>
      <c r="Q279" s="362">
        <f>[4]prixC2!AH384</f>
        <v>1.4246980486293799</v>
      </c>
      <c r="R279" s="362">
        <f>[4]prixC2!AI384</f>
        <v>1.8343050572229711</v>
      </c>
      <c r="S279" s="362">
        <f>[4]prixC2!AK384</f>
        <v>9.1361150207476065</v>
      </c>
      <c r="T279" s="362">
        <f>[4]prixC2!AL384</f>
        <v>30.125698000381291</v>
      </c>
      <c r="U279" s="380">
        <f t="shared" si="37"/>
        <v>42.184419289148281</v>
      </c>
      <c r="V279" s="376">
        <f>'[2]Haltung gewichtet'!H254</f>
        <v>0.58621714957821502</v>
      </c>
      <c r="W279" s="380">
        <f t="shared" si="38"/>
        <v>16.41408018819002</v>
      </c>
      <c r="X279" s="362" t="str">
        <f>IF(ISBLANK([1]KochtypBerechnung_nichtBio!U248),"",[1]KochtypBerechnung_nichtBio!U248)</f>
        <v/>
      </c>
      <c r="Y279" s="362">
        <f>IF(ISBLANK([1]KochtypBerechnung_nichtBio!W248),"",[1]KochtypBerechnung_nichtBio!W248)</f>
        <v>1.94588997425557</v>
      </c>
      <c r="Z279" s="380">
        <f t="shared" si="39"/>
        <v>1.2648284832661205</v>
      </c>
      <c r="AA279" s="376">
        <f>'[7]Nicht-Bio'!C261</f>
        <v>3.41216029056522</v>
      </c>
      <c r="AB279" s="362">
        <f>'[7]Nicht-Bio'!D261</f>
        <v>2.5327825098234902</v>
      </c>
      <c r="AC279" s="362">
        <f>'[7]Nicht-Bio'!E261</f>
        <v>1.98812121931136</v>
      </c>
      <c r="AD279" s="362">
        <f>'[7]Nicht-Bio'!F261</f>
        <v>0.65067264708917905</v>
      </c>
      <c r="AE279" s="380">
        <f t="shared" si="40"/>
        <v>11.554071699162009</v>
      </c>
      <c r="AF279" s="362">
        <f>'[7]Nicht-Bio'!G261</f>
        <v>2.1393341277396298</v>
      </c>
      <c r="AG279" s="362">
        <f>'[7]Nicht-Bio'!I261</f>
        <v>3.29371413506267</v>
      </c>
      <c r="AH279" s="362">
        <f>'[7]Nicht-Bio'!J261</f>
        <v>1.5939557510448299</v>
      </c>
      <c r="AI279" s="362">
        <f>'[7]Nicht-Bio'!K261</f>
        <v>3.8384597920607302</v>
      </c>
      <c r="AJ279" s="362">
        <f>'[7]Nicht-Bio'!L261</f>
        <v>1.7711864856769901</v>
      </c>
      <c r="AK279" s="362">
        <f>'[7]Nicht-Bio'!M261</f>
        <v>2.11105821372808</v>
      </c>
      <c r="AL279" s="362">
        <f>'[7]Nicht-Bio'!N261</f>
        <v>5.0951621517450398</v>
      </c>
      <c r="AM279" s="362">
        <f>'[7]Nicht-Bio'!O261</f>
        <v>4.3743086524241903</v>
      </c>
      <c r="AN279" s="362">
        <f>'[7]Nicht-Bio'!P261</f>
        <v>5.4307805623100398</v>
      </c>
      <c r="AO279" s="362">
        <f>'[7]Nicht-Bio'!R261</f>
        <v>6.5030802935759597</v>
      </c>
      <c r="AP279" s="362">
        <f>'[7]Nicht-Bio'!S261</f>
        <v>9.5459975306100109</v>
      </c>
      <c r="AQ279" s="362">
        <f>'[7]Nicht-Bio'!T261</f>
        <v>3.1922140994021002</v>
      </c>
      <c r="AR279" s="362">
        <f>'[7]Nicht-Bio'!U261</f>
        <v>2.4748015676575701</v>
      </c>
      <c r="AS279" s="362">
        <f>'[7]Nicht-Bio'!W261</f>
        <v>4.3124399751370301</v>
      </c>
      <c r="AT279" s="362">
        <f>'[7]Nicht-Bio'!X261</f>
        <v>31.105143201598999</v>
      </c>
      <c r="AU279" s="380">
        <f t="shared" si="41"/>
        <v>22.306425657373648</v>
      </c>
      <c r="AV279" s="362">
        <f>[6]Tabelle1!B92</f>
        <v>1.7555124140633347</v>
      </c>
      <c r="AW279" s="362"/>
      <c r="AX279" s="381">
        <f t="shared" si="42"/>
        <v>2.4577173796886682</v>
      </c>
      <c r="AY279" s="382">
        <f t="shared" si="43"/>
        <v>123.91501597506438</v>
      </c>
    </row>
    <row r="280" spans="1:51">
      <c r="A280" s="398">
        <v>44409</v>
      </c>
      <c r="B280" s="376">
        <f>'[3]Warenkorb transponiert'!AI167</f>
        <v>1.4501287731284873</v>
      </c>
      <c r="C280" s="362">
        <f>'[3]Warenkorb transponiert'!AJ167</f>
        <v>19.206861643290736</v>
      </c>
      <c r="D280" s="362">
        <f>'[3]Warenkorb transponiert'!AK167</f>
        <v>10.11498847456115</v>
      </c>
      <c r="E280" s="362">
        <f>'[3]Warenkorb transponiert'!AL167</f>
        <v>17.491501575479287</v>
      </c>
      <c r="F280" s="362">
        <f>'[3]Warenkorb transponiert'!AM167</f>
        <v>16.380658569972173</v>
      </c>
      <c r="G280" s="362">
        <f>'[3]Warenkorb transponiert'!AN167</f>
        <v>6.5298317824350045</v>
      </c>
      <c r="H280" s="362">
        <f>'[3]Warenkorb transponiert'!AO167</f>
        <v>3.0830002149578086</v>
      </c>
      <c r="I280" s="362">
        <f>'[3]Warenkorb transponiert'!AP167</f>
        <v>2.4445342703944202</v>
      </c>
      <c r="J280" s="380">
        <f t="shared" si="36"/>
        <v>28.197736440452509</v>
      </c>
      <c r="K280" s="362">
        <f>[4]prixC2!C385</f>
        <v>68.038772330680658</v>
      </c>
      <c r="L280" s="362">
        <f>[4]prixC2!D385</f>
        <v>51.280913751332385</v>
      </c>
      <c r="M280" s="362">
        <f>[4]prixC2!Q385</f>
        <v>31.227515215684686</v>
      </c>
      <c r="N280" s="362">
        <f>[4]prixC2!R385</f>
        <v>20.891710574632221</v>
      </c>
      <c r="O280" s="362">
        <f>[4]prixC2!T385</f>
        <v>26.539587608421602</v>
      </c>
      <c r="P280" s="362">
        <f>[4]prixC2!AE385</f>
        <v>4.8488584665750984</v>
      </c>
      <c r="Q280" s="362">
        <f>[4]prixC2!AH385</f>
        <v>1.359314049098127</v>
      </c>
      <c r="R280" s="362">
        <f>[4]prixC2!AI385</f>
        <v>1.7444978616858828</v>
      </c>
      <c r="S280" s="362">
        <f>[4]prixC2!AK385</f>
        <v>8.5951362052167113</v>
      </c>
      <c r="T280" s="362">
        <f>[4]prixC2!AL385</f>
        <v>31.444684567241339</v>
      </c>
      <c r="U280" s="380">
        <f t="shared" si="37"/>
        <v>40.614664257723405</v>
      </c>
      <c r="V280" s="376">
        <f>'[2]Haltung gewichtet'!H255</f>
        <v>0.57946000814790211</v>
      </c>
      <c r="W280" s="380">
        <f t="shared" si="38"/>
        <v>16.224880228141259</v>
      </c>
      <c r="X280" s="362" t="str">
        <f>IF(ISBLANK([1]KochtypBerechnung_nichtBio!U249),"",[1]KochtypBerechnung_nichtBio!U249)</f>
        <v/>
      </c>
      <c r="Y280" s="362">
        <f>IF(ISBLANK([1]KochtypBerechnung_nichtBio!W249),"",[1]KochtypBerechnung_nichtBio!W249)</f>
        <v>1.6899585600445599</v>
      </c>
      <c r="Z280" s="380">
        <f t="shared" si="39"/>
        <v>1.0984730640289639</v>
      </c>
      <c r="AA280" s="376">
        <f>'[7]Nicht-Bio'!C262</f>
        <v>3.3921614997320102</v>
      </c>
      <c r="AB280" s="362">
        <f>'[7]Nicht-Bio'!D262</f>
        <v>2.5513073702631002</v>
      </c>
      <c r="AC280" s="362">
        <f>'[7]Nicht-Bio'!E262</f>
        <v>2.2135354735299901</v>
      </c>
      <c r="AD280" s="362">
        <f>'[7]Nicht-Bio'!F262</f>
        <v>0.77865062471086999</v>
      </c>
      <c r="AE280" s="380">
        <f t="shared" si="40"/>
        <v>12.066942256911842</v>
      </c>
      <c r="AF280" s="362">
        <f>'[7]Nicht-Bio'!G262</f>
        <v>2.0310755441305202</v>
      </c>
      <c r="AG280" s="362">
        <f>'[7]Nicht-Bio'!I262</f>
        <v>3.6858268054032099</v>
      </c>
      <c r="AH280" s="362">
        <f>'[7]Nicht-Bio'!J262</f>
        <v>1.42359287023891</v>
      </c>
      <c r="AI280" s="362">
        <f>'[7]Nicht-Bio'!K262</f>
        <v>4.07834694919159</v>
      </c>
      <c r="AJ280" s="362">
        <f>'[7]Nicht-Bio'!L262</f>
        <v>1.9507436681817101</v>
      </c>
      <c r="AK280" s="362">
        <f>'[7]Nicht-Bio'!M262</f>
        <v>2.20144175331605</v>
      </c>
      <c r="AL280" s="362">
        <f>'[7]Nicht-Bio'!N262</f>
        <v>5.4012242591552102</v>
      </c>
      <c r="AM280" s="362">
        <f>'[7]Nicht-Bio'!O262</f>
        <v>4.5954114161949402</v>
      </c>
      <c r="AN280" s="362">
        <f>'[7]Nicht-Bio'!P262</f>
        <v>5.7537711314867597</v>
      </c>
      <c r="AO280" s="362">
        <f>'[7]Nicht-Bio'!R262</f>
        <v>6.3001646958528399</v>
      </c>
      <c r="AP280" s="362">
        <f>'[7]Nicht-Bio'!S262</f>
        <v>9.4200950755787503</v>
      </c>
      <c r="AQ280" s="362">
        <f>'[7]Nicht-Bio'!T262</f>
        <v>3.1853590847718398</v>
      </c>
      <c r="AR280" s="362">
        <f>'[7]Nicht-Bio'!U262</f>
        <v>3.47563081531304</v>
      </c>
      <c r="AS280" s="362">
        <f>'[7]Nicht-Bio'!W262</f>
        <v>3.83460559871734</v>
      </c>
      <c r="AT280" s="362">
        <f>'[7]Nicht-Bio'!X262</f>
        <v>31.932835485957199</v>
      </c>
      <c r="AU280" s="380">
        <f t="shared" si="41"/>
        <v>22.870517753256294</v>
      </c>
      <c r="AV280" s="362">
        <f>[6]Tabelle1!B93</f>
        <v>1.7555124140633347</v>
      </c>
      <c r="AW280" s="362"/>
      <c r="AX280" s="381">
        <f t="shared" si="42"/>
        <v>2.4577173796886682</v>
      </c>
      <c r="AY280" s="382">
        <f t="shared" si="43"/>
        <v>123.53093138020294</v>
      </c>
    </row>
    <row r="281" spans="1:51" ht="14.15" customHeight="1">
      <c r="A281" s="398">
        <v>44440</v>
      </c>
      <c r="B281" s="376">
        <f>'[3]Warenkorb transponiert'!AI168</f>
        <v>1.4311914156637449</v>
      </c>
      <c r="C281" s="362">
        <f>'[3]Warenkorb transponiert'!AJ168</f>
        <v>18.765937646088826</v>
      </c>
      <c r="D281" s="362">
        <f>'[3]Warenkorb transponiert'!AK168</f>
        <v>9.6676898825706061</v>
      </c>
      <c r="E281" s="362">
        <f>'[3]Warenkorb transponiert'!AL168</f>
        <v>17.050577578277373</v>
      </c>
      <c r="F281" s="362">
        <f>'[3]Warenkorb transponiert'!AM168</f>
        <v>16.380658569972173</v>
      </c>
      <c r="G281" s="362">
        <f>'[3]Warenkorb transponiert'!AN168</f>
        <v>6.5862843418672012</v>
      </c>
      <c r="H281" s="362">
        <f>'[3]Warenkorb transponiert'!AO168</f>
        <v>3.0830002149578086</v>
      </c>
      <c r="I281" s="362">
        <f>'[3]Warenkorb transponiert'!AP168</f>
        <v>2.4445342703944202</v>
      </c>
      <c r="J281" s="380">
        <f t="shared" si="36"/>
        <v>27.812022714661534</v>
      </c>
      <c r="K281" s="362">
        <f>[4]prixC2!C386</f>
        <v>75.164823794274994</v>
      </c>
      <c r="L281" s="362">
        <f>[4]prixC2!D386</f>
        <v>51.717742082530869</v>
      </c>
      <c r="M281" s="362">
        <f>[4]prixC2!Q386</f>
        <v>32.858005729457737</v>
      </c>
      <c r="N281" s="362">
        <f>[4]prixC2!R386</f>
        <v>20.761752975752835</v>
      </c>
      <c r="O281" s="362">
        <f>[4]prixC2!T386</f>
        <v>25.195896491396194</v>
      </c>
      <c r="P281" s="362">
        <f>[4]prixC2!AE386</f>
        <v>5.2024856019925005</v>
      </c>
      <c r="Q281" s="362">
        <f>[4]prixC2!AH386</f>
        <v>1.3449328448343871</v>
      </c>
      <c r="R281" s="362">
        <f>[4]prixC2!AI386</f>
        <v>1.7898526919079492</v>
      </c>
      <c r="S281" s="362">
        <f>[4]prixC2!AK386</f>
        <v>9.2929342818933343</v>
      </c>
      <c r="T281" s="362">
        <f>[4]prixC2!AL386</f>
        <v>32.414537036201338</v>
      </c>
      <c r="U281" s="380">
        <f t="shared" si="37"/>
        <v>42.224240934943523</v>
      </c>
      <c r="V281" s="376">
        <f>'[2]Haltung gewichtet'!H256</f>
        <v>0.58242695131342548</v>
      </c>
      <c r="W281" s="380">
        <f t="shared" si="38"/>
        <v>16.307954636775914</v>
      </c>
      <c r="X281" s="362" t="str">
        <f>IF(ISBLANK([1]KochtypBerechnung_nichtBio!U250),"",[1]KochtypBerechnung_nichtBio!U250)</f>
        <v/>
      </c>
      <c r="Y281" s="362">
        <f>IF(ISBLANK([1]KochtypBerechnung_nichtBio!W250),"",[1]KochtypBerechnung_nichtBio!W250)</f>
        <v>1.51704651133422</v>
      </c>
      <c r="Z281" s="380">
        <f t="shared" si="39"/>
        <v>0.98608023236724307</v>
      </c>
      <c r="AA281" s="376">
        <f>'[7]Nicht-Bio'!C263</f>
        <v>3.1169770523014901</v>
      </c>
      <c r="AB281" s="362">
        <f>'[7]Nicht-Bio'!D263</f>
        <v>2.36179441539982</v>
      </c>
      <c r="AC281" s="362">
        <f>'[7]Nicht-Bio'!E263</f>
        <v>2.51850200854259</v>
      </c>
      <c r="AD281" s="362">
        <f>'[7]Nicht-Bio'!F263</f>
        <v>0.75917189506855998</v>
      </c>
      <c r="AE281" s="380">
        <f t="shared" si="40"/>
        <v>11.649461973909306</v>
      </c>
      <c r="AF281" s="362">
        <f>'[7]Nicht-Bio'!G263</f>
        <v>2.03121651663418</v>
      </c>
      <c r="AG281" s="362">
        <f>'[7]Nicht-Bio'!I263</f>
        <v>3.4018681726888902</v>
      </c>
      <c r="AH281" s="362">
        <f>'[7]Nicht-Bio'!J263</f>
        <v>1.53126614275173</v>
      </c>
      <c r="AI281" s="362">
        <f>'[7]Nicht-Bio'!K263</f>
        <v>4.1085073932520002</v>
      </c>
      <c r="AJ281" s="362">
        <f>'[7]Nicht-Bio'!L263</f>
        <v>1.81946623561808</v>
      </c>
      <c r="AK281" s="362">
        <f>'[7]Nicht-Bio'!M263</f>
        <v>2.16550059587221</v>
      </c>
      <c r="AL281" s="362">
        <f>'[7]Nicht-Bio'!N263</f>
        <v>4.8945627334856701</v>
      </c>
      <c r="AM281" s="362">
        <f>'[7]Nicht-Bio'!O263</f>
        <v>4.05873907164868</v>
      </c>
      <c r="AN281" s="362">
        <f>'[7]Nicht-Bio'!P263</f>
        <v>5.4834951633049602</v>
      </c>
      <c r="AO281" s="362">
        <f>'[7]Nicht-Bio'!R263</f>
        <v>5.5404765631195101</v>
      </c>
      <c r="AP281" s="362">
        <f>'[7]Nicht-Bio'!S263</f>
        <v>8.74374151467579</v>
      </c>
      <c r="AQ281" s="362">
        <f>'[7]Nicht-Bio'!T263</f>
        <v>3.2302635663027601</v>
      </c>
      <c r="AR281" s="362">
        <f>'[7]Nicht-Bio'!U263</f>
        <v>3.44516628086763</v>
      </c>
      <c r="AS281" s="362">
        <f>'[7]Nicht-Bio'!W263</f>
        <v>4.23255530980442</v>
      </c>
      <c r="AT281" s="362">
        <f>'[7]Nicht-Bio'!X263</f>
        <v>27.0231628375799</v>
      </c>
      <c r="AU281" s="380">
        <f t="shared" si="41"/>
        <v>21.778987794591401</v>
      </c>
      <c r="AV281" s="362">
        <f>[6]Tabelle1!B94</f>
        <v>1.7555124140633347</v>
      </c>
      <c r="AW281" s="362"/>
      <c r="AX281" s="381">
        <f t="shared" si="42"/>
        <v>2.4577173796886682</v>
      </c>
      <c r="AY281" s="382">
        <f t="shared" si="43"/>
        <v>123.21646566693761</v>
      </c>
    </row>
    <row r="282" spans="1:51">
      <c r="A282" s="398">
        <v>44470</v>
      </c>
      <c r="B282" s="376">
        <f>'[3]Warenkorb transponiert'!AI169</f>
        <v>1.4440598909697964</v>
      </c>
      <c r="C282" s="362">
        <f>'[3]Warenkorb transponiert'!AJ169</f>
        <v>18.563322916401354</v>
      </c>
      <c r="D282" s="362">
        <f>'[3]Warenkorb transponiert'!AK169</f>
        <v>10.191009336179613</v>
      </c>
      <c r="E282" s="362">
        <f>'[3]Warenkorb transponiert'!AL169</f>
        <v>18.023977329276001</v>
      </c>
      <c r="F282" s="362">
        <f>'[3]Warenkorb transponiert'!AM169</f>
        <v>16.383041504482613</v>
      </c>
      <c r="G282" s="362">
        <f>'[3]Warenkorb transponiert'!AN169</f>
        <v>6.5933409117962256</v>
      </c>
      <c r="H282" s="362">
        <f>'[3]Warenkorb transponiert'!AO169</f>
        <v>3.0159962595134409</v>
      </c>
      <c r="I282" s="362">
        <f>'[3]Warenkorb transponiert'!AP169</f>
        <v>2.4445342703944202</v>
      </c>
      <c r="J282" s="380">
        <f t="shared" si="36"/>
        <v>28.108011305805793</v>
      </c>
      <c r="K282" s="362">
        <f>[4]prixC2!C387</f>
        <v>74.901777982246813</v>
      </c>
      <c r="L282" s="362">
        <f>[4]prixC2!D387</f>
        <v>50.47511067748291</v>
      </c>
      <c r="M282" s="362">
        <f>[4]prixC2!Q387</f>
        <v>32.130773421869826</v>
      </c>
      <c r="N282" s="362">
        <f>[4]prixC2!R387</f>
        <v>20.406522887242687</v>
      </c>
      <c r="O282" s="362">
        <f>[4]prixC2!T387</f>
        <v>25.689326473610368</v>
      </c>
      <c r="P282" s="362">
        <f>[4]prixC2!AE387</f>
        <v>5.1673734920907517</v>
      </c>
      <c r="Q282" s="362">
        <f>[4]prixC2!AH387</f>
        <v>1.3589743106827612</v>
      </c>
      <c r="R282" s="362">
        <f>[4]prixC2!AI387</f>
        <v>1.779380811728458</v>
      </c>
      <c r="S282" s="362">
        <f>[4]prixC2!AK387</f>
        <v>9.2057083636771662</v>
      </c>
      <c r="T282" s="362">
        <f>[4]prixC2!AL387</f>
        <v>31.721763071511237</v>
      </c>
      <c r="U282" s="380">
        <f t="shared" si="37"/>
        <v>41.781977489387259</v>
      </c>
      <c r="V282" s="376">
        <f>'[2]Haltung gewichtet'!H257</f>
        <v>0.57848858189836505</v>
      </c>
      <c r="W282" s="380">
        <f t="shared" si="38"/>
        <v>16.197680293154221</v>
      </c>
      <c r="X282" s="362">
        <f>IF(ISBLANK([1]KochtypBerechnung_nichtBio!U251),"",[1]KochtypBerechnung_nichtBio!U251)</f>
        <v>1.41857171257521</v>
      </c>
      <c r="Y282" s="362">
        <f>IF(ISBLANK([1]KochtypBerechnung_nichtBio!W251),"",[1]KochtypBerechnung_nichtBio!W251)</f>
        <v>1.397978864663</v>
      </c>
      <c r="Z282" s="380">
        <f t="shared" si="39"/>
        <v>3.0365438308937653</v>
      </c>
      <c r="AA282" s="376">
        <f>'[7]Nicht-Bio'!C264</f>
        <v>3.2606917074117998</v>
      </c>
      <c r="AB282" s="362">
        <f>'[7]Nicht-Bio'!D264</f>
        <v>2.4389897265901199</v>
      </c>
      <c r="AC282" s="362">
        <f>'[7]Nicht-Bio'!E264</f>
        <v>2.6495233778583902</v>
      </c>
      <c r="AD282" s="362">
        <f>'[7]Nicht-Bio'!F264</f>
        <v>0.80369630748820398</v>
      </c>
      <c r="AE282" s="380">
        <f t="shared" si="40"/>
        <v>12.185614570574137</v>
      </c>
      <c r="AF282" s="362">
        <f>'[7]Nicht-Bio'!G264</f>
        <v>2.07378718089273</v>
      </c>
      <c r="AG282" s="362">
        <f>'[7]Nicht-Bio'!I264</f>
        <v>3.3614384577476799</v>
      </c>
      <c r="AH282" s="362">
        <f>'[7]Nicht-Bio'!J264</f>
        <v>1.3554819625955401</v>
      </c>
      <c r="AI282" s="362">
        <f>'[7]Nicht-Bio'!K264</f>
        <v>2.4622289619114399</v>
      </c>
      <c r="AJ282" s="362">
        <f>'[7]Nicht-Bio'!L264</f>
        <v>1.52171359137798</v>
      </c>
      <c r="AK282" s="362">
        <f>'[7]Nicht-Bio'!M264</f>
        <v>2.08412573642399</v>
      </c>
      <c r="AL282" s="362">
        <f>'[7]Nicht-Bio'!N264</f>
        <v>4.5459332763176503</v>
      </c>
      <c r="AM282" s="362">
        <f>'[7]Nicht-Bio'!O264</f>
        <v>3.77315096870639</v>
      </c>
      <c r="AN282" s="362">
        <f>'[7]Nicht-Bio'!P264</f>
        <v>5.16591420298007</v>
      </c>
      <c r="AO282" s="362">
        <f>'[7]Nicht-Bio'!R264</f>
        <v>5.2478992544315597</v>
      </c>
      <c r="AP282" s="362">
        <f>'[7]Nicht-Bio'!S264</f>
        <v>8.8424512493807796</v>
      </c>
      <c r="AQ282" s="362">
        <f>'[7]Nicht-Bio'!T264</f>
        <v>3.2012847917539999</v>
      </c>
      <c r="AR282" s="362">
        <f>'[7]Nicht-Bio'!U264</f>
        <v>3.2214729824406998</v>
      </c>
      <c r="AS282" s="362">
        <f>'[7]Nicht-Bio'!W264</f>
        <v>3.30138100314071</v>
      </c>
      <c r="AT282" s="362">
        <f>'[7]Nicht-Bio'!X264</f>
        <v>24.9742298367511</v>
      </c>
      <c r="AU282" s="380">
        <f t="shared" si="41"/>
        <v>20.006856507603636</v>
      </c>
      <c r="AV282" s="362">
        <f>[6]Tabelle1!B95</f>
        <v>1.7555124140633347</v>
      </c>
      <c r="AW282" s="362"/>
      <c r="AX282" s="381">
        <f t="shared" si="42"/>
        <v>2.4577173796886682</v>
      </c>
      <c r="AY282" s="382">
        <f t="shared" si="43"/>
        <v>123.77440137710748</v>
      </c>
    </row>
    <row r="283" spans="1:51" ht="14.15" customHeight="1">
      <c r="A283" s="398">
        <v>44501</v>
      </c>
      <c r="B283" s="376">
        <f>'[3]Warenkorb transponiert'!AI170</f>
        <v>1.4503538739294213</v>
      </c>
      <c r="C283" s="362">
        <f>'[3]Warenkorb transponiert'!AJ170</f>
        <v>18.306159912760251</v>
      </c>
      <c r="D283" s="362">
        <f>'[3]Warenkorb transponiert'!AK170</f>
        <v>10.191009336179613</v>
      </c>
      <c r="E283" s="362">
        <f>'[3]Warenkorb transponiert'!AL170</f>
        <v>17.598647298245908</v>
      </c>
      <c r="F283" s="362">
        <f>'[3]Warenkorb transponiert'!AM170</f>
        <v>16.319383111132243</v>
      </c>
      <c r="G283" s="362">
        <f>'[3]Warenkorb transponiert'!AN170</f>
        <v>6.2720906488219033</v>
      </c>
      <c r="H283" s="362">
        <f>'[3]Warenkorb transponiert'!AO170</f>
        <v>3.0830002149578086</v>
      </c>
      <c r="I283" s="362">
        <f>'[3]Warenkorb transponiert'!AP170</f>
        <v>2.4445342703944202</v>
      </c>
      <c r="J283" s="380">
        <f t="shared" si="36"/>
        <v>27.928844389991028</v>
      </c>
      <c r="K283" s="362">
        <f>[4]prixC2!C388</f>
        <v>68.038772330680658</v>
      </c>
      <c r="L283" s="362">
        <f>[4]prixC2!D388</f>
        <v>51.280913751332385</v>
      </c>
      <c r="M283" s="362">
        <f>[4]prixC2!Q388</f>
        <v>31.227515215684686</v>
      </c>
      <c r="N283" s="362">
        <f>[4]prixC2!R388</f>
        <v>20.891710574632221</v>
      </c>
      <c r="O283" s="362">
        <f>[4]prixC2!T388</f>
        <v>26.539587608421602</v>
      </c>
      <c r="P283" s="362">
        <f>[4]prixC2!AE388</f>
        <v>4.8488584665750984</v>
      </c>
      <c r="Q283" s="362">
        <f>[4]prixC2!AH388</f>
        <v>1.359314049098127</v>
      </c>
      <c r="R283" s="362">
        <f>[4]prixC2!AI388</f>
        <v>1.7444978616858828</v>
      </c>
      <c r="S283" s="362">
        <f>[4]prixC2!AK388</f>
        <v>8.5951362052167113</v>
      </c>
      <c r="T283" s="362">
        <f>[4]prixC2!AL388</f>
        <v>31.444684567241339</v>
      </c>
      <c r="U283" s="380">
        <f t="shared" si="37"/>
        <v>40.614664257723405</v>
      </c>
      <c r="V283" s="376">
        <f>'[2]Haltung gewichtet'!H258</f>
        <v>0.57848858189836505</v>
      </c>
      <c r="W283" s="380">
        <f t="shared" si="38"/>
        <v>16.197680293154221</v>
      </c>
      <c r="X283" s="362" t="str">
        <f>IF(ISBLANK([1]KochtypBerechnung_nichtBio!U252),"",[1]KochtypBerechnung_nichtBio!U252)</f>
        <v/>
      </c>
      <c r="Y283" s="362">
        <f>IF(ISBLANK([1]KochtypBerechnung_nichtBio!W252),"",[1]KochtypBerechnung_nichtBio!W252)</f>
        <v>1.4034194637943</v>
      </c>
      <c r="Z283" s="380">
        <f t="shared" si="39"/>
        <v>0.91222265146629511</v>
      </c>
      <c r="AA283" s="376">
        <f>'[7]Nicht-Bio'!C265</f>
        <v>3.3208688582647699</v>
      </c>
      <c r="AB283" s="362">
        <f>'[7]Nicht-Bio'!D265</f>
        <v>2.44917586091151</v>
      </c>
      <c r="AC283" s="362">
        <f>'[7]Nicht-Bio'!E265</f>
        <v>2.42261727957281</v>
      </c>
      <c r="AD283" s="362">
        <f>'[7]Nicht-Bio'!F265</f>
        <v>0.79680848649625002</v>
      </c>
      <c r="AE283" s="380">
        <f t="shared" si="40"/>
        <v>12.068933626425801</v>
      </c>
      <c r="AF283" s="362">
        <f>'[7]Nicht-Bio'!G265</f>
        <v>2.06195281823863</v>
      </c>
      <c r="AG283" s="362">
        <f>'[7]Nicht-Bio'!I265</f>
        <v>3.34818630711468</v>
      </c>
      <c r="AH283" s="362">
        <f>'[7]Nicht-Bio'!J265</f>
        <v>0.943154734829734</v>
      </c>
      <c r="AI283" s="362">
        <f>'[7]Nicht-Bio'!K265</f>
        <v>2.1797715233461199</v>
      </c>
      <c r="AJ283" s="362">
        <f>'[7]Nicht-Bio'!L265</f>
        <v>1.31645400875068</v>
      </c>
      <c r="AK283" s="362">
        <f>'[7]Nicht-Bio'!M265</f>
        <v>2.0844660226735501</v>
      </c>
      <c r="AL283" s="362">
        <f>'[7]Nicht-Bio'!N265</f>
        <v>4.2700957141570504</v>
      </c>
      <c r="AM283" s="362">
        <f>'[7]Nicht-Bio'!O265</f>
        <v>4.0382557163834498</v>
      </c>
      <c r="AN283" s="362">
        <f>'[7]Nicht-Bio'!P265</f>
        <v>4.6420161882737698</v>
      </c>
      <c r="AO283" s="362">
        <f>'[7]Nicht-Bio'!R265</f>
        <v>4.4692373289258001</v>
      </c>
      <c r="AP283" s="362">
        <f>'[7]Nicht-Bio'!S265</f>
        <v>9.3058279493000704</v>
      </c>
      <c r="AQ283" s="362">
        <f>'[7]Nicht-Bio'!T265</f>
        <v>3.5385163717406201</v>
      </c>
      <c r="AR283" s="362">
        <f>'[7]Nicht-Bio'!U265</f>
        <v>2.8503250300002101</v>
      </c>
      <c r="AS283" s="362">
        <f>'[7]Nicht-Bio'!W265</f>
        <v>2.8675923238051602</v>
      </c>
      <c r="AT283" s="362">
        <f>'[7]Nicht-Bio'!X265</f>
        <v>22.4668697934679</v>
      </c>
      <c r="AU283" s="380">
        <f t="shared" si="41"/>
        <v>18.660345026053964</v>
      </c>
      <c r="AV283" s="362">
        <f>[6]Tabelle1!B96</f>
        <v>1.7555124140633347</v>
      </c>
      <c r="AW283" s="362"/>
      <c r="AX283" s="381">
        <f t="shared" si="42"/>
        <v>2.4577173796886682</v>
      </c>
      <c r="AY283" s="382">
        <f t="shared" si="43"/>
        <v>118.84040762450338</v>
      </c>
    </row>
    <row r="284" spans="1:51">
      <c r="A284" s="398">
        <v>44531</v>
      </c>
      <c r="B284" s="376">
        <f>'[3]Warenkorb transponiert'!AI171</f>
        <v>1.472792905328228</v>
      </c>
      <c r="C284" s="362">
        <f>'[3]Warenkorb transponiert'!AJ171</f>
        <v>18.752290343773602</v>
      </c>
      <c r="D284" s="362">
        <f>'[3]Warenkorb transponiert'!AK171</f>
        <v>10.191009336179613</v>
      </c>
      <c r="E284" s="362">
        <f>'[3]Warenkorb transponiert'!AL171</f>
        <v>17.598647298245908</v>
      </c>
      <c r="F284" s="362">
        <f>'[3]Warenkorb transponiert'!AM171</f>
        <v>16.383041504482613</v>
      </c>
      <c r="G284" s="362">
        <f>'[3]Warenkorb transponiert'!AN171</f>
        <v>6.2897320736444655</v>
      </c>
      <c r="H284" s="362">
        <f>'[3]Warenkorb transponiert'!AO171</f>
        <v>2.9321044676489456</v>
      </c>
      <c r="I284" s="362">
        <f>'[3]Warenkorb transponiert'!AP171</f>
        <v>2.4445342703944202</v>
      </c>
      <c r="J284" s="380">
        <f t="shared" si="36"/>
        <v>28.1505393370077</v>
      </c>
      <c r="K284" s="362">
        <f>[4]prixC2!C389</f>
        <v>77.804648960318431</v>
      </c>
      <c r="L284" s="362">
        <f>[4]prixC2!D389</f>
        <v>50.059744971154217</v>
      </c>
      <c r="M284" s="362">
        <f>[4]prixC2!Q389</f>
        <v>31.615240884285782</v>
      </c>
      <c r="N284" s="362">
        <f>[4]prixC2!R389</f>
        <v>20.089053113540505</v>
      </c>
      <c r="O284" s="362">
        <f>[4]prixC2!T389</f>
        <v>26.27002361940621</v>
      </c>
      <c r="P284" s="362">
        <f>[4]prixC2!AE389</f>
        <v>6.9702915867221291</v>
      </c>
      <c r="Q284" s="362">
        <f>[4]prixC2!AH389</f>
        <v>1.3370870917700455</v>
      </c>
      <c r="R284" s="362">
        <f>[4]prixC2!AI389</f>
        <v>1.798937658782183</v>
      </c>
      <c r="S284" s="362">
        <f>[4]prixC2!AK389</f>
        <v>9.1292880605808744</v>
      </c>
      <c r="T284" s="362">
        <f>[4]prixC2!AL389</f>
        <v>30.893550345856973</v>
      </c>
      <c r="U284" s="380">
        <f t="shared" si="37"/>
        <v>41.998105211988296</v>
      </c>
      <c r="V284" s="376">
        <f>'[2]Haltung gewichtet'!H259</f>
        <v>0.57848858189836505</v>
      </c>
      <c r="W284" s="380">
        <f t="shared" si="38"/>
        <v>16.197680293154221</v>
      </c>
      <c r="X284" s="362" t="str">
        <f>IF(ISBLANK([1]KochtypBerechnung_nichtBio!U253),"",[1]KochtypBerechnung_nichtBio!U253)</f>
        <v/>
      </c>
      <c r="Y284" s="362">
        <f>IF(ISBLANK([1]KochtypBerechnung_nichtBio!W253),"",[1]KochtypBerechnung_nichtBio!W253)</f>
        <v>1.35082684316018</v>
      </c>
      <c r="Z284" s="380">
        <f t="shared" si="39"/>
        <v>0.87803744805411699</v>
      </c>
      <c r="AA284" s="376">
        <f>'[7]Nicht-Bio'!C266</f>
        <v>3.2344151604750402</v>
      </c>
      <c r="AB284" s="362">
        <f>'[7]Nicht-Bio'!D266</f>
        <v>2.3505054225481299</v>
      </c>
      <c r="AC284" s="362">
        <f>'[7]Nicht-Bio'!E266</f>
        <v>2.0717998013556498</v>
      </c>
      <c r="AD284" s="362">
        <f>'[7]Nicht-Bio'!F266</f>
        <v>0.78376768385764894</v>
      </c>
      <c r="AE284" s="380">
        <f t="shared" si="40"/>
        <v>11.476011320434999</v>
      </c>
      <c r="AF284" s="362">
        <f>'[7]Nicht-Bio'!G266</f>
        <v>2.0617666463886599</v>
      </c>
      <c r="AG284" s="362">
        <f>'[7]Nicht-Bio'!I266</f>
        <v>3.2983962866630998</v>
      </c>
      <c r="AH284" s="362">
        <f>'[7]Nicht-Bio'!J266</f>
        <v>0.96400172020555697</v>
      </c>
      <c r="AI284" s="362">
        <f>'[7]Nicht-Bio'!K266</f>
        <v>3.0464590522438701</v>
      </c>
      <c r="AJ284" s="362">
        <f>'[7]Nicht-Bio'!L266</f>
        <v>1.1438780989060999</v>
      </c>
      <c r="AK284" s="362">
        <f>'[7]Nicht-Bio'!M266</f>
        <v>2.0257896209928399</v>
      </c>
      <c r="AL284" s="362">
        <f>'[7]Nicht-Bio'!N266</f>
        <v>3.22143342792711</v>
      </c>
      <c r="AM284" s="362">
        <f>'[7]Nicht-Bio'!O266</f>
        <v>2.93664038891011</v>
      </c>
      <c r="AN284" s="362">
        <f>'[7]Nicht-Bio'!P266</f>
        <v>2.7810703046306302</v>
      </c>
      <c r="AO284" s="362">
        <f>'[7]Nicht-Bio'!R266</f>
        <v>3.8972598495750801</v>
      </c>
      <c r="AP284" s="362">
        <f>'[7]Nicht-Bio'!S266</f>
        <v>9.0952224416724903</v>
      </c>
      <c r="AQ284" s="362">
        <f>'[7]Nicht-Bio'!T266</f>
        <v>3.60874757986995</v>
      </c>
      <c r="AR284" s="362">
        <f>'[7]Nicht-Bio'!U266</f>
        <v>2.6005152433259999</v>
      </c>
      <c r="AS284" s="362">
        <f>'[7]Nicht-Bio'!W266</f>
        <v>3.0536157324100301</v>
      </c>
      <c r="AT284" s="362">
        <f>'[7]Nicht-Bio'!X266</f>
        <v>20.637013254293802</v>
      </c>
      <c r="AU284" s="380">
        <f t="shared" si="41"/>
        <v>17.440490413481573</v>
      </c>
      <c r="AV284" s="362">
        <f>[6]Tabelle1!B97</f>
        <v>1.7555124140633347</v>
      </c>
      <c r="AW284" s="362"/>
      <c r="AX284" s="381">
        <f t="shared" si="42"/>
        <v>2.4577173796886682</v>
      </c>
      <c r="AY284" s="382">
        <f t="shared" si="43"/>
        <v>118.59858140380958</v>
      </c>
    </row>
    <row r="285" spans="1:51" ht="14.15" hidden="1" customHeight="1">
      <c r="A285" s="398">
        <v>44562</v>
      </c>
      <c r="B285" s="376">
        <f>'[3]Warenkorb transponiert'!AI172</f>
        <v>0</v>
      </c>
      <c r="C285" s="362">
        <f>'[3]Warenkorb transponiert'!AJ172</f>
        <v>0</v>
      </c>
      <c r="D285" s="362">
        <f>'[3]Warenkorb transponiert'!AK172</f>
        <v>0</v>
      </c>
      <c r="E285" s="362">
        <f>'[3]Warenkorb transponiert'!AL172</f>
        <v>0</v>
      </c>
      <c r="F285" s="362">
        <f>'[3]Warenkorb transponiert'!AM172</f>
        <v>0</v>
      </c>
      <c r="G285" s="362">
        <f>'[3]Warenkorb transponiert'!AN172</f>
        <v>0</v>
      </c>
      <c r="H285" s="362">
        <f>'[3]Warenkorb transponiert'!AO172</f>
        <v>0</v>
      </c>
      <c r="I285" s="362">
        <f>'[3]Warenkorb transponiert'!AP172</f>
        <v>0</v>
      </c>
      <c r="J285" s="380">
        <f t="shared" si="36"/>
        <v>0</v>
      </c>
      <c r="K285" s="362">
        <f>[4]prixC2!C390</f>
        <v>0</v>
      </c>
      <c r="L285" s="362">
        <f>[4]prixC2!D390</f>
        <v>0</v>
      </c>
      <c r="M285" s="362">
        <f>[4]prixC2!Q390</f>
        <v>0</v>
      </c>
      <c r="N285" s="362">
        <f>[4]prixC2!R390</f>
        <v>0</v>
      </c>
      <c r="O285" s="362">
        <f>[4]prixC2!T390</f>
        <v>0</v>
      </c>
      <c r="P285" s="362">
        <f>[4]prixC2!AE390</f>
        <v>0</v>
      </c>
      <c r="Q285" s="362">
        <f>[4]prixC2!AH390</f>
        <v>0</v>
      </c>
      <c r="R285" s="362">
        <f>[4]prixC2!AI390</f>
        <v>0</v>
      </c>
      <c r="S285" s="362">
        <f>[4]prixC2!AK390</f>
        <v>0</v>
      </c>
      <c r="T285" s="362">
        <f>[4]prixC2!AL390</f>
        <v>0</v>
      </c>
      <c r="U285" s="380">
        <f t="shared" si="37"/>
        <v>0</v>
      </c>
      <c r="V285" s="376">
        <f>'[2]Haltung gewichtet'!H260</f>
        <v>0</v>
      </c>
      <c r="W285" s="380">
        <f t="shared" si="38"/>
        <v>0</v>
      </c>
      <c r="X285" s="362" t="str">
        <f>IF(ISBLANK([1]KochtypBerechnung_nichtBio!U254),"",[1]KochtypBerechnung_nichtBio!U254)</f>
        <v/>
      </c>
      <c r="Y285" s="362">
        <f>IF(ISBLANK([1]KochtypBerechnung_nichtBio!W254),"",[1]KochtypBerechnung_nichtBio!W254)</f>
        <v>1.3458552352836299</v>
      </c>
      <c r="Z285" s="380">
        <f t="shared" si="39"/>
        <v>0.87480590293435945</v>
      </c>
      <c r="AA285" s="376">
        <f>'[7]Nicht-Bio'!C267</f>
        <v>3.3794245940437699</v>
      </c>
      <c r="AB285" s="362">
        <f>'[7]Nicht-Bio'!D267</f>
        <v>2.3250035243084799</v>
      </c>
      <c r="AC285" s="362">
        <f>'[7]Nicht-Bio'!E267</f>
        <v>1.8042788357122601</v>
      </c>
      <c r="AD285" s="362">
        <f>'[7]Nicht-Bio'!F267</f>
        <v>0.79874349884842699</v>
      </c>
      <c r="AE285" s="380">
        <f t="shared" si="40"/>
        <v>11.462277880257778</v>
      </c>
      <c r="AF285" s="362">
        <f>'[7]Nicht-Bio'!G267</f>
        <v>1.60712104252772</v>
      </c>
      <c r="AG285" s="362">
        <f>'[7]Nicht-Bio'!I267</f>
        <v>3.1829806537839902</v>
      </c>
      <c r="AH285" s="362">
        <f>'[7]Nicht-Bio'!J267</f>
        <v>0.99596824376980797</v>
      </c>
      <c r="AI285" s="362">
        <f>'[7]Nicht-Bio'!K267</f>
        <v>3.13556631220351</v>
      </c>
      <c r="AJ285" s="362">
        <f>'[7]Nicht-Bio'!L267</f>
        <v>0.93531044886662096</v>
      </c>
      <c r="AK285" s="362">
        <f>'[7]Nicht-Bio'!M267</f>
        <v>1.9978851876938299</v>
      </c>
      <c r="AL285" s="362">
        <f>'[7]Nicht-Bio'!N267</f>
        <v>2.8510403998991398</v>
      </c>
      <c r="AM285" s="362">
        <f>'[7]Nicht-Bio'!O267</f>
        <v>2.9869982700944999</v>
      </c>
      <c r="AN285" s="362">
        <f>'[7]Nicht-Bio'!P267</f>
        <v>2.80059064017947</v>
      </c>
      <c r="AO285" s="362">
        <f>'[7]Nicht-Bio'!R267</f>
        <v>3.7832075765583499</v>
      </c>
      <c r="AP285" s="362">
        <f>'[7]Nicht-Bio'!S267</f>
        <v>8.9891033436437198</v>
      </c>
      <c r="AQ285" s="362">
        <f>'[7]Nicht-Bio'!T267</f>
        <v>3.5653949822593001</v>
      </c>
      <c r="AR285" s="362">
        <f>'[7]Nicht-Bio'!U267</f>
        <v>2.58232300812299</v>
      </c>
      <c r="AS285" s="362">
        <f>'[7]Nicht-Bio'!W267</f>
        <v>3.2009411015634299</v>
      </c>
      <c r="AT285" s="362">
        <f>'[7]Nicht-Bio'!X267</f>
        <v>25.405889904977101</v>
      </c>
      <c r="AU285" s="380">
        <f t="shared" si="41"/>
        <v>16.809712092876836</v>
      </c>
      <c r="AV285" s="362">
        <f>[6]Tabelle1!B98</f>
        <v>1.7555124140633347</v>
      </c>
      <c r="AW285" s="362"/>
      <c r="AX285" s="381">
        <f t="shared" si="42"/>
        <v>2.4577173796886682</v>
      </c>
      <c r="AY285" s="382">
        <f t="shared" si="43"/>
        <v>31.604513255757638</v>
      </c>
    </row>
    <row r="286" spans="1:51" hidden="1">
      <c r="A286" s="398">
        <v>44593</v>
      </c>
      <c r="B286" s="376">
        <f>'[3]Warenkorb transponiert'!AI173</f>
        <v>0</v>
      </c>
      <c r="C286" s="362">
        <f>'[3]Warenkorb transponiert'!AJ173</f>
        <v>0</v>
      </c>
      <c r="D286" s="362">
        <f>'[3]Warenkorb transponiert'!AK173</f>
        <v>0</v>
      </c>
      <c r="E286" s="362">
        <f>'[3]Warenkorb transponiert'!AL173</f>
        <v>0</v>
      </c>
      <c r="F286" s="362">
        <f>'[3]Warenkorb transponiert'!AM173</f>
        <v>0</v>
      </c>
      <c r="G286" s="362">
        <f>'[3]Warenkorb transponiert'!AN173</f>
        <v>0</v>
      </c>
      <c r="H286" s="362">
        <f>'[3]Warenkorb transponiert'!AO173</f>
        <v>0</v>
      </c>
      <c r="I286" s="362">
        <f>'[3]Warenkorb transponiert'!AP173</f>
        <v>0</v>
      </c>
      <c r="J286" s="380">
        <f t="shared" si="36"/>
        <v>0</v>
      </c>
      <c r="K286" s="362">
        <f>[4]prixC2!C391</f>
        <v>0</v>
      </c>
      <c r="L286" s="362">
        <f>[4]prixC2!D391</f>
        <v>0</v>
      </c>
      <c r="M286" s="362">
        <f>[4]prixC2!Q391</f>
        <v>0</v>
      </c>
      <c r="N286" s="362">
        <f>[4]prixC2!R391</f>
        <v>0</v>
      </c>
      <c r="O286" s="362">
        <f>[4]prixC2!T391</f>
        <v>0</v>
      </c>
      <c r="P286" s="362">
        <f>[4]prixC2!AE391</f>
        <v>0</v>
      </c>
      <c r="Q286" s="362">
        <f>[4]prixC2!AH391</f>
        <v>0</v>
      </c>
      <c r="R286" s="362">
        <f>[4]prixC2!AI391</f>
        <v>0</v>
      </c>
      <c r="S286" s="362">
        <f>[4]prixC2!AK391</f>
        <v>0</v>
      </c>
      <c r="T286" s="362">
        <f>[4]prixC2!AL391</f>
        <v>0</v>
      </c>
      <c r="U286" s="380">
        <f t="shared" si="37"/>
        <v>0</v>
      </c>
      <c r="V286" s="376">
        <f>'[2]Haltung gewichtet'!H261</f>
        <v>0</v>
      </c>
      <c r="W286" s="380">
        <f t="shared" si="38"/>
        <v>0</v>
      </c>
      <c r="X286" s="362" t="str">
        <f>IF(ISBLANK([1]KochtypBerechnung_nichtBio!U255),"",[1]KochtypBerechnung_nichtBio!U255)</f>
        <v/>
      </c>
      <c r="Y286" s="362">
        <f>IF(ISBLANK([1]KochtypBerechnung_nichtBio!W255),"",[1]KochtypBerechnung_nichtBio!W255)</f>
        <v>1.36670051407937</v>
      </c>
      <c r="Z286" s="380">
        <f t="shared" si="39"/>
        <v>0.88835533415159051</v>
      </c>
      <c r="AA286" s="376">
        <f>'[7]Nicht-Bio'!C268</f>
        <v>0</v>
      </c>
      <c r="AB286" s="362">
        <f>'[7]Nicht-Bio'!D268</f>
        <v>0</v>
      </c>
      <c r="AC286" s="362">
        <f>'[7]Nicht-Bio'!E268</f>
        <v>0</v>
      </c>
      <c r="AD286" s="362">
        <f>'[7]Nicht-Bio'!F268</f>
        <v>0</v>
      </c>
      <c r="AE286" s="380">
        <f t="shared" si="40"/>
        <v>0</v>
      </c>
      <c r="AF286" s="362">
        <f>'[7]Nicht-Bio'!G268</f>
        <v>0</v>
      </c>
      <c r="AG286" s="362">
        <f>'[7]Nicht-Bio'!I268</f>
        <v>0</v>
      </c>
      <c r="AH286" s="362">
        <f>'[7]Nicht-Bio'!J268</f>
        <v>0</v>
      </c>
      <c r="AI286" s="362">
        <f>'[7]Nicht-Bio'!K268</f>
        <v>0</v>
      </c>
      <c r="AJ286" s="362">
        <f>'[7]Nicht-Bio'!L268</f>
        <v>0</v>
      </c>
      <c r="AK286" s="362">
        <f>'[7]Nicht-Bio'!M268</f>
        <v>0</v>
      </c>
      <c r="AL286" s="362">
        <f>'[7]Nicht-Bio'!N268</f>
        <v>0</v>
      </c>
      <c r="AM286" s="362">
        <f>'[7]Nicht-Bio'!O268</f>
        <v>0</v>
      </c>
      <c r="AN286" s="362">
        <f>'[7]Nicht-Bio'!P268</f>
        <v>0</v>
      </c>
      <c r="AO286" s="362">
        <f>'[7]Nicht-Bio'!R268</f>
        <v>0</v>
      </c>
      <c r="AP286" s="362">
        <f>'[7]Nicht-Bio'!S268</f>
        <v>0</v>
      </c>
      <c r="AQ286" s="362">
        <f>'[7]Nicht-Bio'!T268</f>
        <v>0</v>
      </c>
      <c r="AR286" s="362">
        <f>'[7]Nicht-Bio'!U268</f>
        <v>0</v>
      </c>
      <c r="AS286" s="362">
        <f>'[7]Nicht-Bio'!W268</f>
        <v>0</v>
      </c>
      <c r="AT286" s="362">
        <f>'[7]Nicht-Bio'!X268</f>
        <v>0</v>
      </c>
      <c r="AU286" s="380">
        <f t="shared" si="41"/>
        <v>0</v>
      </c>
      <c r="AV286" s="362">
        <f>[6]Tabelle1!B99</f>
        <v>1.7555124140633347</v>
      </c>
      <c r="AW286" s="362"/>
      <c r="AX286" s="381">
        <f t="shared" si="42"/>
        <v>2.4577173796886682</v>
      </c>
      <c r="AY286" s="382">
        <f t="shared" si="43"/>
        <v>3.3460727138402588</v>
      </c>
    </row>
    <row r="287" spans="1:51" ht="14.15" hidden="1" customHeight="1">
      <c r="A287" s="398">
        <v>44621</v>
      </c>
      <c r="B287" s="376">
        <f>'[3]Warenkorb transponiert'!AI174</f>
        <v>0</v>
      </c>
      <c r="C287" s="362">
        <f>'[3]Warenkorb transponiert'!AJ174</f>
        <v>0</v>
      </c>
      <c r="D287" s="362">
        <f>'[3]Warenkorb transponiert'!AK174</f>
        <v>0</v>
      </c>
      <c r="E287" s="362">
        <f>'[3]Warenkorb transponiert'!AL174</f>
        <v>0</v>
      </c>
      <c r="F287" s="362">
        <f>'[3]Warenkorb transponiert'!AM174</f>
        <v>0</v>
      </c>
      <c r="G287" s="362">
        <f>'[3]Warenkorb transponiert'!AN174</f>
        <v>0</v>
      </c>
      <c r="H287" s="362">
        <f>'[3]Warenkorb transponiert'!AO174</f>
        <v>0</v>
      </c>
      <c r="I287" s="362">
        <f>'[3]Warenkorb transponiert'!AP174</f>
        <v>0</v>
      </c>
      <c r="J287" s="380">
        <f t="shared" si="36"/>
        <v>0</v>
      </c>
      <c r="K287" s="362">
        <f>[4]prixC2!C392</f>
        <v>0</v>
      </c>
      <c r="L287" s="362">
        <f>[4]prixC2!D392</f>
        <v>0</v>
      </c>
      <c r="M287" s="362">
        <f>[4]prixC2!Q392</f>
        <v>0</v>
      </c>
      <c r="N287" s="362">
        <f>[4]prixC2!R392</f>
        <v>0</v>
      </c>
      <c r="O287" s="362">
        <f>[4]prixC2!T392</f>
        <v>0</v>
      </c>
      <c r="P287" s="362">
        <f>[4]prixC2!AE392</f>
        <v>0</v>
      </c>
      <c r="Q287" s="362">
        <f>[4]prixC2!AH392</f>
        <v>0</v>
      </c>
      <c r="R287" s="362">
        <f>[4]prixC2!AI392</f>
        <v>0</v>
      </c>
      <c r="S287" s="362">
        <f>[4]prixC2!AK392</f>
        <v>0</v>
      </c>
      <c r="T287" s="362">
        <f>[4]prixC2!AL392</f>
        <v>0</v>
      </c>
      <c r="U287" s="380">
        <f t="shared" si="37"/>
        <v>0</v>
      </c>
      <c r="V287" s="376">
        <f>'[2]Haltung gewichtet'!H262</f>
        <v>0</v>
      </c>
      <c r="W287" s="380">
        <f t="shared" si="38"/>
        <v>0</v>
      </c>
      <c r="X287" s="362" t="str">
        <f>IF(ISBLANK([1]KochtypBerechnung_nichtBio!U256),"",[1]KochtypBerechnung_nichtBio!U256)</f>
        <v/>
      </c>
      <c r="Y287" s="362">
        <f>IF(ISBLANK([1]KochtypBerechnung_nichtBio!W256),"",[1]KochtypBerechnung_nichtBio!W256)</f>
        <v>1.3544608641743932</v>
      </c>
      <c r="Z287" s="380">
        <f t="shared" si="39"/>
        <v>0.88039956171335554</v>
      </c>
      <c r="AA287" s="376">
        <f>'[7]Nicht-Bio'!C269</f>
        <v>0</v>
      </c>
      <c r="AB287" s="362">
        <f>'[7]Nicht-Bio'!D269</f>
        <v>0</v>
      </c>
      <c r="AC287" s="362">
        <f>'[7]Nicht-Bio'!E269</f>
        <v>0</v>
      </c>
      <c r="AD287" s="362">
        <f>'[7]Nicht-Bio'!F269</f>
        <v>0</v>
      </c>
      <c r="AE287" s="380">
        <f t="shared" si="40"/>
        <v>0</v>
      </c>
      <c r="AF287" s="362">
        <f>'[7]Nicht-Bio'!G269</f>
        <v>0</v>
      </c>
      <c r="AG287" s="362">
        <f>'[7]Nicht-Bio'!I269</f>
        <v>0</v>
      </c>
      <c r="AH287" s="362">
        <f>'[7]Nicht-Bio'!J269</f>
        <v>0</v>
      </c>
      <c r="AI287" s="362">
        <f>'[7]Nicht-Bio'!K269</f>
        <v>0</v>
      </c>
      <c r="AJ287" s="362">
        <f>'[7]Nicht-Bio'!L269</f>
        <v>0</v>
      </c>
      <c r="AK287" s="362">
        <f>'[7]Nicht-Bio'!M269</f>
        <v>0</v>
      </c>
      <c r="AL287" s="362">
        <f>'[7]Nicht-Bio'!N269</f>
        <v>0</v>
      </c>
      <c r="AM287" s="362">
        <f>'[7]Nicht-Bio'!O269</f>
        <v>0</v>
      </c>
      <c r="AN287" s="362">
        <f>'[7]Nicht-Bio'!P269</f>
        <v>0</v>
      </c>
      <c r="AO287" s="362">
        <f>'[7]Nicht-Bio'!R269</f>
        <v>0</v>
      </c>
      <c r="AP287" s="362">
        <f>'[7]Nicht-Bio'!S269</f>
        <v>0</v>
      </c>
      <c r="AQ287" s="362">
        <f>'[7]Nicht-Bio'!T269</f>
        <v>0</v>
      </c>
      <c r="AR287" s="362">
        <f>'[7]Nicht-Bio'!U269</f>
        <v>0</v>
      </c>
      <c r="AS287" s="362">
        <f>'[7]Nicht-Bio'!W269</f>
        <v>0</v>
      </c>
      <c r="AT287" s="362">
        <f>'[7]Nicht-Bio'!X269</f>
        <v>0</v>
      </c>
      <c r="AU287" s="380">
        <f t="shared" si="41"/>
        <v>0</v>
      </c>
      <c r="AV287" s="362">
        <f>[6]Tabelle1!B100</f>
        <v>1.7555124140633347</v>
      </c>
      <c r="AW287" s="362"/>
      <c r="AX287" s="381">
        <f t="shared" si="42"/>
        <v>2.4577173796886682</v>
      </c>
      <c r="AY287" s="382">
        <f t="shared" si="43"/>
        <v>3.3381169414020238</v>
      </c>
    </row>
    <row r="288" spans="1:51" hidden="1">
      <c r="A288" s="398">
        <v>44652</v>
      </c>
      <c r="B288" s="376">
        <f>'[3]Warenkorb transponiert'!AI175</f>
        <v>0</v>
      </c>
      <c r="C288" s="362">
        <f>'[3]Warenkorb transponiert'!AJ175</f>
        <v>0</v>
      </c>
      <c r="D288" s="362">
        <f>'[3]Warenkorb transponiert'!AK175</f>
        <v>0</v>
      </c>
      <c r="E288" s="362">
        <f>'[3]Warenkorb transponiert'!AL175</f>
        <v>0</v>
      </c>
      <c r="F288" s="362">
        <f>'[3]Warenkorb transponiert'!AM175</f>
        <v>0</v>
      </c>
      <c r="G288" s="362">
        <f>'[3]Warenkorb transponiert'!AN175</f>
        <v>0</v>
      </c>
      <c r="H288" s="362">
        <f>'[3]Warenkorb transponiert'!AO175</f>
        <v>0</v>
      </c>
      <c r="I288" s="362">
        <f>'[3]Warenkorb transponiert'!AP175</f>
        <v>0</v>
      </c>
      <c r="J288" s="380">
        <f t="shared" si="36"/>
        <v>0</v>
      </c>
      <c r="K288" s="362">
        <f>[4]prixC2!C393</f>
        <v>0</v>
      </c>
      <c r="L288" s="362">
        <f>[4]prixC2!D393</f>
        <v>0</v>
      </c>
      <c r="M288" s="362">
        <f>[4]prixC2!Q393</f>
        <v>0</v>
      </c>
      <c r="N288" s="362">
        <f>[4]prixC2!R393</f>
        <v>0</v>
      </c>
      <c r="O288" s="362">
        <f>[4]prixC2!T393</f>
        <v>0</v>
      </c>
      <c r="P288" s="362">
        <f>[4]prixC2!AE393</f>
        <v>0</v>
      </c>
      <c r="Q288" s="362">
        <f>[4]prixC2!AH393</f>
        <v>0</v>
      </c>
      <c r="R288" s="362">
        <f>[4]prixC2!AI393</f>
        <v>0</v>
      </c>
      <c r="S288" s="362">
        <f>[4]prixC2!AK393</f>
        <v>0</v>
      </c>
      <c r="T288" s="362">
        <f>[4]prixC2!AL393</f>
        <v>0</v>
      </c>
      <c r="U288" s="380">
        <f t="shared" si="37"/>
        <v>0</v>
      </c>
      <c r="V288" s="376">
        <f>'[2]Haltung gewichtet'!H263</f>
        <v>0</v>
      </c>
      <c r="W288" s="380">
        <f t="shared" si="38"/>
        <v>0</v>
      </c>
      <c r="X288" s="362" t="str">
        <f>IF(ISBLANK([1]KochtypBerechnung_nichtBio!U257),"",[1]KochtypBerechnung_nichtBio!U257)</f>
        <v/>
      </c>
      <c r="Y288" s="362">
        <f>IF(ISBLANK([1]KochtypBerechnung_nichtBio!W257),"",[1]KochtypBerechnung_nichtBio!W257)</f>
        <v>1.3556722045124643</v>
      </c>
      <c r="Z288" s="380">
        <f t="shared" si="39"/>
        <v>0.8811869329331018</v>
      </c>
      <c r="AA288" s="376">
        <f>'[7]Nicht-Bio'!C270</f>
        <v>0</v>
      </c>
      <c r="AB288" s="362">
        <f>'[7]Nicht-Bio'!D270</f>
        <v>0</v>
      </c>
      <c r="AC288" s="362">
        <f>'[7]Nicht-Bio'!E270</f>
        <v>0</v>
      </c>
      <c r="AD288" s="362">
        <f>'[7]Nicht-Bio'!F270</f>
        <v>0</v>
      </c>
      <c r="AE288" s="380">
        <f t="shared" si="40"/>
        <v>0</v>
      </c>
      <c r="AF288" s="362">
        <f>'[7]Nicht-Bio'!G270</f>
        <v>0</v>
      </c>
      <c r="AG288" s="362">
        <f>'[7]Nicht-Bio'!I270</f>
        <v>0</v>
      </c>
      <c r="AH288" s="362">
        <f>'[7]Nicht-Bio'!J270</f>
        <v>0</v>
      </c>
      <c r="AI288" s="362">
        <f>'[7]Nicht-Bio'!K270</f>
        <v>0</v>
      </c>
      <c r="AJ288" s="362">
        <f>'[7]Nicht-Bio'!L270</f>
        <v>0</v>
      </c>
      <c r="AK288" s="362">
        <f>'[7]Nicht-Bio'!M270</f>
        <v>0</v>
      </c>
      <c r="AL288" s="362">
        <f>'[7]Nicht-Bio'!N270</f>
        <v>0</v>
      </c>
      <c r="AM288" s="362">
        <f>'[7]Nicht-Bio'!O270</f>
        <v>0</v>
      </c>
      <c r="AN288" s="362">
        <f>'[7]Nicht-Bio'!P270</f>
        <v>0</v>
      </c>
      <c r="AO288" s="362">
        <f>'[7]Nicht-Bio'!R270</f>
        <v>0</v>
      </c>
      <c r="AP288" s="362">
        <f>'[7]Nicht-Bio'!S270</f>
        <v>0</v>
      </c>
      <c r="AQ288" s="362">
        <f>'[7]Nicht-Bio'!T270</f>
        <v>0</v>
      </c>
      <c r="AR288" s="362">
        <f>'[7]Nicht-Bio'!U270</f>
        <v>0</v>
      </c>
      <c r="AS288" s="362">
        <f>'[7]Nicht-Bio'!W270</f>
        <v>0</v>
      </c>
      <c r="AT288" s="362">
        <f>'[7]Nicht-Bio'!X270</f>
        <v>0</v>
      </c>
      <c r="AU288" s="380">
        <f t="shared" si="41"/>
        <v>0</v>
      </c>
      <c r="AV288" s="362">
        <f>[6]Tabelle1!B101</f>
        <v>0</v>
      </c>
      <c r="AW288" s="362"/>
      <c r="AX288" s="381">
        <f t="shared" si="42"/>
        <v>0</v>
      </c>
      <c r="AY288" s="382">
        <f t="shared" si="43"/>
        <v>0.8811869329331018</v>
      </c>
    </row>
    <row r="289" spans="1:51" ht="14.15" hidden="1" customHeight="1">
      <c r="A289" s="398">
        <v>44682</v>
      </c>
      <c r="B289" s="376">
        <f>'[3]Warenkorb transponiert'!AI176</f>
        <v>0</v>
      </c>
      <c r="C289" s="362">
        <f>'[3]Warenkorb transponiert'!AJ176</f>
        <v>0</v>
      </c>
      <c r="D289" s="362">
        <f>'[3]Warenkorb transponiert'!AK176</f>
        <v>0</v>
      </c>
      <c r="E289" s="362">
        <f>'[3]Warenkorb transponiert'!AL176</f>
        <v>0</v>
      </c>
      <c r="F289" s="362">
        <f>'[3]Warenkorb transponiert'!AM176</f>
        <v>0</v>
      </c>
      <c r="G289" s="362">
        <f>'[3]Warenkorb transponiert'!AN176</f>
        <v>0</v>
      </c>
      <c r="H289" s="362">
        <f>'[3]Warenkorb transponiert'!AO176</f>
        <v>0</v>
      </c>
      <c r="I289" s="362">
        <f>'[3]Warenkorb transponiert'!AP176</f>
        <v>0</v>
      </c>
      <c r="J289" s="380">
        <f t="shared" si="36"/>
        <v>0</v>
      </c>
      <c r="K289" s="362">
        <f>[4]prixC2!C394</f>
        <v>0</v>
      </c>
      <c r="L289" s="362">
        <f>[4]prixC2!D394</f>
        <v>0</v>
      </c>
      <c r="M289" s="362">
        <f>[4]prixC2!Q394</f>
        <v>0</v>
      </c>
      <c r="N289" s="362">
        <f>[4]prixC2!R394</f>
        <v>0</v>
      </c>
      <c r="O289" s="362">
        <f>[4]prixC2!T394</f>
        <v>0</v>
      </c>
      <c r="P289" s="362">
        <f>[4]prixC2!AE394</f>
        <v>0</v>
      </c>
      <c r="Q289" s="362">
        <f>[4]prixC2!AH394</f>
        <v>0</v>
      </c>
      <c r="R289" s="362">
        <f>[4]prixC2!AI394</f>
        <v>0</v>
      </c>
      <c r="S289" s="362">
        <f>[4]prixC2!AK394</f>
        <v>0</v>
      </c>
      <c r="T289" s="362">
        <f>[4]prixC2!AL394</f>
        <v>0</v>
      </c>
      <c r="U289" s="380">
        <f t="shared" si="37"/>
        <v>0</v>
      </c>
      <c r="V289" s="376">
        <f>'[2]Haltung gewichtet'!H264</f>
        <v>0</v>
      </c>
      <c r="W289" s="380">
        <f t="shared" si="38"/>
        <v>0</v>
      </c>
      <c r="X289" s="362" t="str">
        <f>IF(ISBLANK([1]KochtypBerechnung_nichtBio!U258),"",[1]KochtypBerechnung_nichtBio!U258)</f>
        <v/>
      </c>
      <c r="Y289" s="362">
        <f>IF(ISBLANK([1]KochtypBerechnung_nichtBio!W258),"",[1]KochtypBerechnung_nichtBio!W258)</f>
        <v>1.3589445275887424</v>
      </c>
      <c r="Z289" s="380">
        <f t="shared" si="39"/>
        <v>0.88331394293268262</v>
      </c>
      <c r="AA289" s="376">
        <f>'[7]Nicht-Bio'!C271</f>
        <v>0</v>
      </c>
      <c r="AB289" s="362">
        <f>'[7]Nicht-Bio'!D271</f>
        <v>0</v>
      </c>
      <c r="AC289" s="362">
        <f>'[7]Nicht-Bio'!E271</f>
        <v>0</v>
      </c>
      <c r="AD289" s="362">
        <f>'[7]Nicht-Bio'!F271</f>
        <v>0</v>
      </c>
      <c r="AE289" s="380">
        <f t="shared" si="40"/>
        <v>0</v>
      </c>
      <c r="AF289" s="362">
        <f>'[7]Nicht-Bio'!G271</f>
        <v>0</v>
      </c>
      <c r="AG289" s="362">
        <f>'[7]Nicht-Bio'!I271</f>
        <v>0</v>
      </c>
      <c r="AH289" s="362">
        <f>'[7]Nicht-Bio'!J271</f>
        <v>0</v>
      </c>
      <c r="AI289" s="362">
        <f>'[7]Nicht-Bio'!K271</f>
        <v>0</v>
      </c>
      <c r="AJ289" s="362">
        <f>'[7]Nicht-Bio'!L271</f>
        <v>0</v>
      </c>
      <c r="AK289" s="362">
        <f>'[7]Nicht-Bio'!M271</f>
        <v>0</v>
      </c>
      <c r="AL289" s="362">
        <f>'[7]Nicht-Bio'!N271</f>
        <v>0</v>
      </c>
      <c r="AM289" s="362">
        <f>'[7]Nicht-Bio'!O271</f>
        <v>0</v>
      </c>
      <c r="AN289" s="362">
        <f>'[7]Nicht-Bio'!P271</f>
        <v>0</v>
      </c>
      <c r="AO289" s="362">
        <f>'[7]Nicht-Bio'!R271</f>
        <v>0</v>
      </c>
      <c r="AP289" s="362">
        <f>'[7]Nicht-Bio'!S271</f>
        <v>0</v>
      </c>
      <c r="AQ289" s="362">
        <f>'[7]Nicht-Bio'!T271</f>
        <v>0</v>
      </c>
      <c r="AR289" s="362">
        <f>'[7]Nicht-Bio'!U271</f>
        <v>0</v>
      </c>
      <c r="AS289" s="362">
        <f>'[7]Nicht-Bio'!W271</f>
        <v>0</v>
      </c>
      <c r="AT289" s="362">
        <f>'[7]Nicht-Bio'!X271</f>
        <v>0</v>
      </c>
      <c r="AU289" s="380">
        <f t="shared" si="41"/>
        <v>0</v>
      </c>
      <c r="AV289" s="362">
        <f>[6]Tabelle1!B102</f>
        <v>0</v>
      </c>
      <c r="AW289" s="362"/>
      <c r="AX289" s="381">
        <f t="shared" si="42"/>
        <v>0</v>
      </c>
      <c r="AY289" s="382">
        <f t="shared" si="43"/>
        <v>0.88331394293268262</v>
      </c>
    </row>
    <row r="290" spans="1:51" hidden="1">
      <c r="A290" s="398">
        <v>44713</v>
      </c>
      <c r="B290" s="376">
        <f>'[3]Warenkorb transponiert'!AI177</f>
        <v>0</v>
      </c>
      <c r="C290" s="362">
        <f>'[3]Warenkorb transponiert'!AJ177</f>
        <v>0</v>
      </c>
      <c r="D290" s="362">
        <f>'[3]Warenkorb transponiert'!AK177</f>
        <v>0</v>
      </c>
      <c r="E290" s="362">
        <f>'[3]Warenkorb transponiert'!AL177</f>
        <v>0</v>
      </c>
      <c r="F290" s="362">
        <f>'[3]Warenkorb transponiert'!AM177</f>
        <v>0</v>
      </c>
      <c r="G290" s="362">
        <f>'[3]Warenkorb transponiert'!AN177</f>
        <v>0</v>
      </c>
      <c r="H290" s="362">
        <f>'[3]Warenkorb transponiert'!AO177</f>
        <v>0</v>
      </c>
      <c r="I290" s="362">
        <f>'[3]Warenkorb transponiert'!AP177</f>
        <v>0</v>
      </c>
      <c r="J290" s="380">
        <f t="shared" si="36"/>
        <v>0</v>
      </c>
      <c r="K290" s="362">
        <f>[4]prixC2!C395</f>
        <v>0</v>
      </c>
      <c r="L290" s="362">
        <f>[4]prixC2!D395</f>
        <v>0</v>
      </c>
      <c r="M290" s="362">
        <f>[4]prixC2!Q395</f>
        <v>0</v>
      </c>
      <c r="N290" s="362">
        <f>[4]prixC2!R395</f>
        <v>0</v>
      </c>
      <c r="O290" s="362">
        <f>[4]prixC2!T395</f>
        <v>0</v>
      </c>
      <c r="P290" s="362">
        <f>[4]prixC2!AE395</f>
        <v>0</v>
      </c>
      <c r="Q290" s="362">
        <f>[4]prixC2!AH395</f>
        <v>0</v>
      </c>
      <c r="R290" s="362">
        <f>[4]prixC2!AI395</f>
        <v>0</v>
      </c>
      <c r="S290" s="362">
        <f>[4]prixC2!AK395</f>
        <v>0</v>
      </c>
      <c r="T290" s="362">
        <f>[4]prixC2!AL395</f>
        <v>0</v>
      </c>
      <c r="U290" s="380">
        <f t="shared" si="37"/>
        <v>0</v>
      </c>
      <c r="V290" s="376">
        <f>'[2]Haltung gewichtet'!H265</f>
        <v>0</v>
      </c>
      <c r="W290" s="380">
        <f t="shared" si="38"/>
        <v>0</v>
      </c>
      <c r="X290" s="362" t="str">
        <f>IF(ISBLANK([1]KochtypBerechnung_nichtBio!U259),"",[1]KochtypBerechnung_nichtBio!U259)</f>
        <v/>
      </c>
      <c r="Y290" s="362">
        <f>IF(ISBLANK([1]KochtypBerechnung_nichtBio!W259),"",[1]KochtypBerechnung_nichtBio!W259)</f>
        <v>1.3563591987585333</v>
      </c>
      <c r="Z290" s="380">
        <f t="shared" si="39"/>
        <v>0.88163347919304669</v>
      </c>
      <c r="AA290" s="376">
        <f>'[7]Nicht-Bio'!C272</f>
        <v>0</v>
      </c>
      <c r="AB290" s="362">
        <f>'[7]Nicht-Bio'!D272</f>
        <v>0</v>
      </c>
      <c r="AC290" s="362">
        <f>'[7]Nicht-Bio'!E272</f>
        <v>0</v>
      </c>
      <c r="AD290" s="362">
        <f>'[7]Nicht-Bio'!F272</f>
        <v>0</v>
      </c>
      <c r="AE290" s="380">
        <f t="shared" si="40"/>
        <v>0</v>
      </c>
      <c r="AF290" s="362">
        <f>'[7]Nicht-Bio'!G272</f>
        <v>0</v>
      </c>
      <c r="AG290" s="362">
        <f>'[7]Nicht-Bio'!I272</f>
        <v>0</v>
      </c>
      <c r="AH290" s="362">
        <f>'[7]Nicht-Bio'!J272</f>
        <v>0</v>
      </c>
      <c r="AI290" s="362">
        <f>'[7]Nicht-Bio'!K272</f>
        <v>0</v>
      </c>
      <c r="AJ290" s="362">
        <f>'[7]Nicht-Bio'!L272</f>
        <v>0</v>
      </c>
      <c r="AK290" s="362">
        <f>'[7]Nicht-Bio'!M272</f>
        <v>0</v>
      </c>
      <c r="AL290" s="362">
        <f>'[7]Nicht-Bio'!N272</f>
        <v>0</v>
      </c>
      <c r="AM290" s="362">
        <f>'[7]Nicht-Bio'!O272</f>
        <v>0</v>
      </c>
      <c r="AN290" s="362">
        <f>'[7]Nicht-Bio'!P272</f>
        <v>0</v>
      </c>
      <c r="AO290" s="362">
        <f>'[7]Nicht-Bio'!R272</f>
        <v>0</v>
      </c>
      <c r="AP290" s="362">
        <f>'[7]Nicht-Bio'!S272</f>
        <v>0</v>
      </c>
      <c r="AQ290" s="362">
        <f>'[7]Nicht-Bio'!T272</f>
        <v>0</v>
      </c>
      <c r="AR290" s="362">
        <f>'[7]Nicht-Bio'!U272</f>
        <v>0</v>
      </c>
      <c r="AS290" s="362">
        <f>'[7]Nicht-Bio'!W272</f>
        <v>0</v>
      </c>
      <c r="AT290" s="362">
        <f>'[7]Nicht-Bio'!X272</f>
        <v>0</v>
      </c>
      <c r="AU290" s="380">
        <f t="shared" si="41"/>
        <v>0</v>
      </c>
      <c r="AV290" s="362">
        <f>[6]Tabelle1!B103</f>
        <v>0</v>
      </c>
      <c r="AW290" s="362"/>
      <c r="AX290" s="381">
        <f t="shared" si="42"/>
        <v>0</v>
      </c>
      <c r="AY290" s="382">
        <f t="shared" si="43"/>
        <v>0.88163347919304669</v>
      </c>
    </row>
    <row r="291" spans="1:51" ht="14.15" hidden="1" customHeight="1">
      <c r="A291" s="398">
        <v>44743</v>
      </c>
      <c r="B291" s="376">
        <f>'[3]Warenkorb transponiert'!AI178</f>
        <v>0</v>
      </c>
      <c r="C291" s="362">
        <f>'[3]Warenkorb transponiert'!AJ178</f>
        <v>0</v>
      </c>
      <c r="D291" s="362">
        <f>'[3]Warenkorb transponiert'!AK178</f>
        <v>0</v>
      </c>
      <c r="E291" s="362">
        <f>'[3]Warenkorb transponiert'!AL178</f>
        <v>0</v>
      </c>
      <c r="F291" s="362">
        <f>'[3]Warenkorb transponiert'!AM178</f>
        <v>0</v>
      </c>
      <c r="G291" s="362">
        <f>'[3]Warenkorb transponiert'!AN178</f>
        <v>0</v>
      </c>
      <c r="H291" s="362">
        <f>'[3]Warenkorb transponiert'!AO178</f>
        <v>0</v>
      </c>
      <c r="I291" s="362">
        <f>'[3]Warenkorb transponiert'!AP178</f>
        <v>0</v>
      </c>
      <c r="J291" s="380">
        <f t="shared" si="36"/>
        <v>0</v>
      </c>
      <c r="K291" s="362">
        <f>[4]prixC2!C396</f>
        <v>0</v>
      </c>
      <c r="L291" s="362">
        <f>[4]prixC2!D396</f>
        <v>0</v>
      </c>
      <c r="M291" s="362">
        <f>[4]prixC2!Q396</f>
        <v>0</v>
      </c>
      <c r="N291" s="362">
        <f>[4]prixC2!R396</f>
        <v>0</v>
      </c>
      <c r="O291" s="362">
        <f>[4]prixC2!T396</f>
        <v>0</v>
      </c>
      <c r="P291" s="362">
        <f>[4]prixC2!AE396</f>
        <v>0</v>
      </c>
      <c r="Q291" s="362">
        <f>[4]prixC2!AH396</f>
        <v>0</v>
      </c>
      <c r="R291" s="362">
        <f>[4]prixC2!AI396</f>
        <v>0</v>
      </c>
      <c r="S291" s="362">
        <f>[4]prixC2!AK396</f>
        <v>0</v>
      </c>
      <c r="T291" s="362">
        <f>[4]prixC2!AL396</f>
        <v>0</v>
      </c>
      <c r="U291" s="380">
        <f t="shared" si="37"/>
        <v>0</v>
      </c>
      <c r="V291" s="376">
        <f>'[2]Haltung gewichtet'!H266</f>
        <v>0</v>
      </c>
      <c r="W291" s="380">
        <f t="shared" si="38"/>
        <v>0</v>
      </c>
      <c r="X291" s="362" t="str">
        <f>IF(ISBLANK([1]KochtypBerechnung_nichtBio!U260),"",[1]KochtypBerechnung_nichtBio!U260)</f>
        <v/>
      </c>
      <c r="Y291" s="362">
        <f>IF(ISBLANK([1]KochtypBerechnung_nichtBio!W260),"",[1]KochtypBerechnung_nichtBio!W260)</f>
        <v>1.3569919769532468</v>
      </c>
      <c r="Z291" s="380">
        <f t="shared" si="39"/>
        <v>0.88204478501961048</v>
      </c>
      <c r="AA291" s="376">
        <f>'[7]Nicht-Bio'!C273</f>
        <v>0</v>
      </c>
      <c r="AB291" s="362">
        <f>'[7]Nicht-Bio'!D273</f>
        <v>0</v>
      </c>
      <c r="AC291" s="362">
        <f>'[7]Nicht-Bio'!E273</f>
        <v>0</v>
      </c>
      <c r="AD291" s="362">
        <f>'[7]Nicht-Bio'!F273</f>
        <v>0</v>
      </c>
      <c r="AE291" s="380">
        <f t="shared" si="40"/>
        <v>0</v>
      </c>
      <c r="AF291" s="362">
        <f>'[7]Nicht-Bio'!G273</f>
        <v>0</v>
      </c>
      <c r="AG291" s="362">
        <f>'[7]Nicht-Bio'!I273</f>
        <v>0</v>
      </c>
      <c r="AH291" s="362">
        <f>'[7]Nicht-Bio'!J273</f>
        <v>0</v>
      </c>
      <c r="AI291" s="362">
        <f>'[7]Nicht-Bio'!K273</f>
        <v>0</v>
      </c>
      <c r="AJ291" s="362">
        <f>'[7]Nicht-Bio'!L273</f>
        <v>0</v>
      </c>
      <c r="AK291" s="362">
        <f>'[7]Nicht-Bio'!M273</f>
        <v>0</v>
      </c>
      <c r="AL291" s="362">
        <f>'[7]Nicht-Bio'!N273</f>
        <v>0</v>
      </c>
      <c r="AM291" s="362">
        <f>'[7]Nicht-Bio'!O273</f>
        <v>0</v>
      </c>
      <c r="AN291" s="362">
        <f>'[7]Nicht-Bio'!P273</f>
        <v>0</v>
      </c>
      <c r="AO291" s="362">
        <f>'[7]Nicht-Bio'!R273</f>
        <v>0</v>
      </c>
      <c r="AP291" s="362">
        <f>'[7]Nicht-Bio'!S273</f>
        <v>0</v>
      </c>
      <c r="AQ291" s="362">
        <f>'[7]Nicht-Bio'!T273</f>
        <v>0</v>
      </c>
      <c r="AR291" s="362">
        <f>'[7]Nicht-Bio'!U273</f>
        <v>0</v>
      </c>
      <c r="AS291" s="362">
        <f>'[7]Nicht-Bio'!W273</f>
        <v>0</v>
      </c>
      <c r="AT291" s="362">
        <f>'[7]Nicht-Bio'!X273</f>
        <v>0</v>
      </c>
      <c r="AU291" s="380">
        <f t="shared" si="41"/>
        <v>0</v>
      </c>
      <c r="AV291" s="362">
        <f>[6]Tabelle1!B104</f>
        <v>0</v>
      </c>
      <c r="AW291" s="362"/>
      <c r="AX291" s="381">
        <f t="shared" si="42"/>
        <v>0</v>
      </c>
      <c r="AY291" s="382">
        <f t="shared" si="43"/>
        <v>0.88204478501961048</v>
      </c>
    </row>
    <row r="292" spans="1:51" hidden="1">
      <c r="A292" s="398">
        <v>44774</v>
      </c>
      <c r="B292" s="376">
        <f>'[3]Warenkorb transponiert'!AI179</f>
        <v>0</v>
      </c>
      <c r="C292" s="362">
        <f>'[3]Warenkorb transponiert'!AJ179</f>
        <v>0</v>
      </c>
      <c r="D292" s="362">
        <f>'[3]Warenkorb transponiert'!AK179</f>
        <v>0</v>
      </c>
      <c r="E292" s="362">
        <f>'[3]Warenkorb transponiert'!AL179</f>
        <v>0</v>
      </c>
      <c r="F292" s="362">
        <f>'[3]Warenkorb transponiert'!AM179</f>
        <v>0</v>
      </c>
      <c r="G292" s="362">
        <f>'[3]Warenkorb transponiert'!AN179</f>
        <v>0</v>
      </c>
      <c r="H292" s="362">
        <f>'[3]Warenkorb transponiert'!AO179</f>
        <v>0</v>
      </c>
      <c r="I292" s="362">
        <f>'[3]Warenkorb transponiert'!AP179</f>
        <v>0</v>
      </c>
      <c r="J292" s="380">
        <f t="shared" si="36"/>
        <v>0</v>
      </c>
      <c r="K292" s="362">
        <f>[4]prixC2!C397</f>
        <v>0</v>
      </c>
      <c r="L292" s="362">
        <f>[4]prixC2!D397</f>
        <v>0</v>
      </c>
      <c r="M292" s="362">
        <f>[4]prixC2!Q397</f>
        <v>0</v>
      </c>
      <c r="N292" s="362">
        <f>[4]prixC2!R397</f>
        <v>0</v>
      </c>
      <c r="O292" s="362">
        <f>[4]prixC2!T397</f>
        <v>0</v>
      </c>
      <c r="P292" s="362">
        <f>[4]prixC2!AE397</f>
        <v>0</v>
      </c>
      <c r="Q292" s="362">
        <f>[4]prixC2!AH397</f>
        <v>0</v>
      </c>
      <c r="R292" s="362">
        <f>[4]prixC2!AI397</f>
        <v>0</v>
      </c>
      <c r="S292" s="362">
        <f>[4]prixC2!AK397</f>
        <v>0</v>
      </c>
      <c r="T292" s="362">
        <f>[4]prixC2!AL397</f>
        <v>0</v>
      </c>
      <c r="U292" s="380">
        <f t="shared" si="37"/>
        <v>0</v>
      </c>
      <c r="V292" s="376">
        <f>'[2]Haltung gewichtet'!H267</f>
        <v>0</v>
      </c>
      <c r="W292" s="380">
        <f t="shared" si="38"/>
        <v>0</v>
      </c>
      <c r="X292" s="362" t="str">
        <f>IF(ISBLANK([1]KochtypBerechnung_nichtBio!U261),"",[1]KochtypBerechnung_nichtBio!U261)</f>
        <v/>
      </c>
      <c r="Y292" s="362">
        <f>IF(ISBLANK([1]KochtypBerechnung_nichtBio!W261),"",[1]KochtypBerechnung_nichtBio!W261)</f>
        <v>1.3574319011001741</v>
      </c>
      <c r="Z292" s="380">
        <f t="shared" si="39"/>
        <v>0.88233073571511322</v>
      </c>
      <c r="AA292" s="376">
        <f>'[7]Nicht-Bio'!C274</f>
        <v>0</v>
      </c>
      <c r="AB292" s="362">
        <f>'[7]Nicht-Bio'!D274</f>
        <v>0</v>
      </c>
      <c r="AC292" s="362">
        <f>'[7]Nicht-Bio'!E274</f>
        <v>0</v>
      </c>
      <c r="AD292" s="362">
        <f>'[7]Nicht-Bio'!F274</f>
        <v>0</v>
      </c>
      <c r="AE292" s="380">
        <f t="shared" si="40"/>
        <v>0</v>
      </c>
      <c r="AF292" s="362">
        <f>'[7]Nicht-Bio'!G274</f>
        <v>0</v>
      </c>
      <c r="AG292" s="362">
        <f>'[7]Nicht-Bio'!I274</f>
        <v>0</v>
      </c>
      <c r="AH292" s="362">
        <f>'[7]Nicht-Bio'!J274</f>
        <v>0</v>
      </c>
      <c r="AI292" s="362">
        <f>'[7]Nicht-Bio'!K274</f>
        <v>0</v>
      </c>
      <c r="AJ292" s="362">
        <f>'[7]Nicht-Bio'!L274</f>
        <v>0</v>
      </c>
      <c r="AK292" s="362">
        <f>'[7]Nicht-Bio'!M274</f>
        <v>0</v>
      </c>
      <c r="AL292" s="362">
        <f>'[7]Nicht-Bio'!N274</f>
        <v>0</v>
      </c>
      <c r="AM292" s="362">
        <f>'[7]Nicht-Bio'!O274</f>
        <v>0</v>
      </c>
      <c r="AN292" s="362">
        <f>'[7]Nicht-Bio'!P274</f>
        <v>0</v>
      </c>
      <c r="AO292" s="362">
        <f>'[7]Nicht-Bio'!R274</f>
        <v>0</v>
      </c>
      <c r="AP292" s="362">
        <f>'[7]Nicht-Bio'!S274</f>
        <v>0</v>
      </c>
      <c r="AQ292" s="362">
        <f>'[7]Nicht-Bio'!T274</f>
        <v>0</v>
      </c>
      <c r="AR292" s="362">
        <f>'[7]Nicht-Bio'!U274</f>
        <v>0</v>
      </c>
      <c r="AS292" s="362">
        <f>'[7]Nicht-Bio'!W274</f>
        <v>0</v>
      </c>
      <c r="AT292" s="362">
        <f>'[7]Nicht-Bio'!X274</f>
        <v>0</v>
      </c>
      <c r="AU292" s="380">
        <f t="shared" si="41"/>
        <v>0</v>
      </c>
      <c r="AV292" s="362">
        <f>[6]Tabelle1!B105</f>
        <v>0</v>
      </c>
      <c r="AW292" s="362"/>
      <c r="AX292" s="381">
        <f t="shared" si="42"/>
        <v>0</v>
      </c>
      <c r="AY292" s="382">
        <f t="shared" si="43"/>
        <v>0.88233073571511322</v>
      </c>
    </row>
    <row r="293" spans="1:51" ht="14.15" hidden="1" customHeight="1">
      <c r="A293" s="398">
        <v>44805</v>
      </c>
      <c r="B293" s="376">
        <f>'[3]Warenkorb transponiert'!AI180</f>
        <v>0</v>
      </c>
      <c r="C293" s="362">
        <f>'[3]Warenkorb transponiert'!AJ180</f>
        <v>0</v>
      </c>
      <c r="D293" s="362">
        <f>'[3]Warenkorb transponiert'!AK180</f>
        <v>0</v>
      </c>
      <c r="E293" s="362">
        <f>'[3]Warenkorb transponiert'!AL180</f>
        <v>0</v>
      </c>
      <c r="F293" s="362">
        <f>'[3]Warenkorb transponiert'!AM180</f>
        <v>0</v>
      </c>
      <c r="G293" s="362">
        <f>'[3]Warenkorb transponiert'!AN180</f>
        <v>0</v>
      </c>
      <c r="H293" s="362">
        <f>'[3]Warenkorb transponiert'!AO180</f>
        <v>0</v>
      </c>
      <c r="I293" s="362">
        <f>'[3]Warenkorb transponiert'!AP180</f>
        <v>0</v>
      </c>
      <c r="J293" s="380">
        <f t="shared" si="36"/>
        <v>0</v>
      </c>
      <c r="K293" s="362">
        <f>[4]prixC2!C398</f>
        <v>0</v>
      </c>
      <c r="L293" s="362">
        <f>[4]prixC2!D398</f>
        <v>0</v>
      </c>
      <c r="M293" s="362">
        <f>[4]prixC2!Q398</f>
        <v>0</v>
      </c>
      <c r="N293" s="362">
        <f>[4]prixC2!R398</f>
        <v>0</v>
      </c>
      <c r="O293" s="362">
        <f>[4]prixC2!T398</f>
        <v>0</v>
      </c>
      <c r="P293" s="362">
        <f>[4]prixC2!AE398</f>
        <v>0</v>
      </c>
      <c r="Q293" s="362">
        <f>[4]prixC2!AH398</f>
        <v>0</v>
      </c>
      <c r="R293" s="362">
        <f>[4]prixC2!AI398</f>
        <v>0</v>
      </c>
      <c r="S293" s="362">
        <f>[4]prixC2!AK398</f>
        <v>0</v>
      </c>
      <c r="T293" s="362">
        <f>[4]prixC2!AL398</f>
        <v>0</v>
      </c>
      <c r="U293" s="380">
        <f t="shared" si="37"/>
        <v>0</v>
      </c>
      <c r="V293" s="376">
        <f>'[2]Haltung gewichtet'!H268</f>
        <v>0</v>
      </c>
      <c r="W293" s="380">
        <f t="shared" si="38"/>
        <v>0</v>
      </c>
      <c r="X293" s="362" t="str">
        <f>IF(ISBLANK([1]KochtypBerechnung_nichtBio!U262),"",[1]KochtypBerechnung_nichtBio!U262)</f>
        <v/>
      </c>
      <c r="Y293" s="362">
        <f>IF(ISBLANK([1]KochtypBerechnung_nichtBio!W262),"",[1]KochtypBerechnung_nichtBio!W262)</f>
        <v>1.3569276922706515</v>
      </c>
      <c r="Z293" s="380">
        <f t="shared" si="39"/>
        <v>0.88200299997592346</v>
      </c>
      <c r="AA293" s="376">
        <f>'[7]Nicht-Bio'!C275</f>
        <v>0</v>
      </c>
      <c r="AB293" s="362">
        <f>'[7]Nicht-Bio'!D275</f>
        <v>0</v>
      </c>
      <c r="AC293" s="362">
        <f>'[7]Nicht-Bio'!E275</f>
        <v>0</v>
      </c>
      <c r="AD293" s="362">
        <f>'[7]Nicht-Bio'!F275</f>
        <v>0</v>
      </c>
      <c r="AE293" s="380">
        <f t="shared" si="40"/>
        <v>0</v>
      </c>
      <c r="AF293" s="362">
        <f>'[7]Nicht-Bio'!G275</f>
        <v>0</v>
      </c>
      <c r="AG293" s="362">
        <f>'[7]Nicht-Bio'!I275</f>
        <v>0</v>
      </c>
      <c r="AH293" s="362">
        <f>'[7]Nicht-Bio'!J275</f>
        <v>0</v>
      </c>
      <c r="AI293" s="362">
        <f>'[7]Nicht-Bio'!K275</f>
        <v>0</v>
      </c>
      <c r="AJ293" s="362">
        <f>'[7]Nicht-Bio'!L275</f>
        <v>0</v>
      </c>
      <c r="AK293" s="362">
        <f>'[7]Nicht-Bio'!M275</f>
        <v>0</v>
      </c>
      <c r="AL293" s="362">
        <f>'[7]Nicht-Bio'!N275</f>
        <v>0</v>
      </c>
      <c r="AM293" s="362">
        <f>'[7]Nicht-Bio'!O275</f>
        <v>0</v>
      </c>
      <c r="AN293" s="362">
        <f>'[7]Nicht-Bio'!P275</f>
        <v>0</v>
      </c>
      <c r="AO293" s="362">
        <f>'[7]Nicht-Bio'!R275</f>
        <v>0</v>
      </c>
      <c r="AP293" s="362">
        <f>'[7]Nicht-Bio'!S275</f>
        <v>0</v>
      </c>
      <c r="AQ293" s="362">
        <f>'[7]Nicht-Bio'!T275</f>
        <v>0</v>
      </c>
      <c r="AR293" s="362">
        <f>'[7]Nicht-Bio'!U275</f>
        <v>0</v>
      </c>
      <c r="AS293" s="362">
        <f>'[7]Nicht-Bio'!W275</f>
        <v>0</v>
      </c>
      <c r="AT293" s="362">
        <f>'[7]Nicht-Bio'!X275</f>
        <v>0</v>
      </c>
      <c r="AU293" s="380">
        <f t="shared" si="41"/>
        <v>0</v>
      </c>
      <c r="AV293" s="362">
        <f>[6]Tabelle1!B106</f>
        <v>0</v>
      </c>
      <c r="AW293" s="362"/>
      <c r="AX293" s="381">
        <f t="shared" si="42"/>
        <v>0</v>
      </c>
      <c r="AY293" s="382">
        <f t="shared" si="43"/>
        <v>0.88200299997592346</v>
      </c>
    </row>
    <row r="294" spans="1:51" hidden="1">
      <c r="A294" s="398">
        <v>44835</v>
      </c>
      <c r="B294" s="376">
        <f>'[3]Warenkorb transponiert'!AI181</f>
        <v>0</v>
      </c>
      <c r="C294" s="362">
        <f>'[3]Warenkorb transponiert'!AJ181</f>
        <v>0</v>
      </c>
      <c r="D294" s="362">
        <f>'[3]Warenkorb transponiert'!AK181</f>
        <v>0</v>
      </c>
      <c r="E294" s="362">
        <f>'[3]Warenkorb transponiert'!AL181</f>
        <v>0</v>
      </c>
      <c r="F294" s="362">
        <f>'[3]Warenkorb transponiert'!AM181</f>
        <v>0</v>
      </c>
      <c r="G294" s="362">
        <f>'[3]Warenkorb transponiert'!AN181</f>
        <v>0</v>
      </c>
      <c r="H294" s="362">
        <f>'[3]Warenkorb transponiert'!AO181</f>
        <v>0</v>
      </c>
      <c r="I294" s="362">
        <f>'[3]Warenkorb transponiert'!AP181</f>
        <v>0</v>
      </c>
      <c r="J294" s="380">
        <f t="shared" si="36"/>
        <v>0</v>
      </c>
      <c r="K294" s="362">
        <f>[4]prixC2!C399</f>
        <v>0</v>
      </c>
      <c r="L294" s="362">
        <f>[4]prixC2!D399</f>
        <v>0</v>
      </c>
      <c r="M294" s="362">
        <f>[4]prixC2!Q399</f>
        <v>0</v>
      </c>
      <c r="N294" s="362">
        <f>[4]prixC2!R399</f>
        <v>0</v>
      </c>
      <c r="O294" s="362">
        <f>[4]prixC2!T399</f>
        <v>0</v>
      </c>
      <c r="P294" s="362">
        <f>[4]prixC2!AE399</f>
        <v>0</v>
      </c>
      <c r="Q294" s="362">
        <f>[4]prixC2!AH399</f>
        <v>0</v>
      </c>
      <c r="R294" s="362">
        <f>[4]prixC2!AI399</f>
        <v>0</v>
      </c>
      <c r="S294" s="362">
        <f>[4]prixC2!AK399</f>
        <v>0</v>
      </c>
      <c r="T294" s="362">
        <f>[4]prixC2!AL399</f>
        <v>0</v>
      </c>
      <c r="U294" s="380">
        <f t="shared" si="37"/>
        <v>0</v>
      </c>
      <c r="V294" s="376">
        <f>'[2]Haltung gewichtet'!H269</f>
        <v>0</v>
      </c>
      <c r="W294" s="380">
        <f t="shared" si="38"/>
        <v>0</v>
      </c>
      <c r="X294" s="362" t="str">
        <f>IF(ISBLANK([1]KochtypBerechnung_nichtBio!U263),"",[1]KochtypBerechnung_nichtBio!U263)</f>
        <v/>
      </c>
      <c r="Y294" s="362">
        <f>IF(ISBLANK([1]KochtypBerechnung_nichtBio!W263),"",[1]KochtypBerechnung_nichtBio!W263)</f>
        <v>1.3571171901080241</v>
      </c>
      <c r="Z294" s="380">
        <f t="shared" si="39"/>
        <v>0.88212617357021572</v>
      </c>
      <c r="AA294" s="376">
        <f>'[7]Nicht-Bio'!C276</f>
        <v>0</v>
      </c>
      <c r="AB294" s="362">
        <f>'[7]Nicht-Bio'!D276</f>
        <v>0</v>
      </c>
      <c r="AC294" s="362">
        <f>'[7]Nicht-Bio'!E276</f>
        <v>0</v>
      </c>
      <c r="AD294" s="362">
        <f>'[7]Nicht-Bio'!F276</f>
        <v>0</v>
      </c>
      <c r="AE294" s="380">
        <f t="shared" si="40"/>
        <v>0</v>
      </c>
      <c r="AF294" s="362">
        <f>'[7]Nicht-Bio'!G276</f>
        <v>0</v>
      </c>
      <c r="AG294" s="362">
        <f>'[7]Nicht-Bio'!I276</f>
        <v>0</v>
      </c>
      <c r="AH294" s="362">
        <f>'[7]Nicht-Bio'!J276</f>
        <v>0</v>
      </c>
      <c r="AI294" s="362">
        <f>'[7]Nicht-Bio'!K276</f>
        <v>0</v>
      </c>
      <c r="AJ294" s="362">
        <f>'[7]Nicht-Bio'!L276</f>
        <v>0</v>
      </c>
      <c r="AK294" s="362">
        <f>'[7]Nicht-Bio'!M276</f>
        <v>0</v>
      </c>
      <c r="AL294" s="362">
        <f>'[7]Nicht-Bio'!N276</f>
        <v>0</v>
      </c>
      <c r="AM294" s="362">
        <f>'[7]Nicht-Bio'!O276</f>
        <v>0</v>
      </c>
      <c r="AN294" s="362">
        <f>'[7]Nicht-Bio'!P276</f>
        <v>0</v>
      </c>
      <c r="AO294" s="362">
        <f>'[7]Nicht-Bio'!R276</f>
        <v>0</v>
      </c>
      <c r="AP294" s="362">
        <f>'[7]Nicht-Bio'!S276</f>
        <v>0</v>
      </c>
      <c r="AQ294" s="362">
        <f>'[7]Nicht-Bio'!T276</f>
        <v>0</v>
      </c>
      <c r="AR294" s="362">
        <f>'[7]Nicht-Bio'!U276</f>
        <v>0</v>
      </c>
      <c r="AS294" s="362">
        <f>'[7]Nicht-Bio'!W276</f>
        <v>0</v>
      </c>
      <c r="AT294" s="362">
        <f>'[7]Nicht-Bio'!X276</f>
        <v>0</v>
      </c>
      <c r="AU294" s="380">
        <f t="shared" si="41"/>
        <v>0</v>
      </c>
      <c r="AV294" s="362">
        <f>[6]Tabelle1!B107</f>
        <v>0</v>
      </c>
      <c r="AW294" s="362"/>
      <c r="AX294" s="381">
        <f t="shared" si="42"/>
        <v>0</v>
      </c>
      <c r="AY294" s="382">
        <f t="shared" si="43"/>
        <v>0.88212617357021572</v>
      </c>
    </row>
    <row r="295" spans="1:51" ht="14.15" hidden="1" customHeight="1">
      <c r="A295" s="398">
        <v>44866</v>
      </c>
      <c r="B295" s="376">
        <f>'[3]Warenkorb transponiert'!AI182</f>
        <v>0</v>
      </c>
      <c r="C295" s="362">
        <f>'[3]Warenkorb transponiert'!AJ182</f>
        <v>0</v>
      </c>
      <c r="D295" s="362">
        <f>'[3]Warenkorb transponiert'!AK182</f>
        <v>0</v>
      </c>
      <c r="E295" s="362">
        <f>'[3]Warenkorb transponiert'!AL182</f>
        <v>0</v>
      </c>
      <c r="F295" s="362">
        <f>'[3]Warenkorb transponiert'!AM182</f>
        <v>0</v>
      </c>
      <c r="G295" s="362">
        <f>'[3]Warenkorb transponiert'!AN182</f>
        <v>0</v>
      </c>
      <c r="H295" s="362">
        <f>'[3]Warenkorb transponiert'!AO182</f>
        <v>0</v>
      </c>
      <c r="I295" s="362">
        <f>'[3]Warenkorb transponiert'!AP182</f>
        <v>0</v>
      </c>
      <c r="J295" s="380">
        <f t="shared" si="36"/>
        <v>0</v>
      </c>
      <c r="K295" s="362">
        <f>[4]prixC2!C400</f>
        <v>0</v>
      </c>
      <c r="L295" s="362">
        <f>[4]prixC2!D400</f>
        <v>0</v>
      </c>
      <c r="M295" s="362">
        <f>[4]prixC2!Q400</f>
        <v>0</v>
      </c>
      <c r="N295" s="362">
        <f>[4]prixC2!R400</f>
        <v>0</v>
      </c>
      <c r="O295" s="362">
        <f>[4]prixC2!T400</f>
        <v>0</v>
      </c>
      <c r="P295" s="362">
        <f>[4]prixC2!AE400</f>
        <v>0</v>
      </c>
      <c r="Q295" s="362">
        <f>[4]prixC2!AH400</f>
        <v>0</v>
      </c>
      <c r="R295" s="362">
        <f>[4]prixC2!AI400</f>
        <v>0</v>
      </c>
      <c r="S295" s="362">
        <f>[4]prixC2!AK400</f>
        <v>0</v>
      </c>
      <c r="T295" s="362">
        <f>[4]prixC2!AL400</f>
        <v>0</v>
      </c>
      <c r="U295" s="380">
        <f t="shared" si="37"/>
        <v>0</v>
      </c>
      <c r="V295" s="376">
        <f>'[2]Haltung gewichtet'!H270</f>
        <v>0</v>
      </c>
      <c r="W295" s="380">
        <f t="shared" si="38"/>
        <v>0</v>
      </c>
      <c r="X295" s="362" t="str">
        <f>IF(ISBLANK([1]KochtypBerechnung_nichtBio!U264),"",[1]KochtypBerechnung_nichtBio!U264)</f>
        <v/>
      </c>
      <c r="Y295" s="362">
        <f>IF(ISBLANK([1]KochtypBerechnung_nichtBio!W264),"",[1]KochtypBerechnung_nichtBio!W264)</f>
        <v>1.3571589278262832</v>
      </c>
      <c r="Z295" s="380">
        <f t="shared" si="39"/>
        <v>0.88215330308708417</v>
      </c>
      <c r="AA295" s="376">
        <f>'[7]Nicht-Bio'!C277</f>
        <v>0</v>
      </c>
      <c r="AB295" s="362">
        <f>'[7]Nicht-Bio'!D277</f>
        <v>0</v>
      </c>
      <c r="AC295" s="362">
        <f>'[7]Nicht-Bio'!E277</f>
        <v>0</v>
      </c>
      <c r="AD295" s="362">
        <f>'[7]Nicht-Bio'!F277</f>
        <v>0</v>
      </c>
      <c r="AE295" s="380">
        <f t="shared" si="40"/>
        <v>0</v>
      </c>
      <c r="AF295" s="362">
        <f>'[7]Nicht-Bio'!G277</f>
        <v>0</v>
      </c>
      <c r="AG295" s="362">
        <f>'[7]Nicht-Bio'!I277</f>
        <v>0</v>
      </c>
      <c r="AH295" s="362">
        <f>'[7]Nicht-Bio'!J277</f>
        <v>0</v>
      </c>
      <c r="AI295" s="362">
        <f>'[7]Nicht-Bio'!K277</f>
        <v>0</v>
      </c>
      <c r="AJ295" s="362">
        <f>'[7]Nicht-Bio'!L277</f>
        <v>0</v>
      </c>
      <c r="AK295" s="362">
        <f>'[7]Nicht-Bio'!M277</f>
        <v>0</v>
      </c>
      <c r="AL295" s="362">
        <f>'[7]Nicht-Bio'!N277</f>
        <v>0</v>
      </c>
      <c r="AM295" s="362">
        <f>'[7]Nicht-Bio'!O277</f>
        <v>0</v>
      </c>
      <c r="AN295" s="362">
        <f>'[7]Nicht-Bio'!P277</f>
        <v>0</v>
      </c>
      <c r="AO295" s="362">
        <f>'[7]Nicht-Bio'!R277</f>
        <v>0</v>
      </c>
      <c r="AP295" s="362">
        <f>'[7]Nicht-Bio'!S277</f>
        <v>0</v>
      </c>
      <c r="AQ295" s="362">
        <f>'[7]Nicht-Bio'!T277</f>
        <v>0</v>
      </c>
      <c r="AR295" s="362">
        <f>'[7]Nicht-Bio'!U277</f>
        <v>0</v>
      </c>
      <c r="AS295" s="362">
        <f>'[7]Nicht-Bio'!W277</f>
        <v>0</v>
      </c>
      <c r="AT295" s="362">
        <f>'[7]Nicht-Bio'!X277</f>
        <v>0</v>
      </c>
      <c r="AU295" s="380">
        <f t="shared" si="41"/>
        <v>0</v>
      </c>
      <c r="AV295" s="362">
        <f>[6]Tabelle1!B108</f>
        <v>0</v>
      </c>
      <c r="AW295" s="362"/>
      <c r="AX295" s="381">
        <f t="shared" si="42"/>
        <v>0</v>
      </c>
      <c r="AY295" s="382">
        <f t="shared" si="43"/>
        <v>0.88215330308708417</v>
      </c>
    </row>
    <row r="296" spans="1:51" hidden="1">
      <c r="A296" s="398">
        <v>44896</v>
      </c>
      <c r="B296" s="376">
        <f>'[3]Warenkorb transponiert'!AI183</f>
        <v>0</v>
      </c>
      <c r="C296" s="362">
        <f>'[3]Warenkorb transponiert'!AJ183</f>
        <v>0</v>
      </c>
      <c r="D296" s="362">
        <f>'[3]Warenkorb transponiert'!AK183</f>
        <v>0</v>
      </c>
      <c r="E296" s="362">
        <f>'[3]Warenkorb transponiert'!AL183</f>
        <v>0</v>
      </c>
      <c r="F296" s="362">
        <f>'[3]Warenkorb transponiert'!AM183</f>
        <v>0</v>
      </c>
      <c r="G296" s="362">
        <f>'[3]Warenkorb transponiert'!AN183</f>
        <v>0</v>
      </c>
      <c r="H296" s="362">
        <f>'[3]Warenkorb transponiert'!AO183</f>
        <v>0</v>
      </c>
      <c r="I296" s="362">
        <f>'[3]Warenkorb transponiert'!AP183</f>
        <v>0</v>
      </c>
      <c r="J296" s="380">
        <f t="shared" si="36"/>
        <v>0</v>
      </c>
      <c r="K296" s="362">
        <f>[4]prixC2!C401</f>
        <v>0</v>
      </c>
      <c r="L296" s="362">
        <f>[4]prixC2!D401</f>
        <v>0</v>
      </c>
      <c r="M296" s="362">
        <f>[4]prixC2!Q401</f>
        <v>0</v>
      </c>
      <c r="N296" s="362">
        <f>[4]prixC2!R401</f>
        <v>0</v>
      </c>
      <c r="O296" s="362">
        <f>[4]prixC2!T401</f>
        <v>0</v>
      </c>
      <c r="P296" s="362">
        <f>[4]prixC2!AE401</f>
        <v>0</v>
      </c>
      <c r="Q296" s="362">
        <f>[4]prixC2!AH401</f>
        <v>0</v>
      </c>
      <c r="R296" s="362">
        <f>[4]prixC2!AI401</f>
        <v>0</v>
      </c>
      <c r="S296" s="362">
        <f>[4]prixC2!AK401</f>
        <v>0</v>
      </c>
      <c r="T296" s="362">
        <f>[4]prixC2!AL401</f>
        <v>0</v>
      </c>
      <c r="U296" s="380">
        <f t="shared" si="37"/>
        <v>0</v>
      </c>
      <c r="V296" s="376">
        <f>'[2]Haltung gewichtet'!H271</f>
        <v>0</v>
      </c>
      <c r="W296" s="380">
        <f t="shared" si="38"/>
        <v>0</v>
      </c>
      <c r="X296" s="362" t="str">
        <f>IF(ISBLANK([1]KochtypBerechnung_nichtBio!U265),"",[1]KochtypBerechnung_nichtBio!U265)</f>
        <v/>
      </c>
      <c r="Y296" s="362">
        <f>IF(ISBLANK([1]KochtypBerechnung_nichtBio!W265),"",[1]KochtypBerechnung_nichtBio!W265)</f>
        <v>1.3570679367349863</v>
      </c>
      <c r="Z296" s="380">
        <f t="shared" si="39"/>
        <v>0.88209415887774112</v>
      </c>
      <c r="AA296" s="376">
        <f>'[7]Nicht-Bio'!C278</f>
        <v>0</v>
      </c>
      <c r="AB296" s="362">
        <f>'[7]Nicht-Bio'!D278</f>
        <v>0</v>
      </c>
      <c r="AC296" s="362">
        <f>'[7]Nicht-Bio'!E278</f>
        <v>0</v>
      </c>
      <c r="AD296" s="362">
        <f>'[7]Nicht-Bio'!F278</f>
        <v>0</v>
      </c>
      <c r="AE296" s="380">
        <f t="shared" si="40"/>
        <v>0</v>
      </c>
      <c r="AF296" s="362">
        <f>'[7]Nicht-Bio'!G278</f>
        <v>0</v>
      </c>
      <c r="AG296" s="362">
        <f>'[7]Nicht-Bio'!I278</f>
        <v>0</v>
      </c>
      <c r="AH296" s="362">
        <f>'[7]Nicht-Bio'!J278</f>
        <v>0</v>
      </c>
      <c r="AI296" s="362">
        <f>'[7]Nicht-Bio'!K278</f>
        <v>0</v>
      </c>
      <c r="AJ296" s="362">
        <f>'[7]Nicht-Bio'!L278</f>
        <v>0</v>
      </c>
      <c r="AK296" s="362">
        <f>'[7]Nicht-Bio'!M278</f>
        <v>0</v>
      </c>
      <c r="AL296" s="362">
        <f>'[7]Nicht-Bio'!N278</f>
        <v>0</v>
      </c>
      <c r="AM296" s="362">
        <f>'[7]Nicht-Bio'!O278</f>
        <v>0</v>
      </c>
      <c r="AN296" s="362">
        <f>'[7]Nicht-Bio'!P278</f>
        <v>0</v>
      </c>
      <c r="AO296" s="362">
        <f>'[7]Nicht-Bio'!R278</f>
        <v>0</v>
      </c>
      <c r="AP296" s="362">
        <f>'[7]Nicht-Bio'!S278</f>
        <v>0</v>
      </c>
      <c r="AQ296" s="362">
        <f>'[7]Nicht-Bio'!T278</f>
        <v>0</v>
      </c>
      <c r="AR296" s="362">
        <f>'[7]Nicht-Bio'!U278</f>
        <v>0</v>
      </c>
      <c r="AS296" s="362">
        <f>'[7]Nicht-Bio'!W278</f>
        <v>0</v>
      </c>
      <c r="AT296" s="362">
        <f>'[7]Nicht-Bio'!X278</f>
        <v>0</v>
      </c>
      <c r="AU296" s="380">
        <f t="shared" si="41"/>
        <v>0</v>
      </c>
      <c r="AV296" s="362">
        <f>[6]Tabelle1!B109</f>
        <v>0</v>
      </c>
      <c r="AW296" s="362"/>
      <c r="AX296" s="381">
        <f t="shared" si="42"/>
        <v>0</v>
      </c>
      <c r="AY296" s="382">
        <f t="shared" si="43"/>
        <v>0.88209415887774112</v>
      </c>
    </row>
    <row r="297" spans="1:51" ht="14.15" hidden="1" customHeight="1">
      <c r="A297" s="398">
        <v>44927</v>
      </c>
      <c r="B297" s="376">
        <f>'[3]Warenkorb transponiert'!AI184</f>
        <v>0</v>
      </c>
      <c r="C297" s="362">
        <f>'[3]Warenkorb transponiert'!AJ184</f>
        <v>0</v>
      </c>
      <c r="D297" s="362">
        <f>'[3]Warenkorb transponiert'!AK184</f>
        <v>0</v>
      </c>
      <c r="E297" s="362">
        <f>'[3]Warenkorb transponiert'!AL184</f>
        <v>0</v>
      </c>
      <c r="F297" s="362">
        <f>'[3]Warenkorb transponiert'!AM184</f>
        <v>0</v>
      </c>
      <c r="G297" s="362">
        <f>'[3]Warenkorb transponiert'!AN184</f>
        <v>0</v>
      </c>
      <c r="H297" s="362">
        <f>'[3]Warenkorb transponiert'!AO184</f>
        <v>0</v>
      </c>
      <c r="I297" s="362">
        <f>'[3]Warenkorb transponiert'!AP184</f>
        <v>0</v>
      </c>
      <c r="J297" s="380">
        <f t="shared" ref="J297:J308" si="44">SUMPRODUCT($B$19:$I$19,B297:I297)</f>
        <v>0</v>
      </c>
      <c r="K297" s="362">
        <f>[4]prixC2!C402</f>
        <v>0</v>
      </c>
      <c r="L297" s="362">
        <f>[4]prixC2!D402</f>
        <v>0</v>
      </c>
      <c r="M297" s="362">
        <f>[4]prixC2!Q402</f>
        <v>0</v>
      </c>
      <c r="N297" s="362">
        <f>[4]prixC2!R402</f>
        <v>0</v>
      </c>
      <c r="O297" s="362">
        <f>[4]prixC2!T402</f>
        <v>0</v>
      </c>
      <c r="P297" s="362">
        <f>[4]prixC2!AE402</f>
        <v>0</v>
      </c>
      <c r="Q297" s="362">
        <f>[4]prixC2!AH402</f>
        <v>0</v>
      </c>
      <c r="R297" s="362">
        <f>[4]prixC2!AI402</f>
        <v>0</v>
      </c>
      <c r="S297" s="362">
        <f>[4]prixC2!AK402</f>
        <v>0</v>
      </c>
      <c r="T297" s="362">
        <f>[4]prixC2!AL402</f>
        <v>0</v>
      </c>
      <c r="U297" s="380">
        <f t="shared" ref="U297:U308" si="45">SUMPRODUCT($K$19:$T$19,K297:T297)</f>
        <v>0</v>
      </c>
      <c r="V297" s="376">
        <f>'[2]Haltung gewichtet'!H272</f>
        <v>0</v>
      </c>
      <c r="W297" s="380">
        <f t="shared" ref="W297:W308" si="46">SUMPRODUCT($V$19:$V$19,V297:V297)</f>
        <v>0</v>
      </c>
      <c r="X297" s="362" t="str">
        <f>IF(ISBLANK([1]KochtypBerechnung_nichtBio!U266),"",[1]KochtypBerechnung_nichtBio!U266)</f>
        <v/>
      </c>
      <c r="Y297" s="362">
        <f>IF(ISBLANK([1]KochtypBerechnung_nichtBio!W266),"",[1]KochtypBerechnung_nichtBio!W266)</f>
        <v>1.3571146848897646</v>
      </c>
      <c r="Z297" s="380">
        <f t="shared" ref="Z297:Z308" si="47">SUMPRODUCT($X$19:$Y$19,X297:Y297)</f>
        <v>0.88212454517834704</v>
      </c>
      <c r="AA297" s="376">
        <f>'[7]Nicht-Bio'!C279</f>
        <v>0</v>
      </c>
      <c r="AB297" s="362">
        <f>'[7]Nicht-Bio'!D279</f>
        <v>0</v>
      </c>
      <c r="AC297" s="362">
        <f>'[7]Nicht-Bio'!E279</f>
        <v>0</v>
      </c>
      <c r="AD297" s="362">
        <f>'[7]Nicht-Bio'!F279</f>
        <v>0</v>
      </c>
      <c r="AE297" s="380">
        <f t="shared" ref="AE297:AE308" si="48">SUMPRODUCT($AA$19:$AD$19,AA297:AD297)</f>
        <v>0</v>
      </c>
      <c r="AF297" s="362">
        <f>'[7]Nicht-Bio'!G279</f>
        <v>0</v>
      </c>
      <c r="AG297" s="362">
        <f>'[7]Nicht-Bio'!I279</f>
        <v>0</v>
      </c>
      <c r="AH297" s="362">
        <f>'[7]Nicht-Bio'!J279</f>
        <v>0</v>
      </c>
      <c r="AI297" s="362">
        <f>'[7]Nicht-Bio'!K279</f>
        <v>0</v>
      </c>
      <c r="AJ297" s="362">
        <f>'[7]Nicht-Bio'!L279</f>
        <v>0</v>
      </c>
      <c r="AK297" s="362">
        <f>'[7]Nicht-Bio'!M279</f>
        <v>0</v>
      </c>
      <c r="AL297" s="362">
        <f>'[7]Nicht-Bio'!N279</f>
        <v>0</v>
      </c>
      <c r="AM297" s="362">
        <f>'[7]Nicht-Bio'!O279</f>
        <v>0</v>
      </c>
      <c r="AN297" s="362">
        <f>'[7]Nicht-Bio'!P279</f>
        <v>0</v>
      </c>
      <c r="AO297" s="362">
        <f>'[7]Nicht-Bio'!R279</f>
        <v>0</v>
      </c>
      <c r="AP297" s="362">
        <f>'[7]Nicht-Bio'!S279</f>
        <v>0</v>
      </c>
      <c r="AQ297" s="362">
        <f>'[7]Nicht-Bio'!T279</f>
        <v>0</v>
      </c>
      <c r="AR297" s="362">
        <f>'[7]Nicht-Bio'!U279</f>
        <v>0</v>
      </c>
      <c r="AS297" s="362">
        <f>'[7]Nicht-Bio'!W279</f>
        <v>0</v>
      </c>
      <c r="AT297" s="362">
        <f>'[7]Nicht-Bio'!X279</f>
        <v>0</v>
      </c>
      <c r="AU297" s="380">
        <f t="shared" ref="AU297:AU308" si="49">SUMPRODUCT($AF$19:$AT$19,AF297:AT297)</f>
        <v>0</v>
      </c>
      <c r="AV297" s="362">
        <f>[6]Tabelle1!B110</f>
        <v>0</v>
      </c>
      <c r="AW297" s="362"/>
      <c r="AX297" s="381">
        <f t="shared" ref="AX297:AX308" si="50">SUMPRODUCT($AV$19:$AW$19,AV297:AW297)</f>
        <v>0</v>
      </c>
      <c r="AY297" s="382">
        <f t="shared" ref="AY297:AY308" si="51">SUM(J297,U297,W297,Z297,AE297,AU297,AX297)</f>
        <v>0.88212454517834704</v>
      </c>
    </row>
    <row r="298" spans="1:51" hidden="1">
      <c r="A298" s="398">
        <v>44958</v>
      </c>
      <c r="B298" s="376">
        <f>'[3]Warenkorb transponiert'!AI185</f>
        <v>0</v>
      </c>
      <c r="C298" s="362">
        <f>'[3]Warenkorb transponiert'!AJ185</f>
        <v>0</v>
      </c>
      <c r="D298" s="362">
        <f>'[3]Warenkorb transponiert'!AK185</f>
        <v>0</v>
      </c>
      <c r="E298" s="362">
        <f>'[3]Warenkorb transponiert'!AL185</f>
        <v>0</v>
      </c>
      <c r="F298" s="362">
        <f>'[3]Warenkorb transponiert'!AM185</f>
        <v>0</v>
      </c>
      <c r="G298" s="362">
        <f>'[3]Warenkorb transponiert'!AN185</f>
        <v>0</v>
      </c>
      <c r="H298" s="362">
        <f>'[3]Warenkorb transponiert'!AO185</f>
        <v>0</v>
      </c>
      <c r="I298" s="362">
        <f>'[3]Warenkorb transponiert'!AP185</f>
        <v>0</v>
      </c>
      <c r="J298" s="380">
        <f t="shared" si="44"/>
        <v>0</v>
      </c>
      <c r="K298" s="362">
        <f>[4]prixC2!C403</f>
        <v>0</v>
      </c>
      <c r="L298" s="362">
        <f>[4]prixC2!D403</f>
        <v>0</v>
      </c>
      <c r="M298" s="362">
        <f>[4]prixC2!Q403</f>
        <v>0</v>
      </c>
      <c r="N298" s="362">
        <f>[4]prixC2!R403</f>
        <v>0</v>
      </c>
      <c r="O298" s="362">
        <f>[4]prixC2!T403</f>
        <v>0</v>
      </c>
      <c r="P298" s="362">
        <f>[4]prixC2!AE403</f>
        <v>0</v>
      </c>
      <c r="Q298" s="362">
        <f>[4]prixC2!AH403</f>
        <v>0</v>
      </c>
      <c r="R298" s="362">
        <f>[4]prixC2!AI403</f>
        <v>0</v>
      </c>
      <c r="S298" s="362">
        <f>[4]prixC2!AK403</f>
        <v>0</v>
      </c>
      <c r="T298" s="362">
        <f>[4]prixC2!AL403</f>
        <v>0</v>
      </c>
      <c r="U298" s="380">
        <f t="shared" si="45"/>
        <v>0</v>
      </c>
      <c r="V298" s="376">
        <f>'[2]Haltung gewichtet'!H273</f>
        <v>0</v>
      </c>
      <c r="W298" s="380">
        <f t="shared" si="46"/>
        <v>0</v>
      </c>
      <c r="X298" s="362" t="str">
        <f>IF(ISBLANK([1]KochtypBerechnung_nichtBio!U267),"",[1]KochtypBerechnung_nichtBio!U267)</f>
        <v/>
      </c>
      <c r="Y298" s="362">
        <f>IF(ISBLANK([1]KochtypBerechnung_nichtBio!W267),"",[1]KochtypBerechnung_nichtBio!W267)</f>
        <v>1.3571138498170114</v>
      </c>
      <c r="Z298" s="380">
        <f t="shared" si="47"/>
        <v>0.88212400238105748</v>
      </c>
      <c r="AA298" s="376">
        <f>'[7]Nicht-Bio'!C280</f>
        <v>0</v>
      </c>
      <c r="AB298" s="362">
        <f>'[7]Nicht-Bio'!D280</f>
        <v>0</v>
      </c>
      <c r="AC298" s="362">
        <f>'[7]Nicht-Bio'!E280</f>
        <v>0</v>
      </c>
      <c r="AD298" s="362">
        <f>'[7]Nicht-Bio'!F280</f>
        <v>0</v>
      </c>
      <c r="AE298" s="380">
        <f t="shared" si="48"/>
        <v>0</v>
      </c>
      <c r="AF298" s="362">
        <f>'[7]Nicht-Bio'!G280</f>
        <v>0</v>
      </c>
      <c r="AG298" s="362">
        <f>'[7]Nicht-Bio'!I280</f>
        <v>0</v>
      </c>
      <c r="AH298" s="362">
        <f>'[7]Nicht-Bio'!J280</f>
        <v>0</v>
      </c>
      <c r="AI298" s="362">
        <f>'[7]Nicht-Bio'!K280</f>
        <v>0</v>
      </c>
      <c r="AJ298" s="362">
        <f>'[7]Nicht-Bio'!L280</f>
        <v>0</v>
      </c>
      <c r="AK298" s="362">
        <f>'[7]Nicht-Bio'!M280</f>
        <v>0</v>
      </c>
      <c r="AL298" s="362">
        <f>'[7]Nicht-Bio'!N280</f>
        <v>0</v>
      </c>
      <c r="AM298" s="362">
        <f>'[7]Nicht-Bio'!O280</f>
        <v>0</v>
      </c>
      <c r="AN298" s="362">
        <f>'[7]Nicht-Bio'!P280</f>
        <v>0</v>
      </c>
      <c r="AO298" s="362">
        <f>'[7]Nicht-Bio'!R280</f>
        <v>0</v>
      </c>
      <c r="AP298" s="362">
        <f>'[7]Nicht-Bio'!S280</f>
        <v>0</v>
      </c>
      <c r="AQ298" s="362">
        <f>'[7]Nicht-Bio'!T280</f>
        <v>0</v>
      </c>
      <c r="AR298" s="362">
        <f>'[7]Nicht-Bio'!U280</f>
        <v>0</v>
      </c>
      <c r="AS298" s="362">
        <f>'[7]Nicht-Bio'!W280</f>
        <v>0</v>
      </c>
      <c r="AT298" s="362">
        <f>'[7]Nicht-Bio'!X280</f>
        <v>0</v>
      </c>
      <c r="AU298" s="380">
        <f t="shared" si="49"/>
        <v>0</v>
      </c>
      <c r="AV298" s="362">
        <f>[6]Tabelle1!B111</f>
        <v>0</v>
      </c>
      <c r="AW298" s="362"/>
      <c r="AX298" s="381">
        <f t="shared" si="50"/>
        <v>0</v>
      </c>
      <c r="AY298" s="382">
        <f t="shared" si="51"/>
        <v>0.88212400238105748</v>
      </c>
    </row>
    <row r="299" spans="1:51" ht="14.15" hidden="1" customHeight="1">
      <c r="A299" s="398">
        <v>44986</v>
      </c>
      <c r="B299" s="376">
        <f>'[3]Warenkorb transponiert'!AI186</f>
        <v>0</v>
      </c>
      <c r="C299" s="362">
        <f>'[3]Warenkorb transponiert'!AJ186</f>
        <v>0</v>
      </c>
      <c r="D299" s="362">
        <f>'[3]Warenkorb transponiert'!AK186</f>
        <v>0</v>
      </c>
      <c r="E299" s="362">
        <f>'[3]Warenkorb transponiert'!AL186</f>
        <v>0</v>
      </c>
      <c r="F299" s="362">
        <f>'[3]Warenkorb transponiert'!AM186</f>
        <v>0</v>
      </c>
      <c r="G299" s="362">
        <f>'[3]Warenkorb transponiert'!AN186</f>
        <v>0</v>
      </c>
      <c r="H299" s="362">
        <f>'[3]Warenkorb transponiert'!AO186</f>
        <v>0</v>
      </c>
      <c r="I299" s="362">
        <f>'[3]Warenkorb transponiert'!AP186</f>
        <v>0</v>
      </c>
      <c r="J299" s="380">
        <f t="shared" si="44"/>
        <v>0</v>
      </c>
      <c r="K299" s="362">
        <f>[4]prixC2!C404</f>
        <v>0</v>
      </c>
      <c r="L299" s="362">
        <f>[4]prixC2!D404</f>
        <v>0</v>
      </c>
      <c r="M299" s="362">
        <f>[4]prixC2!Q404</f>
        <v>0</v>
      </c>
      <c r="N299" s="362">
        <f>[4]prixC2!R404</f>
        <v>0</v>
      </c>
      <c r="O299" s="362">
        <f>[4]prixC2!T404</f>
        <v>0</v>
      </c>
      <c r="P299" s="362">
        <f>[4]prixC2!AE404</f>
        <v>0</v>
      </c>
      <c r="Q299" s="362">
        <f>[4]prixC2!AH404</f>
        <v>0</v>
      </c>
      <c r="R299" s="362">
        <f>[4]prixC2!AI404</f>
        <v>0</v>
      </c>
      <c r="S299" s="362">
        <f>[4]prixC2!AK404</f>
        <v>0</v>
      </c>
      <c r="T299" s="362">
        <f>[4]prixC2!AL404</f>
        <v>0</v>
      </c>
      <c r="U299" s="380">
        <f t="shared" si="45"/>
        <v>0</v>
      </c>
      <c r="V299" s="376">
        <f>'[2]Haltung gewichtet'!H274</f>
        <v>0</v>
      </c>
      <c r="W299" s="380">
        <f t="shared" si="46"/>
        <v>0</v>
      </c>
      <c r="X299" s="362" t="str">
        <f>IF(ISBLANK([1]KochtypBerechnung_nichtBio!U268),"",[1]KochtypBerechnung_nichtBio!U268)</f>
        <v/>
      </c>
      <c r="Y299" s="362">
        <f>IF(ISBLANK([1]KochtypBerechnung_nichtBio!W268),"",[1]KochtypBerechnung_nichtBio!W268)</f>
        <v>1.3570988238139208</v>
      </c>
      <c r="Z299" s="380">
        <f t="shared" si="47"/>
        <v>0.88211423547904855</v>
      </c>
      <c r="AA299" s="376">
        <f>'[7]Nicht-Bio'!C281</f>
        <v>0</v>
      </c>
      <c r="AB299" s="362">
        <f>'[7]Nicht-Bio'!D281</f>
        <v>0</v>
      </c>
      <c r="AC299" s="362">
        <f>'[7]Nicht-Bio'!E281</f>
        <v>0</v>
      </c>
      <c r="AD299" s="362">
        <f>'[7]Nicht-Bio'!F281</f>
        <v>0</v>
      </c>
      <c r="AE299" s="380">
        <f t="shared" si="48"/>
        <v>0</v>
      </c>
      <c r="AF299" s="362">
        <f>'[7]Nicht-Bio'!G281</f>
        <v>0</v>
      </c>
      <c r="AG299" s="362">
        <f>'[7]Nicht-Bio'!I281</f>
        <v>0</v>
      </c>
      <c r="AH299" s="362">
        <f>'[7]Nicht-Bio'!J281</f>
        <v>0</v>
      </c>
      <c r="AI299" s="362">
        <f>'[7]Nicht-Bio'!K281</f>
        <v>0</v>
      </c>
      <c r="AJ299" s="362">
        <f>'[7]Nicht-Bio'!L281</f>
        <v>0</v>
      </c>
      <c r="AK299" s="362">
        <f>'[7]Nicht-Bio'!M281</f>
        <v>0</v>
      </c>
      <c r="AL299" s="362">
        <f>'[7]Nicht-Bio'!N281</f>
        <v>0</v>
      </c>
      <c r="AM299" s="362">
        <f>'[7]Nicht-Bio'!O281</f>
        <v>0</v>
      </c>
      <c r="AN299" s="362">
        <f>'[7]Nicht-Bio'!P281</f>
        <v>0</v>
      </c>
      <c r="AO299" s="362">
        <f>'[7]Nicht-Bio'!R281</f>
        <v>0</v>
      </c>
      <c r="AP299" s="362">
        <f>'[7]Nicht-Bio'!S281</f>
        <v>0</v>
      </c>
      <c r="AQ299" s="362">
        <f>'[7]Nicht-Bio'!T281</f>
        <v>0</v>
      </c>
      <c r="AR299" s="362">
        <f>'[7]Nicht-Bio'!U281</f>
        <v>0</v>
      </c>
      <c r="AS299" s="362">
        <f>'[7]Nicht-Bio'!W281</f>
        <v>0</v>
      </c>
      <c r="AT299" s="362">
        <f>'[7]Nicht-Bio'!X281</f>
        <v>0</v>
      </c>
      <c r="AU299" s="380">
        <f t="shared" si="49"/>
        <v>0</v>
      </c>
      <c r="AV299" s="362">
        <f>[6]Tabelle1!B112</f>
        <v>0</v>
      </c>
      <c r="AW299" s="362"/>
      <c r="AX299" s="381">
        <f t="shared" si="50"/>
        <v>0</v>
      </c>
      <c r="AY299" s="382">
        <f t="shared" si="51"/>
        <v>0.88211423547904855</v>
      </c>
    </row>
    <row r="300" spans="1:51" hidden="1">
      <c r="A300" s="398">
        <v>45017</v>
      </c>
      <c r="B300" s="376">
        <f>'[3]Warenkorb transponiert'!AI187</f>
        <v>0</v>
      </c>
      <c r="C300" s="362">
        <f>'[3]Warenkorb transponiert'!AJ187</f>
        <v>0</v>
      </c>
      <c r="D300" s="362">
        <f>'[3]Warenkorb transponiert'!AK187</f>
        <v>0</v>
      </c>
      <c r="E300" s="362">
        <f>'[3]Warenkorb transponiert'!AL187</f>
        <v>0</v>
      </c>
      <c r="F300" s="362">
        <f>'[3]Warenkorb transponiert'!AM187</f>
        <v>0</v>
      </c>
      <c r="G300" s="362">
        <f>'[3]Warenkorb transponiert'!AN187</f>
        <v>0</v>
      </c>
      <c r="H300" s="362">
        <f>'[3]Warenkorb transponiert'!AO187</f>
        <v>0</v>
      </c>
      <c r="I300" s="362">
        <f>'[3]Warenkorb transponiert'!AP187</f>
        <v>0</v>
      </c>
      <c r="J300" s="380">
        <f t="shared" si="44"/>
        <v>0</v>
      </c>
      <c r="K300" s="362">
        <f>[4]prixC2!C405</f>
        <v>0</v>
      </c>
      <c r="L300" s="362">
        <f>[4]prixC2!D405</f>
        <v>0</v>
      </c>
      <c r="M300" s="362">
        <f>[4]prixC2!Q405</f>
        <v>0</v>
      </c>
      <c r="N300" s="362">
        <f>[4]prixC2!R405</f>
        <v>0</v>
      </c>
      <c r="O300" s="362">
        <f>[4]prixC2!T405</f>
        <v>0</v>
      </c>
      <c r="P300" s="362">
        <f>[4]prixC2!AE405</f>
        <v>0</v>
      </c>
      <c r="Q300" s="362">
        <f>[4]prixC2!AH405</f>
        <v>0</v>
      </c>
      <c r="R300" s="362">
        <f>[4]prixC2!AI405</f>
        <v>0</v>
      </c>
      <c r="S300" s="362">
        <f>[4]prixC2!AK405</f>
        <v>0</v>
      </c>
      <c r="T300" s="362">
        <f>[4]prixC2!AL405</f>
        <v>0</v>
      </c>
      <c r="U300" s="380">
        <f t="shared" si="45"/>
        <v>0</v>
      </c>
      <c r="V300" s="376">
        <f>'[2]Haltung gewichtet'!H275</f>
        <v>0</v>
      </c>
      <c r="W300" s="380">
        <f t="shared" si="46"/>
        <v>0</v>
      </c>
      <c r="X300" s="362" t="str">
        <f>IF(ISBLANK([1]KochtypBerechnung_nichtBio!U269),"",[1]KochtypBerechnung_nichtBio!U269)</f>
        <v/>
      </c>
      <c r="Y300" s="362">
        <f>IF(ISBLANK([1]KochtypBerechnung_nichtBio!W269),"",[1]KochtypBerechnung_nichtBio!W269)</f>
        <v>1.3571091195068989</v>
      </c>
      <c r="Z300" s="380">
        <f t="shared" si="47"/>
        <v>0.88212092767948436</v>
      </c>
      <c r="AA300" s="376">
        <f>'[7]Nicht-Bio'!C282</f>
        <v>0</v>
      </c>
      <c r="AB300" s="362">
        <f>'[7]Nicht-Bio'!D282</f>
        <v>0</v>
      </c>
      <c r="AC300" s="362">
        <f>'[7]Nicht-Bio'!E282</f>
        <v>0</v>
      </c>
      <c r="AD300" s="362">
        <f>'[7]Nicht-Bio'!F282</f>
        <v>0</v>
      </c>
      <c r="AE300" s="380">
        <f t="shared" si="48"/>
        <v>0</v>
      </c>
      <c r="AF300" s="362">
        <f>'[7]Nicht-Bio'!G282</f>
        <v>0</v>
      </c>
      <c r="AG300" s="362">
        <f>'[7]Nicht-Bio'!I282</f>
        <v>0</v>
      </c>
      <c r="AH300" s="362">
        <f>'[7]Nicht-Bio'!J282</f>
        <v>0</v>
      </c>
      <c r="AI300" s="362">
        <f>'[7]Nicht-Bio'!K282</f>
        <v>0</v>
      </c>
      <c r="AJ300" s="362">
        <f>'[7]Nicht-Bio'!L282</f>
        <v>0</v>
      </c>
      <c r="AK300" s="362">
        <f>'[7]Nicht-Bio'!M282</f>
        <v>0</v>
      </c>
      <c r="AL300" s="362">
        <f>'[7]Nicht-Bio'!N282</f>
        <v>0</v>
      </c>
      <c r="AM300" s="362">
        <f>'[7]Nicht-Bio'!O282</f>
        <v>0</v>
      </c>
      <c r="AN300" s="362">
        <f>'[7]Nicht-Bio'!P282</f>
        <v>0</v>
      </c>
      <c r="AO300" s="362">
        <f>'[7]Nicht-Bio'!R282</f>
        <v>0</v>
      </c>
      <c r="AP300" s="362">
        <f>'[7]Nicht-Bio'!S282</f>
        <v>0</v>
      </c>
      <c r="AQ300" s="362">
        <f>'[7]Nicht-Bio'!T282</f>
        <v>0</v>
      </c>
      <c r="AR300" s="362">
        <f>'[7]Nicht-Bio'!U282</f>
        <v>0</v>
      </c>
      <c r="AS300" s="362">
        <f>'[7]Nicht-Bio'!W282</f>
        <v>0</v>
      </c>
      <c r="AT300" s="362">
        <f>'[7]Nicht-Bio'!X282</f>
        <v>0</v>
      </c>
      <c r="AU300" s="380">
        <f t="shared" si="49"/>
        <v>0</v>
      </c>
      <c r="AV300" s="362">
        <f>[6]Tabelle1!B113</f>
        <v>0</v>
      </c>
      <c r="AW300" s="362"/>
      <c r="AX300" s="381">
        <f t="shared" si="50"/>
        <v>0</v>
      </c>
      <c r="AY300" s="382">
        <f t="shared" si="51"/>
        <v>0.88212092767948436</v>
      </c>
    </row>
    <row r="301" spans="1:51" ht="14.15" hidden="1" customHeight="1">
      <c r="A301" s="398">
        <v>45047</v>
      </c>
      <c r="B301" s="376">
        <f>'[3]Warenkorb transponiert'!AI188</f>
        <v>0</v>
      </c>
      <c r="C301" s="362">
        <f>'[3]Warenkorb transponiert'!AJ188</f>
        <v>0</v>
      </c>
      <c r="D301" s="362">
        <f>'[3]Warenkorb transponiert'!AK188</f>
        <v>0</v>
      </c>
      <c r="E301" s="362">
        <f>'[3]Warenkorb transponiert'!AL188</f>
        <v>0</v>
      </c>
      <c r="F301" s="362">
        <f>'[3]Warenkorb transponiert'!AM188</f>
        <v>0</v>
      </c>
      <c r="G301" s="362">
        <f>'[3]Warenkorb transponiert'!AN188</f>
        <v>0</v>
      </c>
      <c r="H301" s="362">
        <f>'[3]Warenkorb transponiert'!AO188</f>
        <v>0</v>
      </c>
      <c r="I301" s="362">
        <f>'[3]Warenkorb transponiert'!AP188</f>
        <v>0</v>
      </c>
      <c r="J301" s="380">
        <f t="shared" si="44"/>
        <v>0</v>
      </c>
      <c r="K301" s="362">
        <f>[4]prixC2!C406</f>
        <v>0</v>
      </c>
      <c r="L301" s="362">
        <f>[4]prixC2!D406</f>
        <v>0</v>
      </c>
      <c r="M301" s="362">
        <f>[4]prixC2!Q406</f>
        <v>0</v>
      </c>
      <c r="N301" s="362">
        <f>[4]prixC2!R406</f>
        <v>0</v>
      </c>
      <c r="O301" s="362">
        <f>[4]prixC2!T406</f>
        <v>0</v>
      </c>
      <c r="P301" s="362">
        <f>[4]prixC2!AE406</f>
        <v>0</v>
      </c>
      <c r="Q301" s="362">
        <f>[4]prixC2!AH406</f>
        <v>0</v>
      </c>
      <c r="R301" s="362">
        <f>[4]prixC2!AI406</f>
        <v>0</v>
      </c>
      <c r="S301" s="362">
        <f>[4]prixC2!AK406</f>
        <v>0</v>
      </c>
      <c r="T301" s="362">
        <f>[4]prixC2!AL406</f>
        <v>0</v>
      </c>
      <c r="U301" s="380">
        <f t="shared" si="45"/>
        <v>0</v>
      </c>
      <c r="V301" s="376">
        <f>'[2]Haltung gewichtet'!H276</f>
        <v>0</v>
      </c>
      <c r="W301" s="380">
        <f t="shared" si="46"/>
        <v>0</v>
      </c>
      <c r="X301" s="362" t="str">
        <f>IF(ISBLANK([1]KochtypBerechnung_nichtBio!U270),"",[1]KochtypBerechnung_nichtBio!U270)</f>
        <v/>
      </c>
      <c r="Y301" s="362">
        <f>IF(ISBLANK([1]KochtypBerechnung_nichtBio!W270),"",[1]KochtypBerechnung_nichtBio!W270)</f>
        <v>1.357107264379277</v>
      </c>
      <c r="Z301" s="380">
        <f t="shared" si="47"/>
        <v>0.88211972184653009</v>
      </c>
      <c r="AA301" s="376">
        <f>'[7]Nicht-Bio'!C283</f>
        <v>0</v>
      </c>
      <c r="AB301" s="362">
        <f>'[7]Nicht-Bio'!D283</f>
        <v>0</v>
      </c>
      <c r="AC301" s="362">
        <f>'[7]Nicht-Bio'!E283</f>
        <v>0</v>
      </c>
      <c r="AD301" s="362">
        <f>'[7]Nicht-Bio'!F283</f>
        <v>0</v>
      </c>
      <c r="AE301" s="380">
        <f t="shared" si="48"/>
        <v>0</v>
      </c>
      <c r="AF301" s="362">
        <f>'[7]Nicht-Bio'!G283</f>
        <v>0</v>
      </c>
      <c r="AG301" s="362">
        <f>'[7]Nicht-Bio'!I283</f>
        <v>0</v>
      </c>
      <c r="AH301" s="362">
        <f>'[7]Nicht-Bio'!J283</f>
        <v>0</v>
      </c>
      <c r="AI301" s="362">
        <f>'[7]Nicht-Bio'!K283</f>
        <v>0</v>
      </c>
      <c r="AJ301" s="362">
        <f>'[7]Nicht-Bio'!L283</f>
        <v>0</v>
      </c>
      <c r="AK301" s="362">
        <f>'[7]Nicht-Bio'!M283</f>
        <v>0</v>
      </c>
      <c r="AL301" s="362">
        <f>'[7]Nicht-Bio'!N283</f>
        <v>0</v>
      </c>
      <c r="AM301" s="362">
        <f>'[7]Nicht-Bio'!O283</f>
        <v>0</v>
      </c>
      <c r="AN301" s="362">
        <f>'[7]Nicht-Bio'!P283</f>
        <v>0</v>
      </c>
      <c r="AO301" s="362">
        <f>'[7]Nicht-Bio'!R283</f>
        <v>0</v>
      </c>
      <c r="AP301" s="362">
        <f>'[7]Nicht-Bio'!S283</f>
        <v>0</v>
      </c>
      <c r="AQ301" s="362">
        <f>'[7]Nicht-Bio'!T283</f>
        <v>0</v>
      </c>
      <c r="AR301" s="362">
        <f>'[7]Nicht-Bio'!U283</f>
        <v>0</v>
      </c>
      <c r="AS301" s="362">
        <f>'[7]Nicht-Bio'!W283</f>
        <v>0</v>
      </c>
      <c r="AT301" s="362">
        <f>'[7]Nicht-Bio'!X283</f>
        <v>0</v>
      </c>
      <c r="AU301" s="380">
        <f t="shared" si="49"/>
        <v>0</v>
      </c>
      <c r="AV301" s="362">
        <f>[6]Tabelle1!B114</f>
        <v>0</v>
      </c>
      <c r="AW301" s="362"/>
      <c r="AX301" s="381">
        <f t="shared" si="50"/>
        <v>0</v>
      </c>
      <c r="AY301" s="382">
        <f t="shared" si="51"/>
        <v>0.88211972184653009</v>
      </c>
    </row>
    <row r="302" spans="1:51" hidden="1">
      <c r="A302" s="398">
        <v>45078</v>
      </c>
      <c r="B302" s="376">
        <f>'[3]Warenkorb transponiert'!AI189</f>
        <v>0</v>
      </c>
      <c r="C302" s="362">
        <f>'[3]Warenkorb transponiert'!AJ189</f>
        <v>0</v>
      </c>
      <c r="D302" s="362">
        <f>'[3]Warenkorb transponiert'!AK189</f>
        <v>0</v>
      </c>
      <c r="E302" s="362">
        <f>'[3]Warenkorb transponiert'!AL189</f>
        <v>0</v>
      </c>
      <c r="F302" s="362">
        <f>'[3]Warenkorb transponiert'!AM189</f>
        <v>0</v>
      </c>
      <c r="G302" s="362">
        <f>'[3]Warenkorb transponiert'!AN189</f>
        <v>0</v>
      </c>
      <c r="H302" s="362">
        <f>'[3]Warenkorb transponiert'!AO189</f>
        <v>0</v>
      </c>
      <c r="I302" s="362">
        <f>'[3]Warenkorb transponiert'!AP189</f>
        <v>0</v>
      </c>
      <c r="J302" s="380">
        <f t="shared" si="44"/>
        <v>0</v>
      </c>
      <c r="K302" s="362">
        <f>[4]prixC2!C407</f>
        <v>0</v>
      </c>
      <c r="L302" s="362">
        <f>[4]prixC2!D407</f>
        <v>0</v>
      </c>
      <c r="M302" s="362">
        <f>[4]prixC2!Q407</f>
        <v>0</v>
      </c>
      <c r="N302" s="362">
        <f>[4]prixC2!R407</f>
        <v>0</v>
      </c>
      <c r="O302" s="362">
        <f>[4]prixC2!T407</f>
        <v>0</v>
      </c>
      <c r="P302" s="362">
        <f>[4]prixC2!AE407</f>
        <v>0</v>
      </c>
      <c r="Q302" s="362">
        <f>[4]prixC2!AH407</f>
        <v>0</v>
      </c>
      <c r="R302" s="362">
        <f>[4]prixC2!AI407</f>
        <v>0</v>
      </c>
      <c r="S302" s="362">
        <f>[4]prixC2!AK407</f>
        <v>0</v>
      </c>
      <c r="T302" s="362">
        <f>[4]prixC2!AL407</f>
        <v>0</v>
      </c>
      <c r="U302" s="380">
        <f t="shared" si="45"/>
        <v>0</v>
      </c>
      <c r="V302" s="376">
        <f>'[2]Haltung gewichtet'!H277</f>
        <v>0</v>
      </c>
      <c r="W302" s="380">
        <f t="shared" si="46"/>
        <v>0</v>
      </c>
      <c r="X302" s="362" t="str">
        <f>IF(ISBLANK([1]KochtypBerechnung_nichtBio!U271),"",[1]KochtypBerechnung_nichtBio!U271)</f>
        <v/>
      </c>
      <c r="Y302" s="362">
        <f>IF(ISBLANK([1]KochtypBerechnung_nichtBio!W271),"",[1]KochtypBerechnung_nichtBio!W271)</f>
        <v>1.3571050692333655</v>
      </c>
      <c r="Z302" s="380">
        <f t="shared" si="47"/>
        <v>0.88211829500168759</v>
      </c>
      <c r="AA302" s="376">
        <f>'[7]Nicht-Bio'!C284</f>
        <v>0</v>
      </c>
      <c r="AB302" s="362">
        <f>'[7]Nicht-Bio'!D284</f>
        <v>0</v>
      </c>
      <c r="AC302" s="362">
        <f>'[7]Nicht-Bio'!E284</f>
        <v>0</v>
      </c>
      <c r="AD302" s="362">
        <f>'[7]Nicht-Bio'!F284</f>
        <v>0</v>
      </c>
      <c r="AE302" s="380">
        <f t="shared" si="48"/>
        <v>0</v>
      </c>
      <c r="AF302" s="362">
        <f>'[7]Nicht-Bio'!G284</f>
        <v>0</v>
      </c>
      <c r="AG302" s="362">
        <f>'[7]Nicht-Bio'!I284</f>
        <v>0</v>
      </c>
      <c r="AH302" s="362">
        <f>'[7]Nicht-Bio'!J284</f>
        <v>0</v>
      </c>
      <c r="AI302" s="362">
        <f>'[7]Nicht-Bio'!K284</f>
        <v>0</v>
      </c>
      <c r="AJ302" s="362">
        <f>'[7]Nicht-Bio'!L284</f>
        <v>0</v>
      </c>
      <c r="AK302" s="362">
        <f>'[7]Nicht-Bio'!M284</f>
        <v>0</v>
      </c>
      <c r="AL302" s="362">
        <f>'[7]Nicht-Bio'!N284</f>
        <v>0</v>
      </c>
      <c r="AM302" s="362">
        <f>'[7]Nicht-Bio'!O284</f>
        <v>0</v>
      </c>
      <c r="AN302" s="362">
        <f>'[7]Nicht-Bio'!P284</f>
        <v>0</v>
      </c>
      <c r="AO302" s="362">
        <f>'[7]Nicht-Bio'!R284</f>
        <v>0</v>
      </c>
      <c r="AP302" s="362">
        <f>'[7]Nicht-Bio'!S284</f>
        <v>0</v>
      </c>
      <c r="AQ302" s="362">
        <f>'[7]Nicht-Bio'!T284</f>
        <v>0</v>
      </c>
      <c r="AR302" s="362">
        <f>'[7]Nicht-Bio'!U284</f>
        <v>0</v>
      </c>
      <c r="AS302" s="362">
        <f>'[7]Nicht-Bio'!W284</f>
        <v>0</v>
      </c>
      <c r="AT302" s="362">
        <f>'[7]Nicht-Bio'!X284</f>
        <v>0</v>
      </c>
      <c r="AU302" s="380">
        <f t="shared" si="49"/>
        <v>0</v>
      </c>
      <c r="AV302" s="362">
        <f>[6]Tabelle1!B115</f>
        <v>0</v>
      </c>
      <c r="AW302" s="362"/>
      <c r="AX302" s="381">
        <f t="shared" si="50"/>
        <v>0</v>
      </c>
      <c r="AY302" s="382">
        <f t="shared" si="51"/>
        <v>0.88211829500168759</v>
      </c>
    </row>
    <row r="303" spans="1:51" ht="14.15" hidden="1" customHeight="1">
      <c r="A303" s="398">
        <v>45108</v>
      </c>
      <c r="B303" s="376">
        <f>'[3]Warenkorb transponiert'!AI190</f>
        <v>0</v>
      </c>
      <c r="C303" s="362">
        <f>'[3]Warenkorb transponiert'!AJ190</f>
        <v>0</v>
      </c>
      <c r="D303" s="362">
        <f>'[3]Warenkorb transponiert'!AK190</f>
        <v>0</v>
      </c>
      <c r="E303" s="362">
        <f>'[3]Warenkorb transponiert'!AL190</f>
        <v>0</v>
      </c>
      <c r="F303" s="362">
        <f>'[3]Warenkorb transponiert'!AM190</f>
        <v>0</v>
      </c>
      <c r="G303" s="362">
        <f>'[3]Warenkorb transponiert'!AN190</f>
        <v>0</v>
      </c>
      <c r="H303" s="362">
        <f>'[3]Warenkorb transponiert'!AO190</f>
        <v>0</v>
      </c>
      <c r="I303" s="362">
        <f>'[3]Warenkorb transponiert'!AP190</f>
        <v>0</v>
      </c>
      <c r="J303" s="380">
        <f t="shared" si="44"/>
        <v>0</v>
      </c>
      <c r="K303" s="362">
        <f>[4]prixC2!C408</f>
        <v>0</v>
      </c>
      <c r="L303" s="362">
        <f>[4]prixC2!D408</f>
        <v>0</v>
      </c>
      <c r="M303" s="362">
        <f>[4]prixC2!Q408</f>
        <v>0</v>
      </c>
      <c r="N303" s="362">
        <f>[4]prixC2!R408</f>
        <v>0</v>
      </c>
      <c r="O303" s="362">
        <f>[4]prixC2!T408</f>
        <v>0</v>
      </c>
      <c r="P303" s="362">
        <f>[4]prixC2!AE408</f>
        <v>0</v>
      </c>
      <c r="Q303" s="362">
        <f>[4]prixC2!AH408</f>
        <v>0</v>
      </c>
      <c r="R303" s="362">
        <f>[4]prixC2!AI408</f>
        <v>0</v>
      </c>
      <c r="S303" s="362">
        <f>[4]prixC2!AK408</f>
        <v>0</v>
      </c>
      <c r="T303" s="362">
        <f>[4]prixC2!AL408</f>
        <v>0</v>
      </c>
      <c r="U303" s="380">
        <f t="shared" si="45"/>
        <v>0</v>
      </c>
      <c r="V303" s="376">
        <f>'[2]Haltung gewichtet'!H278</f>
        <v>0</v>
      </c>
      <c r="W303" s="380">
        <f t="shared" si="46"/>
        <v>0</v>
      </c>
      <c r="X303" s="362" t="str">
        <f>IF(ISBLANK([1]KochtypBerechnung_nichtBio!U272),"",[1]KochtypBerechnung_nichtBio!U272)</f>
        <v/>
      </c>
      <c r="Y303" s="362">
        <f>IF(ISBLANK([1]KochtypBerechnung_nichtBio!W272),"",[1]KochtypBerechnung_nichtBio!W272)</f>
        <v>1.3571071510398471</v>
      </c>
      <c r="Z303" s="380">
        <f t="shared" si="47"/>
        <v>0.88211964817590072</v>
      </c>
      <c r="AA303" s="376">
        <f>'[7]Nicht-Bio'!C285</f>
        <v>0</v>
      </c>
      <c r="AB303" s="362">
        <f>'[7]Nicht-Bio'!D285</f>
        <v>0</v>
      </c>
      <c r="AC303" s="362">
        <f>'[7]Nicht-Bio'!E285</f>
        <v>0</v>
      </c>
      <c r="AD303" s="362">
        <f>'[7]Nicht-Bio'!F285</f>
        <v>0</v>
      </c>
      <c r="AE303" s="380">
        <f t="shared" si="48"/>
        <v>0</v>
      </c>
      <c r="AF303" s="362">
        <f>'[7]Nicht-Bio'!G285</f>
        <v>0</v>
      </c>
      <c r="AG303" s="362">
        <f>'[7]Nicht-Bio'!I285</f>
        <v>0</v>
      </c>
      <c r="AH303" s="362">
        <f>'[7]Nicht-Bio'!J285</f>
        <v>0</v>
      </c>
      <c r="AI303" s="362">
        <f>'[7]Nicht-Bio'!K285</f>
        <v>0</v>
      </c>
      <c r="AJ303" s="362">
        <f>'[7]Nicht-Bio'!L285</f>
        <v>0</v>
      </c>
      <c r="AK303" s="362">
        <f>'[7]Nicht-Bio'!M285</f>
        <v>0</v>
      </c>
      <c r="AL303" s="362">
        <f>'[7]Nicht-Bio'!N285</f>
        <v>0</v>
      </c>
      <c r="AM303" s="362">
        <f>'[7]Nicht-Bio'!O285</f>
        <v>0</v>
      </c>
      <c r="AN303" s="362">
        <f>'[7]Nicht-Bio'!P285</f>
        <v>0</v>
      </c>
      <c r="AO303" s="362">
        <f>'[7]Nicht-Bio'!R285</f>
        <v>0</v>
      </c>
      <c r="AP303" s="362">
        <f>'[7]Nicht-Bio'!S285</f>
        <v>0</v>
      </c>
      <c r="AQ303" s="362">
        <f>'[7]Nicht-Bio'!T285</f>
        <v>0</v>
      </c>
      <c r="AR303" s="362">
        <f>'[7]Nicht-Bio'!U285</f>
        <v>0</v>
      </c>
      <c r="AS303" s="362">
        <f>'[7]Nicht-Bio'!W285</f>
        <v>0</v>
      </c>
      <c r="AT303" s="362">
        <f>'[7]Nicht-Bio'!X285</f>
        <v>0</v>
      </c>
      <c r="AU303" s="380">
        <f t="shared" si="49"/>
        <v>0</v>
      </c>
      <c r="AV303" s="362">
        <f>[6]Tabelle1!B116</f>
        <v>0</v>
      </c>
      <c r="AW303" s="362"/>
      <c r="AX303" s="381">
        <f t="shared" si="50"/>
        <v>0</v>
      </c>
      <c r="AY303" s="382">
        <f t="shared" si="51"/>
        <v>0.88211964817590072</v>
      </c>
    </row>
    <row r="304" spans="1:51" hidden="1">
      <c r="A304" s="398">
        <v>45139</v>
      </c>
      <c r="B304" s="376">
        <f>'[3]Warenkorb transponiert'!AI191</f>
        <v>0</v>
      </c>
      <c r="C304" s="362">
        <f>'[3]Warenkorb transponiert'!AJ191</f>
        <v>0</v>
      </c>
      <c r="D304" s="362">
        <f>'[3]Warenkorb transponiert'!AK191</f>
        <v>0</v>
      </c>
      <c r="E304" s="362">
        <f>'[3]Warenkorb transponiert'!AL191</f>
        <v>0</v>
      </c>
      <c r="F304" s="362">
        <f>'[3]Warenkorb transponiert'!AM191</f>
        <v>0</v>
      </c>
      <c r="G304" s="362">
        <f>'[3]Warenkorb transponiert'!AN191</f>
        <v>0</v>
      </c>
      <c r="H304" s="362">
        <f>'[3]Warenkorb transponiert'!AO191</f>
        <v>0</v>
      </c>
      <c r="I304" s="362">
        <f>'[3]Warenkorb transponiert'!AP191</f>
        <v>0</v>
      </c>
      <c r="J304" s="380">
        <f t="shared" si="44"/>
        <v>0</v>
      </c>
      <c r="K304" s="362">
        <f>[4]prixC2!C409</f>
        <v>0</v>
      </c>
      <c r="L304" s="362">
        <f>[4]prixC2!D409</f>
        <v>0</v>
      </c>
      <c r="M304" s="362">
        <f>[4]prixC2!Q409</f>
        <v>0</v>
      </c>
      <c r="N304" s="362">
        <f>[4]prixC2!R409</f>
        <v>0</v>
      </c>
      <c r="O304" s="362">
        <f>[4]prixC2!T409</f>
        <v>0</v>
      </c>
      <c r="P304" s="362">
        <f>[4]prixC2!AE409</f>
        <v>0</v>
      </c>
      <c r="Q304" s="362">
        <f>[4]prixC2!AH409</f>
        <v>0</v>
      </c>
      <c r="R304" s="362">
        <f>[4]prixC2!AI409</f>
        <v>0</v>
      </c>
      <c r="S304" s="362">
        <f>[4]prixC2!AK409</f>
        <v>0</v>
      </c>
      <c r="T304" s="362">
        <f>[4]prixC2!AL409</f>
        <v>0</v>
      </c>
      <c r="U304" s="380">
        <f t="shared" si="45"/>
        <v>0</v>
      </c>
      <c r="V304" s="376">
        <f>'[2]Haltung gewichtet'!H279</f>
        <v>0</v>
      </c>
      <c r="W304" s="380">
        <f t="shared" si="46"/>
        <v>0</v>
      </c>
      <c r="X304" s="362" t="str">
        <f>IF(ISBLANK([1]KochtypBerechnung_nichtBio!U273),"",[1]KochtypBerechnung_nichtBio!U273)</f>
        <v/>
      </c>
      <c r="Y304" s="362">
        <f>IF(ISBLANK([1]KochtypBerechnung_nichtBio!W273),"",[1]KochtypBerechnung_nichtBio!W273)</f>
        <v>1.3571064948841631</v>
      </c>
      <c r="Z304" s="380">
        <f t="shared" si="47"/>
        <v>0.88211922167470602</v>
      </c>
      <c r="AA304" s="376">
        <f>'[7]Nicht-Bio'!C286</f>
        <v>0</v>
      </c>
      <c r="AB304" s="362">
        <f>'[7]Nicht-Bio'!D286</f>
        <v>0</v>
      </c>
      <c r="AC304" s="362">
        <f>'[7]Nicht-Bio'!E286</f>
        <v>0</v>
      </c>
      <c r="AD304" s="362">
        <f>'[7]Nicht-Bio'!F286</f>
        <v>0</v>
      </c>
      <c r="AE304" s="380">
        <f t="shared" si="48"/>
        <v>0</v>
      </c>
      <c r="AF304" s="362">
        <f>'[7]Nicht-Bio'!G286</f>
        <v>0</v>
      </c>
      <c r="AG304" s="362">
        <f>'[7]Nicht-Bio'!I286</f>
        <v>0</v>
      </c>
      <c r="AH304" s="362">
        <f>'[7]Nicht-Bio'!J286</f>
        <v>0</v>
      </c>
      <c r="AI304" s="362">
        <f>'[7]Nicht-Bio'!K286</f>
        <v>0</v>
      </c>
      <c r="AJ304" s="362">
        <f>'[7]Nicht-Bio'!L286</f>
        <v>0</v>
      </c>
      <c r="AK304" s="362">
        <f>'[7]Nicht-Bio'!M286</f>
        <v>0</v>
      </c>
      <c r="AL304" s="362">
        <f>'[7]Nicht-Bio'!N286</f>
        <v>0</v>
      </c>
      <c r="AM304" s="362">
        <f>'[7]Nicht-Bio'!O286</f>
        <v>0</v>
      </c>
      <c r="AN304" s="362">
        <f>'[7]Nicht-Bio'!P286</f>
        <v>0</v>
      </c>
      <c r="AO304" s="362">
        <f>'[7]Nicht-Bio'!R286</f>
        <v>0</v>
      </c>
      <c r="AP304" s="362">
        <f>'[7]Nicht-Bio'!S286</f>
        <v>0</v>
      </c>
      <c r="AQ304" s="362">
        <f>'[7]Nicht-Bio'!T286</f>
        <v>0</v>
      </c>
      <c r="AR304" s="362">
        <f>'[7]Nicht-Bio'!U286</f>
        <v>0</v>
      </c>
      <c r="AS304" s="362">
        <f>'[7]Nicht-Bio'!W286</f>
        <v>0</v>
      </c>
      <c r="AT304" s="362">
        <f>'[7]Nicht-Bio'!X286</f>
        <v>0</v>
      </c>
      <c r="AU304" s="380">
        <f t="shared" si="49"/>
        <v>0</v>
      </c>
      <c r="AV304" s="362">
        <f>[6]Tabelle1!B117</f>
        <v>0</v>
      </c>
      <c r="AW304" s="362"/>
      <c r="AX304" s="381">
        <f t="shared" si="50"/>
        <v>0</v>
      </c>
      <c r="AY304" s="382">
        <f t="shared" si="51"/>
        <v>0.88211922167470602</v>
      </c>
    </row>
    <row r="305" spans="1:51" ht="14.15" hidden="1" customHeight="1">
      <c r="A305" s="398">
        <v>45170</v>
      </c>
      <c r="B305" s="376">
        <f>'[3]Warenkorb transponiert'!AI192</f>
        <v>0</v>
      </c>
      <c r="C305" s="362">
        <f>'[3]Warenkorb transponiert'!AJ192</f>
        <v>0</v>
      </c>
      <c r="D305" s="362">
        <f>'[3]Warenkorb transponiert'!AK192</f>
        <v>0</v>
      </c>
      <c r="E305" s="362">
        <f>'[3]Warenkorb transponiert'!AL192</f>
        <v>0</v>
      </c>
      <c r="F305" s="362">
        <f>'[3]Warenkorb transponiert'!AM192</f>
        <v>0</v>
      </c>
      <c r="G305" s="362">
        <f>'[3]Warenkorb transponiert'!AN192</f>
        <v>0</v>
      </c>
      <c r="H305" s="362">
        <f>'[3]Warenkorb transponiert'!AO192</f>
        <v>0</v>
      </c>
      <c r="I305" s="362">
        <f>'[3]Warenkorb transponiert'!AP192</f>
        <v>0</v>
      </c>
      <c r="J305" s="380">
        <f t="shared" si="44"/>
        <v>0</v>
      </c>
      <c r="K305" s="362">
        <f>[4]prixC2!C410</f>
        <v>0</v>
      </c>
      <c r="L305" s="362">
        <f>[4]prixC2!D410</f>
        <v>0</v>
      </c>
      <c r="M305" s="362">
        <f>[4]prixC2!Q410</f>
        <v>0</v>
      </c>
      <c r="N305" s="362">
        <f>[4]prixC2!R410</f>
        <v>0</v>
      </c>
      <c r="O305" s="362">
        <f>[4]prixC2!T410</f>
        <v>0</v>
      </c>
      <c r="P305" s="362">
        <f>[4]prixC2!AE410</f>
        <v>0</v>
      </c>
      <c r="Q305" s="362">
        <f>[4]prixC2!AH410</f>
        <v>0</v>
      </c>
      <c r="R305" s="362">
        <f>[4]prixC2!AI410</f>
        <v>0</v>
      </c>
      <c r="S305" s="362">
        <f>[4]prixC2!AK410</f>
        <v>0</v>
      </c>
      <c r="T305" s="362">
        <f>[4]prixC2!AL410</f>
        <v>0</v>
      </c>
      <c r="U305" s="380">
        <f t="shared" si="45"/>
        <v>0</v>
      </c>
      <c r="V305" s="376">
        <f>'[2]Haltung gewichtet'!H280</f>
        <v>0</v>
      </c>
      <c r="W305" s="380">
        <f t="shared" si="46"/>
        <v>0</v>
      </c>
      <c r="X305" s="362" t="str">
        <f>IF(ISBLANK([1]KochtypBerechnung_nichtBio!U274),"",[1]KochtypBerechnung_nichtBio!U274)</f>
        <v/>
      </c>
      <c r="Y305" s="362">
        <f>IF(ISBLANK([1]KochtypBerechnung_nichtBio!W274),"",[1]KochtypBerechnung_nichtBio!W274)</f>
        <v>1.3571062383857919</v>
      </c>
      <c r="Z305" s="380">
        <f t="shared" si="47"/>
        <v>0.88211905495076481</v>
      </c>
      <c r="AA305" s="376">
        <f>'[7]Nicht-Bio'!C287</f>
        <v>0</v>
      </c>
      <c r="AB305" s="362">
        <f>'[7]Nicht-Bio'!D287</f>
        <v>0</v>
      </c>
      <c r="AC305" s="362">
        <f>'[7]Nicht-Bio'!E287</f>
        <v>0</v>
      </c>
      <c r="AD305" s="362">
        <f>'[7]Nicht-Bio'!F287</f>
        <v>0</v>
      </c>
      <c r="AE305" s="380">
        <f t="shared" si="48"/>
        <v>0</v>
      </c>
      <c r="AF305" s="362">
        <f>'[7]Nicht-Bio'!G287</f>
        <v>0</v>
      </c>
      <c r="AG305" s="362">
        <f>'[7]Nicht-Bio'!I287</f>
        <v>0</v>
      </c>
      <c r="AH305" s="362">
        <f>'[7]Nicht-Bio'!J287</f>
        <v>0</v>
      </c>
      <c r="AI305" s="362">
        <f>'[7]Nicht-Bio'!K287</f>
        <v>0</v>
      </c>
      <c r="AJ305" s="362">
        <f>'[7]Nicht-Bio'!L287</f>
        <v>0</v>
      </c>
      <c r="AK305" s="362">
        <f>'[7]Nicht-Bio'!M287</f>
        <v>0</v>
      </c>
      <c r="AL305" s="362">
        <f>'[7]Nicht-Bio'!N287</f>
        <v>0</v>
      </c>
      <c r="AM305" s="362">
        <f>'[7]Nicht-Bio'!O287</f>
        <v>0</v>
      </c>
      <c r="AN305" s="362">
        <f>'[7]Nicht-Bio'!P287</f>
        <v>0</v>
      </c>
      <c r="AO305" s="362">
        <f>'[7]Nicht-Bio'!R287</f>
        <v>0</v>
      </c>
      <c r="AP305" s="362">
        <f>'[7]Nicht-Bio'!S287</f>
        <v>0</v>
      </c>
      <c r="AQ305" s="362">
        <f>'[7]Nicht-Bio'!T287</f>
        <v>0</v>
      </c>
      <c r="AR305" s="362">
        <f>'[7]Nicht-Bio'!U287</f>
        <v>0</v>
      </c>
      <c r="AS305" s="362">
        <f>'[7]Nicht-Bio'!W287</f>
        <v>0</v>
      </c>
      <c r="AT305" s="362">
        <f>'[7]Nicht-Bio'!X287</f>
        <v>0</v>
      </c>
      <c r="AU305" s="380">
        <f t="shared" si="49"/>
        <v>0</v>
      </c>
      <c r="AV305" s="362">
        <f>[6]Tabelle1!B118</f>
        <v>0</v>
      </c>
      <c r="AW305" s="362"/>
      <c r="AX305" s="381">
        <f t="shared" si="50"/>
        <v>0</v>
      </c>
      <c r="AY305" s="382">
        <f t="shared" si="51"/>
        <v>0.88211905495076481</v>
      </c>
    </row>
    <row r="306" spans="1:51" hidden="1">
      <c r="A306" s="398">
        <v>45200</v>
      </c>
      <c r="B306" s="376">
        <f>'[3]Warenkorb transponiert'!AI193</f>
        <v>0</v>
      </c>
      <c r="C306" s="362">
        <f>'[3]Warenkorb transponiert'!AJ193</f>
        <v>0</v>
      </c>
      <c r="D306" s="362">
        <f>'[3]Warenkorb transponiert'!AK193</f>
        <v>0</v>
      </c>
      <c r="E306" s="362">
        <f>'[3]Warenkorb transponiert'!AL193</f>
        <v>0</v>
      </c>
      <c r="F306" s="362">
        <f>'[3]Warenkorb transponiert'!AM193</f>
        <v>0</v>
      </c>
      <c r="G306" s="362">
        <f>'[3]Warenkorb transponiert'!AN193</f>
        <v>0</v>
      </c>
      <c r="H306" s="362">
        <f>'[3]Warenkorb transponiert'!AO193</f>
        <v>0</v>
      </c>
      <c r="I306" s="362">
        <f>'[3]Warenkorb transponiert'!AP193</f>
        <v>0</v>
      </c>
      <c r="J306" s="380">
        <f t="shared" si="44"/>
        <v>0</v>
      </c>
      <c r="K306" s="362">
        <f>[4]prixC2!C411</f>
        <v>0</v>
      </c>
      <c r="L306" s="362">
        <f>[4]prixC2!D411</f>
        <v>0</v>
      </c>
      <c r="M306" s="362">
        <f>[4]prixC2!Q411</f>
        <v>0</v>
      </c>
      <c r="N306" s="362">
        <f>[4]prixC2!R411</f>
        <v>0</v>
      </c>
      <c r="O306" s="362">
        <f>[4]prixC2!T411</f>
        <v>0</v>
      </c>
      <c r="P306" s="362">
        <f>[4]prixC2!AE411</f>
        <v>0</v>
      </c>
      <c r="Q306" s="362">
        <f>[4]prixC2!AH411</f>
        <v>0</v>
      </c>
      <c r="R306" s="362">
        <f>[4]prixC2!AI411</f>
        <v>0</v>
      </c>
      <c r="S306" s="362">
        <f>[4]prixC2!AK411</f>
        <v>0</v>
      </c>
      <c r="T306" s="362">
        <f>[4]prixC2!AL411</f>
        <v>0</v>
      </c>
      <c r="U306" s="380">
        <f t="shared" si="45"/>
        <v>0</v>
      </c>
      <c r="V306" s="376">
        <f>'[2]Haltung gewichtet'!H281</f>
        <v>0</v>
      </c>
      <c r="W306" s="380">
        <f t="shared" si="46"/>
        <v>0</v>
      </c>
      <c r="X306" s="362" t="str">
        <f>IF(ISBLANK([1]KochtypBerechnung_nichtBio!U275),"",[1]KochtypBerechnung_nichtBio!U275)</f>
        <v/>
      </c>
      <c r="Y306" s="362">
        <f>IF(ISBLANK([1]KochtypBerechnung_nichtBio!W275),"",[1]KochtypBerechnung_nichtBio!W275)</f>
        <v>1.3571066281032673</v>
      </c>
      <c r="Z306" s="380">
        <f t="shared" si="47"/>
        <v>0.88211930826712381</v>
      </c>
      <c r="AA306" s="376">
        <f>'[7]Nicht-Bio'!C288</f>
        <v>0</v>
      </c>
      <c r="AB306" s="362">
        <f>'[7]Nicht-Bio'!D288</f>
        <v>0</v>
      </c>
      <c r="AC306" s="362">
        <f>'[7]Nicht-Bio'!E288</f>
        <v>0</v>
      </c>
      <c r="AD306" s="362">
        <f>'[7]Nicht-Bio'!F288</f>
        <v>0</v>
      </c>
      <c r="AE306" s="380">
        <f t="shared" si="48"/>
        <v>0</v>
      </c>
      <c r="AF306" s="362">
        <f>'[7]Nicht-Bio'!G288</f>
        <v>0</v>
      </c>
      <c r="AG306" s="362">
        <f>'[7]Nicht-Bio'!I288</f>
        <v>0</v>
      </c>
      <c r="AH306" s="362">
        <f>'[7]Nicht-Bio'!J288</f>
        <v>0</v>
      </c>
      <c r="AI306" s="362">
        <f>'[7]Nicht-Bio'!K288</f>
        <v>0</v>
      </c>
      <c r="AJ306" s="362">
        <f>'[7]Nicht-Bio'!L288</f>
        <v>0</v>
      </c>
      <c r="AK306" s="362">
        <f>'[7]Nicht-Bio'!M288</f>
        <v>0</v>
      </c>
      <c r="AL306" s="362">
        <f>'[7]Nicht-Bio'!N288</f>
        <v>0</v>
      </c>
      <c r="AM306" s="362">
        <f>'[7]Nicht-Bio'!O288</f>
        <v>0</v>
      </c>
      <c r="AN306" s="362">
        <f>'[7]Nicht-Bio'!P288</f>
        <v>0</v>
      </c>
      <c r="AO306" s="362">
        <f>'[7]Nicht-Bio'!R288</f>
        <v>0</v>
      </c>
      <c r="AP306" s="362">
        <f>'[7]Nicht-Bio'!S288</f>
        <v>0</v>
      </c>
      <c r="AQ306" s="362">
        <f>'[7]Nicht-Bio'!T288</f>
        <v>0</v>
      </c>
      <c r="AR306" s="362">
        <f>'[7]Nicht-Bio'!U288</f>
        <v>0</v>
      </c>
      <c r="AS306" s="362">
        <f>'[7]Nicht-Bio'!W288</f>
        <v>0</v>
      </c>
      <c r="AT306" s="362">
        <f>'[7]Nicht-Bio'!X288</f>
        <v>0</v>
      </c>
      <c r="AU306" s="380">
        <f t="shared" si="49"/>
        <v>0</v>
      </c>
      <c r="AV306" s="362">
        <f>[6]Tabelle1!B119</f>
        <v>0</v>
      </c>
      <c r="AW306" s="362"/>
      <c r="AX306" s="381">
        <f t="shared" si="50"/>
        <v>0</v>
      </c>
      <c r="AY306" s="382">
        <f t="shared" si="51"/>
        <v>0.88211930826712381</v>
      </c>
    </row>
    <row r="307" spans="1:51" ht="14.15" hidden="1" customHeight="1">
      <c r="A307" s="398">
        <v>45231</v>
      </c>
      <c r="B307" s="376">
        <f>'[3]Warenkorb transponiert'!AI194</f>
        <v>0</v>
      </c>
      <c r="C307" s="362">
        <f>'[3]Warenkorb transponiert'!AJ194</f>
        <v>0</v>
      </c>
      <c r="D307" s="362">
        <f>'[3]Warenkorb transponiert'!AK194</f>
        <v>0</v>
      </c>
      <c r="E307" s="362">
        <f>'[3]Warenkorb transponiert'!AL194</f>
        <v>0</v>
      </c>
      <c r="F307" s="362">
        <f>'[3]Warenkorb transponiert'!AM194</f>
        <v>0</v>
      </c>
      <c r="G307" s="362">
        <f>'[3]Warenkorb transponiert'!AN194</f>
        <v>0</v>
      </c>
      <c r="H307" s="362">
        <f>'[3]Warenkorb transponiert'!AO194</f>
        <v>0</v>
      </c>
      <c r="I307" s="362">
        <f>'[3]Warenkorb transponiert'!AP194</f>
        <v>0</v>
      </c>
      <c r="J307" s="380">
        <f t="shared" si="44"/>
        <v>0</v>
      </c>
      <c r="K307" s="362">
        <f>[4]prixC2!C412</f>
        <v>0</v>
      </c>
      <c r="L307" s="362">
        <f>[4]prixC2!D412</f>
        <v>0</v>
      </c>
      <c r="M307" s="362">
        <f>[4]prixC2!Q412</f>
        <v>0</v>
      </c>
      <c r="N307" s="362">
        <f>[4]prixC2!R412</f>
        <v>0</v>
      </c>
      <c r="O307" s="362">
        <f>[4]prixC2!T412</f>
        <v>0</v>
      </c>
      <c r="P307" s="362">
        <f>[4]prixC2!AE412</f>
        <v>0</v>
      </c>
      <c r="Q307" s="362">
        <f>[4]prixC2!AH412</f>
        <v>0</v>
      </c>
      <c r="R307" s="362">
        <f>[4]prixC2!AI412</f>
        <v>0</v>
      </c>
      <c r="S307" s="362">
        <f>[4]prixC2!AK412</f>
        <v>0</v>
      </c>
      <c r="T307" s="362">
        <f>[4]prixC2!AL412</f>
        <v>0</v>
      </c>
      <c r="U307" s="380">
        <f t="shared" si="45"/>
        <v>0</v>
      </c>
      <c r="V307" s="376">
        <f>'[2]Haltung gewichtet'!H282</f>
        <v>0</v>
      </c>
      <c r="W307" s="380">
        <f t="shared" si="46"/>
        <v>0</v>
      </c>
      <c r="X307" s="362" t="str">
        <f>IF(ISBLANK([1]KochtypBerechnung_nichtBio!U276),"",[1]KochtypBerechnung_nichtBio!U276)</f>
        <v/>
      </c>
      <c r="Y307" s="362">
        <f>IF(ISBLANK([1]KochtypBerechnung_nichtBio!W276),"",[1]KochtypBerechnung_nichtBio!W276)</f>
        <v>1.357106453791074</v>
      </c>
      <c r="Z307" s="380">
        <f t="shared" si="47"/>
        <v>0.88211919496419811</v>
      </c>
      <c r="AA307" s="376">
        <f>'[7]Nicht-Bio'!C289</f>
        <v>0</v>
      </c>
      <c r="AB307" s="362">
        <f>'[7]Nicht-Bio'!D289</f>
        <v>0</v>
      </c>
      <c r="AC307" s="362">
        <f>'[7]Nicht-Bio'!E289</f>
        <v>0</v>
      </c>
      <c r="AD307" s="362">
        <f>'[7]Nicht-Bio'!F289</f>
        <v>0</v>
      </c>
      <c r="AE307" s="380">
        <f t="shared" si="48"/>
        <v>0</v>
      </c>
      <c r="AF307" s="362">
        <f>'[7]Nicht-Bio'!G289</f>
        <v>0</v>
      </c>
      <c r="AG307" s="362">
        <f>'[7]Nicht-Bio'!I289</f>
        <v>0</v>
      </c>
      <c r="AH307" s="362">
        <f>'[7]Nicht-Bio'!J289</f>
        <v>0</v>
      </c>
      <c r="AI307" s="362">
        <f>'[7]Nicht-Bio'!K289</f>
        <v>0</v>
      </c>
      <c r="AJ307" s="362">
        <f>'[7]Nicht-Bio'!L289</f>
        <v>0</v>
      </c>
      <c r="AK307" s="362">
        <f>'[7]Nicht-Bio'!M289</f>
        <v>0</v>
      </c>
      <c r="AL307" s="362">
        <f>'[7]Nicht-Bio'!N289</f>
        <v>0</v>
      </c>
      <c r="AM307" s="362">
        <f>'[7]Nicht-Bio'!O289</f>
        <v>0</v>
      </c>
      <c r="AN307" s="362">
        <f>'[7]Nicht-Bio'!P289</f>
        <v>0</v>
      </c>
      <c r="AO307" s="362">
        <f>'[7]Nicht-Bio'!R289</f>
        <v>0</v>
      </c>
      <c r="AP307" s="362">
        <f>'[7]Nicht-Bio'!S289</f>
        <v>0</v>
      </c>
      <c r="AQ307" s="362">
        <f>'[7]Nicht-Bio'!T289</f>
        <v>0</v>
      </c>
      <c r="AR307" s="362">
        <f>'[7]Nicht-Bio'!U289</f>
        <v>0</v>
      </c>
      <c r="AS307" s="362">
        <f>'[7]Nicht-Bio'!W289</f>
        <v>0</v>
      </c>
      <c r="AT307" s="362">
        <f>'[7]Nicht-Bio'!X289</f>
        <v>0</v>
      </c>
      <c r="AU307" s="380">
        <f t="shared" si="49"/>
        <v>0</v>
      </c>
      <c r="AV307" s="362">
        <f>[6]Tabelle1!B120</f>
        <v>0</v>
      </c>
      <c r="AW307" s="362"/>
      <c r="AX307" s="381">
        <f t="shared" si="50"/>
        <v>0</v>
      </c>
      <c r="AY307" s="382">
        <f t="shared" si="51"/>
        <v>0.88211919496419811</v>
      </c>
    </row>
    <row r="308" spans="1:51" hidden="1">
      <c r="A308" s="398">
        <v>45261</v>
      </c>
      <c r="B308" s="376">
        <f>'[3]Warenkorb transponiert'!AI195</f>
        <v>0</v>
      </c>
      <c r="C308" s="362">
        <f>'[3]Warenkorb transponiert'!AJ195</f>
        <v>0</v>
      </c>
      <c r="D308" s="362">
        <f>'[3]Warenkorb transponiert'!AK195</f>
        <v>0</v>
      </c>
      <c r="E308" s="362">
        <f>'[3]Warenkorb transponiert'!AL195</f>
        <v>0</v>
      </c>
      <c r="F308" s="362">
        <f>'[3]Warenkorb transponiert'!AM195</f>
        <v>0</v>
      </c>
      <c r="G308" s="362">
        <f>'[3]Warenkorb transponiert'!AN195</f>
        <v>0</v>
      </c>
      <c r="H308" s="362">
        <f>'[3]Warenkorb transponiert'!AO195</f>
        <v>0</v>
      </c>
      <c r="I308" s="362">
        <f>'[3]Warenkorb transponiert'!AP195</f>
        <v>0</v>
      </c>
      <c r="J308" s="380">
        <f t="shared" si="44"/>
        <v>0</v>
      </c>
      <c r="K308" s="362">
        <f>[4]prixC2!C413</f>
        <v>0</v>
      </c>
      <c r="L308" s="362">
        <f>[4]prixC2!D413</f>
        <v>0</v>
      </c>
      <c r="M308" s="362">
        <f>[4]prixC2!Q413</f>
        <v>0</v>
      </c>
      <c r="N308" s="362">
        <f>[4]prixC2!R413</f>
        <v>0</v>
      </c>
      <c r="O308" s="362">
        <f>[4]prixC2!T413</f>
        <v>0</v>
      </c>
      <c r="P308" s="362">
        <f>[4]prixC2!AE413</f>
        <v>0</v>
      </c>
      <c r="Q308" s="362">
        <f>[4]prixC2!AH413</f>
        <v>0</v>
      </c>
      <c r="R308" s="362">
        <f>[4]prixC2!AI413</f>
        <v>0</v>
      </c>
      <c r="S308" s="362">
        <f>[4]prixC2!AK413</f>
        <v>0</v>
      </c>
      <c r="T308" s="362">
        <f>[4]prixC2!AL413</f>
        <v>0</v>
      </c>
      <c r="U308" s="380">
        <f t="shared" si="45"/>
        <v>0</v>
      </c>
      <c r="V308" s="376">
        <f>'[2]Haltung gewichtet'!H283</f>
        <v>0</v>
      </c>
      <c r="W308" s="380">
        <f t="shared" si="46"/>
        <v>0</v>
      </c>
      <c r="X308" s="362" t="str">
        <f>IF(ISBLANK([1]KochtypBerechnung_nichtBio!U277),"",[1]KochtypBerechnung_nichtBio!U277)</f>
        <v/>
      </c>
      <c r="Y308" s="362">
        <f>IF(ISBLANK([1]KochtypBerechnung_nichtBio!W277),"",[1]KochtypBerechnung_nichtBio!W277)</f>
        <v>1.3571064400933777</v>
      </c>
      <c r="Z308" s="380">
        <f t="shared" si="47"/>
        <v>0.8821191860606955</v>
      </c>
      <c r="AA308" s="376">
        <f>'[7]Nicht-Bio'!C290</f>
        <v>0</v>
      </c>
      <c r="AB308" s="362">
        <f>'[7]Nicht-Bio'!D290</f>
        <v>0</v>
      </c>
      <c r="AC308" s="362">
        <f>'[7]Nicht-Bio'!E290</f>
        <v>0</v>
      </c>
      <c r="AD308" s="362">
        <f>'[7]Nicht-Bio'!F290</f>
        <v>0</v>
      </c>
      <c r="AE308" s="380">
        <f t="shared" si="48"/>
        <v>0</v>
      </c>
      <c r="AF308" s="362">
        <f>'[7]Nicht-Bio'!G290</f>
        <v>0</v>
      </c>
      <c r="AG308" s="362">
        <f>'[7]Nicht-Bio'!I290</f>
        <v>0</v>
      </c>
      <c r="AH308" s="362">
        <f>'[7]Nicht-Bio'!J290</f>
        <v>0</v>
      </c>
      <c r="AI308" s="362">
        <f>'[7]Nicht-Bio'!K290</f>
        <v>0</v>
      </c>
      <c r="AJ308" s="362">
        <f>'[7]Nicht-Bio'!L290</f>
        <v>0</v>
      </c>
      <c r="AK308" s="362">
        <f>'[7]Nicht-Bio'!M290</f>
        <v>0</v>
      </c>
      <c r="AL308" s="362">
        <f>'[7]Nicht-Bio'!N290</f>
        <v>0</v>
      </c>
      <c r="AM308" s="362">
        <f>'[7]Nicht-Bio'!O290</f>
        <v>0</v>
      </c>
      <c r="AN308" s="362">
        <f>'[7]Nicht-Bio'!P290</f>
        <v>0</v>
      </c>
      <c r="AO308" s="362">
        <f>'[7]Nicht-Bio'!R290</f>
        <v>0</v>
      </c>
      <c r="AP308" s="362">
        <f>'[7]Nicht-Bio'!S290</f>
        <v>0</v>
      </c>
      <c r="AQ308" s="362">
        <f>'[7]Nicht-Bio'!T290</f>
        <v>0</v>
      </c>
      <c r="AR308" s="362">
        <f>'[7]Nicht-Bio'!U290</f>
        <v>0</v>
      </c>
      <c r="AS308" s="362">
        <f>'[7]Nicht-Bio'!W290</f>
        <v>0</v>
      </c>
      <c r="AT308" s="362">
        <f>'[7]Nicht-Bio'!X290</f>
        <v>0</v>
      </c>
      <c r="AU308" s="380">
        <f t="shared" si="49"/>
        <v>0</v>
      </c>
      <c r="AV308" s="362">
        <f>[6]Tabelle1!B121</f>
        <v>0</v>
      </c>
      <c r="AW308" s="362"/>
      <c r="AX308" s="381">
        <f t="shared" si="50"/>
        <v>0</v>
      </c>
      <c r="AY308" s="382">
        <f t="shared" si="51"/>
        <v>0.8821191860606955</v>
      </c>
    </row>
    <row r="309" spans="1:51">
      <c r="A309" s="379"/>
      <c r="AV309" s="362"/>
    </row>
    <row r="310" spans="1:51">
      <c r="A310" s="379"/>
    </row>
    <row r="311" spans="1:51">
      <c r="A311" s="379"/>
    </row>
  </sheetData>
  <mergeCells count="7">
    <mergeCell ref="AF16:AU16"/>
    <mergeCell ref="AV16:AX16"/>
    <mergeCell ref="B16:J16"/>
    <mergeCell ref="K16:U16"/>
    <mergeCell ref="V16:W16"/>
    <mergeCell ref="X16:Z16"/>
    <mergeCell ref="AA16:AE16"/>
  </mergeCells>
  <hyperlinks>
    <hyperlink ref="A7" location="'Tabelle und Graphen'!A1" display="'Tabelle und Graphen'!A1"/>
  </hyperlinks>
  <pageMargins left="0.7" right="0.7" top="0.78740157499999996" bottom="0.78740157499999996" header="0.3" footer="0.3"/>
  <pageSetup paperSize="9" orientation="portrait" r:id="rId1"/>
  <ignoredErrors>
    <ignoredError sqref="V18 Z20 AH20:AJ20 V20 AK20:AN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3794" r:id="rId4" name="Drop Down 2">
              <controlPr defaultSize="0" autoLine="0" autoPict="0">
                <anchor moveWithCells="1">
                  <from>
                    <xdr:col>0</xdr:col>
                    <xdr:colOff>431800</xdr:colOff>
                    <xdr:row>4</xdr:row>
                    <xdr:rowOff>114300</xdr:rowOff>
                  </from>
                  <to>
                    <xdr:col>1</xdr:col>
                    <xdr:colOff>133350</xdr:colOff>
                    <xdr:row>5</xdr:row>
                    <xdr:rowOff>184150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C0C0"/>
  </sheetPr>
  <dimension ref="A1:BJ309"/>
  <sheetViews>
    <sheetView zoomScaleNormal="100" workbookViewId="0">
      <pane xSplit="1" ySplit="19" topLeftCell="B268" activePane="bottomRight" state="frozen"/>
      <selection pane="topRight" activeCell="B1" sqref="B1"/>
      <selection pane="bottomLeft" activeCell="A13" sqref="A13"/>
      <selection pane="bottomRight" activeCell="A284" sqref="A284:XFD307"/>
    </sheetView>
  </sheetViews>
  <sheetFormatPr baseColWidth="10" defaultColWidth="11" defaultRowHeight="14"/>
  <cols>
    <col min="1" max="1" width="9.08203125" style="289" customWidth="1"/>
    <col min="2" max="2" width="16.08203125" style="405" customWidth="1"/>
    <col min="3" max="3" width="18.08203125" style="289" customWidth="1"/>
    <col min="4" max="4" width="16.33203125" style="289" customWidth="1"/>
    <col min="5" max="5" width="17.4140625" style="289" customWidth="1"/>
    <col min="6" max="10" width="11" style="289"/>
    <col min="11" max="11" width="23.08203125" style="289" customWidth="1"/>
    <col min="12" max="12" width="21.08203125" style="289" customWidth="1"/>
    <col min="13" max="16384" width="11" style="289"/>
  </cols>
  <sheetData>
    <row r="1" spans="1:62" s="266" customFormat="1">
      <c r="E1" s="322" t="str">
        <f>Codierung!I201</f>
        <v>Eidgenössisches Departement für  Wirtschaft, Bildung und Forschung WBF</v>
      </c>
    </row>
    <row r="2" spans="1:62" s="266" customFormat="1">
      <c r="E2" s="330" t="str">
        <f>Codierung!I202</f>
        <v>Bundesamt für Landwirtschaft BLW</v>
      </c>
    </row>
    <row r="3" spans="1:62" s="266" customFormat="1">
      <c r="E3" s="322" t="str">
        <f>Codierung!I203</f>
        <v>Fachbereich Marktanalysen</v>
      </c>
    </row>
    <row r="4" spans="1:62" s="266" customFormat="1">
      <c r="H4" s="322"/>
    </row>
    <row r="5" spans="1:62" s="266" customFormat="1">
      <c r="H5" s="322"/>
    </row>
    <row r="6" spans="1:62" s="266" customFormat="1">
      <c r="H6" s="322"/>
    </row>
    <row r="7" spans="1:62" s="266" customFormat="1">
      <c r="A7" s="372" t="str">
        <f>Codierung!$I$209</f>
        <v>Zurück zum Inhaltsverzeichnis</v>
      </c>
      <c r="H7" s="322"/>
    </row>
    <row r="8" spans="1:62" s="266" customFormat="1">
      <c r="A8" s="370"/>
      <c r="B8" s="370"/>
      <c r="C8" s="370"/>
      <c r="D8" s="370"/>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1"/>
      <c r="AH8" s="370"/>
      <c r="AI8" s="370"/>
      <c r="AJ8" s="370"/>
      <c r="AK8" s="370"/>
      <c r="AL8" s="370"/>
      <c r="AM8" s="370"/>
      <c r="AN8" s="370"/>
      <c r="AO8" s="370"/>
      <c r="AP8" s="370"/>
      <c r="AQ8" s="370"/>
      <c r="AR8" s="370"/>
      <c r="AS8" s="370"/>
      <c r="AT8" s="370"/>
      <c r="AU8" s="370"/>
      <c r="AV8" s="370"/>
      <c r="AW8" s="370"/>
      <c r="AX8" s="370"/>
      <c r="AY8" s="370"/>
      <c r="AZ8" s="370"/>
      <c r="BA8" s="370"/>
      <c r="BB8" s="370"/>
      <c r="BC8" s="370"/>
      <c r="BD8" s="370"/>
      <c r="BE8" s="370"/>
      <c r="BF8" s="370"/>
      <c r="BG8" s="370"/>
      <c r="BH8" s="370"/>
      <c r="BI8" s="370"/>
      <c r="BJ8" s="370"/>
    </row>
    <row r="9" spans="1:62" s="266" customFormat="1">
      <c r="A9" s="370"/>
      <c r="B9" s="370"/>
      <c r="C9" s="370"/>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1"/>
      <c r="AH9" s="370"/>
      <c r="AI9" s="370"/>
      <c r="AJ9" s="370"/>
      <c r="AK9" s="370"/>
      <c r="AL9" s="370"/>
      <c r="AM9" s="370"/>
      <c r="AN9" s="370"/>
      <c r="AO9" s="370"/>
      <c r="AP9" s="370"/>
      <c r="AQ9" s="370"/>
      <c r="AR9" s="370"/>
      <c r="AS9" s="370"/>
      <c r="AT9" s="370"/>
      <c r="AU9" s="370"/>
      <c r="AV9" s="370"/>
      <c r="AW9" s="370"/>
      <c r="AX9" s="370"/>
      <c r="AY9" s="370"/>
      <c r="AZ9" s="370"/>
      <c r="BA9" s="370"/>
      <c r="BB9" s="370"/>
      <c r="BC9" s="370"/>
      <c r="BD9" s="370"/>
      <c r="BE9" s="370"/>
      <c r="BF9" s="370"/>
      <c r="BG9" s="370"/>
      <c r="BH9" s="370"/>
      <c r="BI9" s="370"/>
      <c r="BJ9" s="370"/>
    </row>
    <row r="10" spans="1:62" s="266" customFormat="1">
      <c r="A10" s="370"/>
      <c r="B10" s="370"/>
      <c r="C10" s="370"/>
      <c r="D10" s="370"/>
      <c r="E10" s="370"/>
      <c r="F10" s="370"/>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1"/>
      <c r="AH10" s="370"/>
      <c r="AI10" s="370"/>
      <c r="AJ10" s="370"/>
      <c r="AK10" s="370"/>
      <c r="AL10" s="370"/>
      <c r="AM10" s="370"/>
      <c r="AN10" s="370"/>
      <c r="AO10" s="370"/>
      <c r="AP10" s="370"/>
      <c r="AQ10" s="370"/>
      <c r="AR10" s="370"/>
      <c r="AS10" s="370"/>
      <c r="AT10" s="370"/>
      <c r="AU10" s="370"/>
      <c r="AV10" s="370"/>
      <c r="AW10" s="370"/>
      <c r="AX10" s="370"/>
      <c r="AY10" s="370"/>
      <c r="AZ10" s="370"/>
      <c r="BA10" s="370"/>
      <c r="BB10" s="370"/>
      <c r="BC10" s="370"/>
      <c r="BD10" s="370"/>
      <c r="BE10" s="370"/>
      <c r="BF10" s="370"/>
      <c r="BG10" s="370"/>
      <c r="BH10" s="370"/>
      <c r="BI10" s="370"/>
      <c r="BJ10" s="370"/>
    </row>
    <row r="11" spans="1:62" s="266" customFormat="1">
      <c r="A11" s="370"/>
      <c r="B11" s="370"/>
      <c r="C11" s="370"/>
      <c r="D11" s="370"/>
      <c r="E11" s="370"/>
      <c r="F11" s="370"/>
      <c r="G11" s="370"/>
      <c r="H11" s="370"/>
      <c r="I11" s="370"/>
      <c r="J11" s="370"/>
      <c r="K11" s="370"/>
      <c r="L11" s="370"/>
      <c r="M11" s="370"/>
      <c r="N11" s="370"/>
      <c r="O11" s="370"/>
      <c r="P11" s="370"/>
      <c r="Q11" s="370"/>
      <c r="R11" s="370"/>
      <c r="S11" s="370"/>
      <c r="T11" s="370"/>
      <c r="U11" s="370"/>
      <c r="V11" s="370"/>
      <c r="W11" s="370"/>
      <c r="X11" s="370"/>
      <c r="Y11" s="370"/>
      <c r="Z11" s="370"/>
      <c r="AA11" s="370"/>
      <c r="AB11" s="370"/>
      <c r="AC11" s="370"/>
      <c r="AD11" s="370"/>
      <c r="AE11" s="370"/>
      <c r="AF11" s="370"/>
      <c r="AG11" s="371"/>
      <c r="AH11" s="370"/>
      <c r="AI11" s="370"/>
      <c r="AJ11" s="370"/>
      <c r="AK11" s="370"/>
      <c r="AL11" s="370"/>
      <c r="AM11" s="370"/>
      <c r="AN11" s="370"/>
      <c r="AO11" s="370"/>
      <c r="AP11" s="370"/>
      <c r="AQ11" s="370"/>
      <c r="AR11" s="370"/>
      <c r="AS11" s="370"/>
      <c r="AT11" s="370"/>
      <c r="AU11" s="370"/>
      <c r="AV11" s="370"/>
      <c r="AW11" s="370"/>
      <c r="AX11" s="370"/>
      <c r="AY11" s="370"/>
      <c r="AZ11" s="370"/>
      <c r="BA11" s="370"/>
      <c r="BB11" s="370"/>
      <c r="BC11" s="370"/>
      <c r="BD11" s="370"/>
      <c r="BE11" s="370"/>
      <c r="BF11" s="370"/>
      <c r="BG11" s="370"/>
      <c r="BH11" s="370"/>
      <c r="BI11" s="370"/>
      <c r="BJ11" s="370"/>
    </row>
    <row r="12" spans="1:62" s="266" customFormat="1">
      <c r="A12" s="370"/>
      <c r="B12" s="370"/>
      <c r="C12" s="370"/>
      <c r="D12" s="370"/>
      <c r="E12" s="370"/>
      <c r="F12" s="370"/>
      <c r="G12" s="370"/>
      <c r="H12" s="370"/>
      <c r="I12" s="370"/>
      <c r="J12" s="370"/>
      <c r="K12" s="370"/>
      <c r="L12" s="370"/>
      <c r="M12" s="370"/>
      <c r="N12" s="370"/>
      <c r="O12" s="370"/>
      <c r="P12" s="370"/>
      <c r="Q12" s="370"/>
      <c r="R12" s="370"/>
      <c r="S12" s="370"/>
      <c r="T12" s="370"/>
      <c r="U12" s="370"/>
      <c r="V12" s="370"/>
      <c r="W12" s="370"/>
      <c r="X12" s="370"/>
      <c r="Y12" s="370"/>
      <c r="Z12" s="370"/>
      <c r="AA12" s="370"/>
      <c r="AB12" s="370"/>
      <c r="AC12" s="370"/>
      <c r="AD12" s="370"/>
      <c r="AE12" s="370"/>
      <c r="AF12" s="370"/>
      <c r="AG12" s="371"/>
      <c r="AH12" s="370"/>
      <c r="AI12" s="370"/>
      <c r="AJ12" s="370"/>
      <c r="AK12" s="370"/>
      <c r="AL12" s="370"/>
      <c r="AM12" s="370"/>
      <c r="AN12" s="370"/>
      <c r="AO12" s="370"/>
      <c r="AP12" s="370"/>
      <c r="AQ12" s="370"/>
      <c r="AR12" s="370"/>
      <c r="AS12" s="370"/>
      <c r="AT12" s="370"/>
      <c r="AU12" s="370"/>
      <c r="AV12" s="370"/>
      <c r="AW12" s="370"/>
      <c r="AX12" s="370"/>
      <c r="AY12" s="370"/>
      <c r="AZ12" s="370"/>
      <c r="BA12" s="370"/>
      <c r="BB12" s="370"/>
      <c r="BC12" s="370"/>
      <c r="BD12" s="370"/>
      <c r="BE12" s="370"/>
      <c r="BF12" s="370"/>
      <c r="BG12" s="370"/>
      <c r="BH12" s="370"/>
      <c r="BI12" s="370"/>
      <c r="BJ12" s="370"/>
    </row>
    <row r="13" spans="1:62" s="266" customFormat="1">
      <c r="C13" s="370"/>
      <c r="D13" s="370"/>
      <c r="E13" s="370"/>
      <c r="F13" s="370"/>
      <c r="G13" s="288"/>
      <c r="K13" s="370"/>
      <c r="L13" s="370"/>
      <c r="M13" s="370"/>
      <c r="N13" s="370"/>
      <c r="O13" s="370"/>
      <c r="P13" s="370"/>
      <c r="Q13" s="370"/>
      <c r="R13" s="370"/>
      <c r="S13" s="370"/>
      <c r="T13" s="370"/>
      <c r="U13" s="370"/>
      <c r="V13" s="370"/>
      <c r="W13" s="370"/>
      <c r="X13" s="370"/>
      <c r="Y13" s="370"/>
      <c r="Z13" s="370"/>
      <c r="AA13" s="370"/>
      <c r="AB13" s="370"/>
      <c r="AC13" s="370"/>
      <c r="AD13" s="370"/>
      <c r="AE13" s="370"/>
      <c r="AF13" s="370"/>
      <c r="AG13" s="371"/>
      <c r="AH13" s="370"/>
      <c r="AI13" s="370"/>
      <c r="AJ13" s="370"/>
      <c r="AK13" s="370"/>
      <c r="AL13" s="370"/>
      <c r="AM13" s="370"/>
      <c r="AN13" s="370"/>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row>
    <row r="14" spans="1:62" s="266" customFormat="1" ht="17.5" customHeight="1">
      <c r="C14" s="322"/>
    </row>
    <row r="15" spans="1:62" s="266" customFormat="1">
      <c r="A15" s="288"/>
      <c r="AY15" s="288"/>
    </row>
    <row r="16" spans="1:62">
      <c r="B16" s="289"/>
    </row>
    <row r="17" spans="1:10" s="266" customFormat="1" ht="3" customHeight="1">
      <c r="A17" s="422"/>
      <c r="B17" s="423"/>
      <c r="C17" s="423"/>
      <c r="D17" s="423"/>
      <c r="E17" s="423"/>
      <c r="F17" s="423"/>
      <c r="G17" s="423"/>
      <c r="H17" s="423"/>
      <c r="I17" s="424"/>
      <c r="J17" s="424"/>
    </row>
    <row r="18" spans="1:10" s="402" customFormat="1" ht="29.25" customHeight="1">
      <c r="A18" s="406"/>
      <c r="B18" s="323" t="str">
        <f>Codierung!I36</f>
        <v>Milch und Milch- Produkte</v>
      </c>
      <c r="C18" s="323" t="str">
        <f>Codierung!I37</f>
        <v>Fleisch und Fleisch- Produkte</v>
      </c>
      <c r="D18" s="323" t="str">
        <f>Codierung!I38</f>
        <v>Eier</v>
      </c>
      <c r="E18" s="323" t="str">
        <f>Codierung!I39</f>
        <v>Kartoffeln</v>
      </c>
      <c r="F18" s="323" t="str">
        <f>Codierung!I40</f>
        <v>Früchte</v>
      </c>
      <c r="G18" s="323" t="str">
        <f>Codierung!I41</f>
        <v>Gemüse</v>
      </c>
      <c r="H18" s="323" t="str">
        <f>Codierung!I42</f>
        <v>Mehl</v>
      </c>
      <c r="I18" s="407" t="str">
        <f>Codierung!I8</f>
        <v>∆ Bio / nicht-Bio absolut</v>
      </c>
      <c r="J18" s="407" t="str">
        <f>Codierung!I9</f>
        <v>%-∆ Bio / Nicht-Bio</v>
      </c>
    </row>
    <row r="19" spans="1:10" s="266" customFormat="1">
      <c r="A19" s="394" t="str">
        <f>Codierung!$I$108</f>
        <v>Einheit</v>
      </c>
      <c r="B19" s="396" t="str">
        <f>Codierung!$I$110</f>
        <v>In CHF</v>
      </c>
      <c r="C19" s="396" t="str">
        <f>Codierung!$I$110</f>
        <v>In CHF</v>
      </c>
      <c r="D19" s="396" t="str">
        <f>Codierung!$I$110</f>
        <v>In CHF</v>
      </c>
      <c r="E19" s="396" t="str">
        <f>Codierung!$I$110</f>
        <v>In CHF</v>
      </c>
      <c r="F19" s="396" t="str">
        <f>Codierung!$I$110</f>
        <v>In CHF</v>
      </c>
      <c r="G19" s="396" t="str">
        <f>Codierung!$I$110</f>
        <v>In CHF</v>
      </c>
      <c r="H19" s="396" t="str">
        <f>Codierung!$I$110</f>
        <v>In CHF</v>
      </c>
      <c r="I19" s="408" t="str">
        <f>Codierung!$I$110</f>
        <v>In CHF</v>
      </c>
      <c r="J19" s="408"/>
    </row>
    <row r="20" spans="1:10">
      <c r="A20" s="398">
        <f>'Bio - Rohdaten'!A21</f>
        <v>36526</v>
      </c>
      <c r="B20" s="289"/>
      <c r="I20" s="409"/>
      <c r="J20" s="410"/>
    </row>
    <row r="21" spans="1:10">
      <c r="A21" s="398">
        <f>'Bio - Rohdaten'!A22</f>
        <v>36557</v>
      </c>
      <c r="B21" s="289"/>
      <c r="I21" s="409"/>
      <c r="J21" s="410"/>
    </row>
    <row r="22" spans="1:10">
      <c r="A22" s="398">
        <f>'Bio - Rohdaten'!A23</f>
        <v>36586</v>
      </c>
      <c r="B22" s="289"/>
      <c r="I22" s="409"/>
      <c r="J22" s="410"/>
    </row>
    <row r="23" spans="1:10">
      <c r="A23" s="398">
        <f>'Bio - Rohdaten'!A24</f>
        <v>36617</v>
      </c>
      <c r="B23" s="289"/>
      <c r="I23" s="409"/>
      <c r="J23" s="410"/>
    </row>
    <row r="24" spans="1:10">
      <c r="A24" s="398">
        <f>'Bio - Rohdaten'!A25</f>
        <v>36647</v>
      </c>
      <c r="B24" s="289"/>
      <c r="I24" s="409"/>
      <c r="J24" s="410"/>
    </row>
    <row r="25" spans="1:10">
      <c r="A25" s="398">
        <f>'Bio - Rohdaten'!A26</f>
        <v>36678</v>
      </c>
      <c r="B25" s="289"/>
      <c r="I25" s="409"/>
      <c r="J25" s="410"/>
    </row>
    <row r="26" spans="1:10">
      <c r="A26" s="398">
        <f>'Bio - Rohdaten'!A27</f>
        <v>36708</v>
      </c>
      <c r="B26" s="289"/>
      <c r="I26" s="409"/>
      <c r="J26" s="410"/>
    </row>
    <row r="27" spans="1:10">
      <c r="A27" s="398">
        <f>'Bio - Rohdaten'!A28</f>
        <v>36739</v>
      </c>
      <c r="B27" s="289"/>
      <c r="I27" s="409"/>
      <c r="J27" s="410"/>
    </row>
    <row r="28" spans="1:10">
      <c r="A28" s="398">
        <f>'Bio - Rohdaten'!A29</f>
        <v>36770</v>
      </c>
      <c r="B28" s="289"/>
      <c r="I28" s="409"/>
      <c r="J28" s="410"/>
    </row>
    <row r="29" spans="1:10">
      <c r="A29" s="398">
        <f>'Bio - Rohdaten'!A30</f>
        <v>36800</v>
      </c>
      <c r="B29" s="289"/>
      <c r="I29" s="409"/>
      <c r="J29" s="410"/>
    </row>
    <row r="30" spans="1:10">
      <c r="A30" s="398">
        <f>'Bio - Rohdaten'!A31</f>
        <v>36831</v>
      </c>
      <c r="B30" s="289"/>
      <c r="I30" s="409"/>
      <c r="J30" s="410"/>
    </row>
    <row r="31" spans="1:10">
      <c r="A31" s="398">
        <f>'Bio - Rohdaten'!A32</f>
        <v>36861</v>
      </c>
      <c r="B31" s="289"/>
      <c r="I31" s="409"/>
      <c r="J31" s="410"/>
    </row>
    <row r="32" spans="1:10">
      <c r="A32" s="398">
        <f>'Bio - Rohdaten'!A33</f>
        <v>36892</v>
      </c>
      <c r="B32" s="289"/>
      <c r="I32" s="409"/>
      <c r="J32" s="410"/>
    </row>
    <row r="33" spans="1:10">
      <c r="A33" s="398">
        <f>'Bio - Rohdaten'!A34</f>
        <v>36923</v>
      </c>
      <c r="B33" s="289"/>
      <c r="I33" s="409"/>
      <c r="J33" s="410"/>
    </row>
    <row r="34" spans="1:10">
      <c r="A34" s="398">
        <f>'Bio - Rohdaten'!A35</f>
        <v>36951</v>
      </c>
      <c r="B34" s="289"/>
      <c r="I34" s="409"/>
      <c r="J34" s="410"/>
    </row>
    <row r="35" spans="1:10">
      <c r="A35" s="398">
        <f>'Bio - Rohdaten'!A36</f>
        <v>36982</v>
      </c>
      <c r="B35" s="289"/>
      <c r="I35" s="409"/>
      <c r="J35" s="410"/>
    </row>
    <row r="36" spans="1:10">
      <c r="A36" s="398">
        <f>'Bio - Rohdaten'!A37</f>
        <v>37012</v>
      </c>
      <c r="B36" s="289"/>
      <c r="I36" s="409"/>
      <c r="J36" s="410"/>
    </row>
    <row r="37" spans="1:10">
      <c r="A37" s="398">
        <f>'Bio - Rohdaten'!A38</f>
        <v>37043</v>
      </c>
      <c r="B37" s="289"/>
      <c r="I37" s="409"/>
      <c r="J37" s="410"/>
    </row>
    <row r="38" spans="1:10">
      <c r="A38" s="398">
        <f>'Bio - Rohdaten'!A39</f>
        <v>37073</v>
      </c>
      <c r="B38" s="289"/>
      <c r="I38" s="409"/>
      <c r="J38" s="410"/>
    </row>
    <row r="39" spans="1:10">
      <c r="A39" s="398">
        <f>'Bio - Rohdaten'!A40</f>
        <v>37104</v>
      </c>
      <c r="B39" s="289"/>
      <c r="I39" s="409"/>
      <c r="J39" s="410"/>
    </row>
    <row r="40" spans="1:10">
      <c r="A40" s="398">
        <f>'Bio - Rohdaten'!A41</f>
        <v>37135</v>
      </c>
      <c r="B40" s="289"/>
      <c r="I40" s="409"/>
      <c r="J40" s="410"/>
    </row>
    <row r="41" spans="1:10">
      <c r="A41" s="398">
        <f>'Bio - Rohdaten'!A42</f>
        <v>37165</v>
      </c>
      <c r="B41" s="289"/>
      <c r="I41" s="409"/>
      <c r="J41" s="410"/>
    </row>
    <row r="42" spans="1:10">
      <c r="A42" s="398">
        <f>'Bio - Rohdaten'!A43</f>
        <v>37196</v>
      </c>
      <c r="B42" s="289"/>
      <c r="I42" s="409"/>
      <c r="J42" s="410"/>
    </row>
    <row r="43" spans="1:10">
      <c r="A43" s="398">
        <f>'Bio - Rohdaten'!A44</f>
        <v>37226</v>
      </c>
      <c r="B43" s="289"/>
      <c r="I43" s="409"/>
      <c r="J43" s="410"/>
    </row>
    <row r="44" spans="1:10">
      <c r="A44" s="398">
        <f>'Bio - Rohdaten'!A45</f>
        <v>37257</v>
      </c>
      <c r="B44" s="289"/>
      <c r="I44" s="409"/>
      <c r="J44" s="410"/>
    </row>
    <row r="45" spans="1:10">
      <c r="A45" s="398">
        <f>'Bio - Rohdaten'!A46</f>
        <v>37288</v>
      </c>
      <c r="B45" s="289"/>
      <c r="I45" s="409"/>
      <c r="J45" s="410"/>
    </row>
    <row r="46" spans="1:10">
      <c r="A46" s="398">
        <f>'Bio - Rohdaten'!A47</f>
        <v>37316</v>
      </c>
      <c r="B46" s="289"/>
      <c r="I46" s="409"/>
      <c r="J46" s="410"/>
    </row>
    <row r="47" spans="1:10">
      <c r="A47" s="398">
        <f>'Bio - Rohdaten'!A48</f>
        <v>37347</v>
      </c>
      <c r="B47" s="289"/>
      <c r="I47" s="409"/>
      <c r="J47" s="410"/>
    </row>
    <row r="48" spans="1:10">
      <c r="A48" s="398">
        <f>'Bio - Rohdaten'!A49</f>
        <v>37377</v>
      </c>
      <c r="B48" s="289"/>
      <c r="I48" s="409"/>
      <c r="J48" s="410"/>
    </row>
    <row r="49" spans="1:10">
      <c r="A49" s="398">
        <f>'Bio - Rohdaten'!A50</f>
        <v>37408</v>
      </c>
      <c r="B49" s="289"/>
      <c r="I49" s="409"/>
      <c r="J49" s="410"/>
    </row>
    <row r="50" spans="1:10">
      <c r="A50" s="398">
        <f>'Bio - Rohdaten'!A51</f>
        <v>37438</v>
      </c>
      <c r="B50" s="289"/>
      <c r="I50" s="409"/>
      <c r="J50" s="410"/>
    </row>
    <row r="51" spans="1:10">
      <c r="A51" s="398">
        <f>'Bio - Rohdaten'!A52</f>
        <v>37469</v>
      </c>
      <c r="B51" s="289"/>
      <c r="I51" s="409"/>
      <c r="J51" s="410"/>
    </row>
    <row r="52" spans="1:10">
      <c r="A52" s="398">
        <f>'Bio - Rohdaten'!A53</f>
        <v>37500</v>
      </c>
      <c r="B52" s="289"/>
      <c r="I52" s="409"/>
      <c r="J52" s="410"/>
    </row>
    <row r="53" spans="1:10">
      <c r="A53" s="398">
        <f>'Bio - Rohdaten'!A54</f>
        <v>37530</v>
      </c>
      <c r="B53" s="289"/>
      <c r="I53" s="409"/>
      <c r="J53" s="410"/>
    </row>
    <row r="54" spans="1:10">
      <c r="A54" s="398">
        <f>'Bio - Rohdaten'!A55</f>
        <v>37561</v>
      </c>
      <c r="B54" s="289"/>
      <c r="I54" s="409"/>
      <c r="J54" s="410"/>
    </row>
    <row r="55" spans="1:10">
      <c r="A55" s="398">
        <f>'Bio - Rohdaten'!A56</f>
        <v>37591</v>
      </c>
      <c r="B55" s="289"/>
      <c r="I55" s="409"/>
      <c r="J55" s="410"/>
    </row>
    <row r="56" spans="1:10">
      <c r="A56" s="398">
        <f>'Bio - Rohdaten'!A57</f>
        <v>37622</v>
      </c>
      <c r="B56" s="289"/>
      <c r="I56" s="409"/>
      <c r="J56" s="410"/>
    </row>
    <row r="57" spans="1:10">
      <c r="A57" s="398">
        <f>'Bio - Rohdaten'!A58</f>
        <v>37653</v>
      </c>
      <c r="B57" s="289"/>
      <c r="I57" s="409"/>
      <c r="J57" s="410"/>
    </row>
    <row r="58" spans="1:10">
      <c r="A58" s="398">
        <f>'Bio - Rohdaten'!A59</f>
        <v>37681</v>
      </c>
      <c r="B58" s="289"/>
      <c r="I58" s="409"/>
      <c r="J58" s="410"/>
    </row>
    <row r="59" spans="1:10">
      <c r="A59" s="398">
        <f>'Bio - Rohdaten'!A60</f>
        <v>37712</v>
      </c>
      <c r="B59" s="289"/>
      <c r="I59" s="409"/>
      <c r="J59" s="410"/>
    </row>
    <row r="60" spans="1:10">
      <c r="A60" s="398">
        <f>'Bio - Rohdaten'!A61</f>
        <v>37742</v>
      </c>
      <c r="B60" s="289"/>
      <c r="I60" s="409"/>
      <c r="J60" s="410"/>
    </row>
    <row r="61" spans="1:10">
      <c r="A61" s="398">
        <f>'Bio - Rohdaten'!A62</f>
        <v>37773</v>
      </c>
      <c r="B61" s="289"/>
      <c r="I61" s="409"/>
      <c r="J61" s="410"/>
    </row>
    <row r="62" spans="1:10">
      <c r="A62" s="398">
        <f>'Bio - Rohdaten'!A63</f>
        <v>37803</v>
      </c>
      <c r="B62" s="289"/>
      <c r="I62" s="409"/>
      <c r="J62" s="410"/>
    </row>
    <row r="63" spans="1:10">
      <c r="A63" s="398">
        <f>'Bio - Rohdaten'!A64</f>
        <v>37834</v>
      </c>
      <c r="B63" s="289"/>
      <c r="I63" s="409"/>
      <c r="J63" s="410"/>
    </row>
    <row r="64" spans="1:10">
      <c r="A64" s="398">
        <f>'Bio - Rohdaten'!A65</f>
        <v>37865</v>
      </c>
      <c r="B64" s="289"/>
      <c r="I64" s="409"/>
      <c r="J64" s="410"/>
    </row>
    <row r="65" spans="1:10">
      <c r="A65" s="398">
        <f>'Bio - Rohdaten'!A66</f>
        <v>37895</v>
      </c>
      <c r="B65" s="289"/>
      <c r="I65" s="409"/>
      <c r="J65" s="410"/>
    </row>
    <row r="66" spans="1:10">
      <c r="A66" s="398">
        <f>'Bio - Rohdaten'!A67</f>
        <v>37926</v>
      </c>
      <c r="B66" s="289"/>
      <c r="I66" s="409"/>
      <c r="J66" s="410"/>
    </row>
    <row r="67" spans="1:10">
      <c r="A67" s="398">
        <f>'Bio - Rohdaten'!A68</f>
        <v>37956</v>
      </c>
      <c r="B67" s="289"/>
      <c r="I67" s="409"/>
      <c r="J67" s="410"/>
    </row>
    <row r="68" spans="1:10">
      <c r="A68" s="398">
        <f>'Bio - Rohdaten'!A69</f>
        <v>37987</v>
      </c>
      <c r="B68" s="289"/>
      <c r="I68" s="409"/>
      <c r="J68" s="410"/>
    </row>
    <row r="69" spans="1:10">
      <c r="A69" s="398">
        <f>'Bio - Rohdaten'!A70</f>
        <v>38018</v>
      </c>
      <c r="B69" s="289"/>
      <c r="I69" s="409"/>
      <c r="J69" s="410"/>
    </row>
    <row r="70" spans="1:10">
      <c r="A70" s="398">
        <f>'Bio - Rohdaten'!A71</f>
        <v>38047</v>
      </c>
      <c r="B70" s="289"/>
      <c r="I70" s="409"/>
      <c r="J70" s="410"/>
    </row>
    <row r="71" spans="1:10">
      <c r="A71" s="398">
        <f>'Bio - Rohdaten'!A72</f>
        <v>38078</v>
      </c>
      <c r="B71" s="289"/>
      <c r="I71" s="409"/>
      <c r="J71" s="410"/>
    </row>
    <row r="72" spans="1:10">
      <c r="A72" s="398">
        <f>'Bio - Rohdaten'!A73</f>
        <v>38108</v>
      </c>
      <c r="B72" s="289"/>
      <c r="I72" s="409"/>
      <c r="J72" s="410"/>
    </row>
    <row r="73" spans="1:10">
      <c r="A73" s="398">
        <f>'Bio - Rohdaten'!A74</f>
        <v>38139</v>
      </c>
      <c r="B73" s="289"/>
      <c r="I73" s="409"/>
      <c r="J73" s="410"/>
    </row>
    <row r="74" spans="1:10">
      <c r="A74" s="398">
        <f>'Bio - Rohdaten'!A75</f>
        <v>38169</v>
      </c>
      <c r="B74" s="289"/>
      <c r="I74" s="409"/>
      <c r="J74" s="410"/>
    </row>
    <row r="75" spans="1:10">
      <c r="A75" s="398">
        <f>'Bio - Rohdaten'!A76</f>
        <v>38200</v>
      </c>
      <c r="B75" s="289"/>
      <c r="I75" s="409"/>
      <c r="J75" s="410"/>
    </row>
    <row r="76" spans="1:10">
      <c r="A76" s="398">
        <f>'Bio - Rohdaten'!A77</f>
        <v>38231</v>
      </c>
      <c r="B76" s="289"/>
      <c r="I76" s="409"/>
      <c r="J76" s="410"/>
    </row>
    <row r="77" spans="1:10">
      <c r="A77" s="398">
        <f>'Bio - Rohdaten'!A78</f>
        <v>38261</v>
      </c>
      <c r="B77" s="289"/>
      <c r="I77" s="409"/>
      <c r="J77" s="410"/>
    </row>
    <row r="78" spans="1:10">
      <c r="A78" s="398">
        <f>'Bio - Rohdaten'!A79</f>
        <v>38292</v>
      </c>
      <c r="B78" s="289"/>
      <c r="I78" s="409"/>
      <c r="J78" s="410"/>
    </row>
    <row r="79" spans="1:10">
      <c r="A79" s="398">
        <f>'Bio - Rohdaten'!A80</f>
        <v>38322</v>
      </c>
      <c r="B79" s="289"/>
      <c r="I79" s="409"/>
      <c r="J79" s="410"/>
    </row>
    <row r="80" spans="1:10">
      <c r="A80" s="398">
        <f>'Bio - Rohdaten'!A81</f>
        <v>38353</v>
      </c>
      <c r="B80" s="289"/>
      <c r="I80" s="409"/>
      <c r="J80" s="410"/>
    </row>
    <row r="81" spans="1:10">
      <c r="A81" s="398">
        <f>'Bio - Rohdaten'!A82</f>
        <v>38384</v>
      </c>
      <c r="B81" s="289"/>
      <c r="I81" s="409"/>
      <c r="J81" s="410"/>
    </row>
    <row r="82" spans="1:10">
      <c r="A82" s="398">
        <f>'Bio - Rohdaten'!A83</f>
        <v>38412</v>
      </c>
      <c r="B82" s="289"/>
      <c r="I82" s="409"/>
      <c r="J82" s="410"/>
    </row>
    <row r="83" spans="1:10">
      <c r="A83" s="398">
        <f>'Bio - Rohdaten'!A84</f>
        <v>38443</v>
      </c>
      <c r="B83" s="289"/>
      <c r="I83" s="409"/>
      <c r="J83" s="410"/>
    </row>
    <row r="84" spans="1:10">
      <c r="A84" s="398">
        <f>'Bio - Rohdaten'!A85</f>
        <v>38473</v>
      </c>
      <c r="B84" s="289"/>
      <c r="I84" s="409"/>
      <c r="J84" s="410"/>
    </row>
    <row r="85" spans="1:10">
      <c r="A85" s="398">
        <f>'Bio - Rohdaten'!A86</f>
        <v>38504</v>
      </c>
      <c r="B85" s="289"/>
      <c r="I85" s="409"/>
      <c r="J85" s="410"/>
    </row>
    <row r="86" spans="1:10">
      <c r="A86" s="398">
        <f>'Bio - Rohdaten'!A87</f>
        <v>38534</v>
      </c>
      <c r="B86" s="289"/>
      <c r="I86" s="409"/>
      <c r="J86" s="410"/>
    </row>
    <row r="87" spans="1:10">
      <c r="A87" s="398">
        <f>'Bio - Rohdaten'!A88</f>
        <v>38565</v>
      </c>
      <c r="B87" s="289"/>
      <c r="I87" s="409"/>
      <c r="J87" s="410"/>
    </row>
    <row r="88" spans="1:10">
      <c r="A88" s="398">
        <f>'Bio - Rohdaten'!A89</f>
        <v>38596</v>
      </c>
      <c r="B88" s="289"/>
      <c r="I88" s="409"/>
      <c r="J88" s="410"/>
    </row>
    <row r="89" spans="1:10">
      <c r="A89" s="398">
        <f>'Bio - Rohdaten'!A90</f>
        <v>38626</v>
      </c>
      <c r="B89" s="289"/>
      <c r="I89" s="409"/>
      <c r="J89" s="410"/>
    </row>
    <row r="90" spans="1:10">
      <c r="A90" s="398">
        <f>'Bio - Rohdaten'!A91</f>
        <v>38657</v>
      </c>
      <c r="B90" s="289"/>
      <c r="I90" s="409"/>
      <c r="J90" s="410"/>
    </row>
    <row r="91" spans="1:10">
      <c r="A91" s="398">
        <f>'Bio - Rohdaten'!A92</f>
        <v>38687</v>
      </c>
      <c r="B91" s="289"/>
      <c r="I91" s="409"/>
      <c r="J91" s="410"/>
    </row>
    <row r="92" spans="1:10">
      <c r="A92" s="398">
        <f>'Bio - Rohdaten'!A93</f>
        <v>38718</v>
      </c>
      <c r="B92" s="289"/>
      <c r="I92" s="409"/>
      <c r="J92" s="410"/>
    </row>
    <row r="93" spans="1:10">
      <c r="A93" s="398">
        <f>'Bio - Rohdaten'!A94</f>
        <v>38749</v>
      </c>
      <c r="B93" s="289"/>
      <c r="I93" s="409"/>
      <c r="J93" s="410"/>
    </row>
    <row r="94" spans="1:10">
      <c r="A94" s="398">
        <f>'Bio - Rohdaten'!A95</f>
        <v>38777</v>
      </c>
      <c r="B94" s="289"/>
      <c r="I94" s="409"/>
      <c r="J94" s="410"/>
    </row>
    <row r="95" spans="1:10">
      <c r="A95" s="398">
        <f>'Bio - Rohdaten'!A96</f>
        <v>38808</v>
      </c>
      <c r="B95" s="289"/>
      <c r="I95" s="409"/>
      <c r="J95" s="410"/>
    </row>
    <row r="96" spans="1:10">
      <c r="A96" s="398">
        <f>'Bio - Rohdaten'!A97</f>
        <v>38838</v>
      </c>
      <c r="B96" s="289"/>
      <c r="I96" s="409"/>
      <c r="J96" s="410"/>
    </row>
    <row r="97" spans="1:10">
      <c r="A97" s="398">
        <f>'Bio - Rohdaten'!A98</f>
        <v>38869</v>
      </c>
      <c r="B97" s="289"/>
      <c r="I97" s="409"/>
      <c r="J97" s="410"/>
    </row>
    <row r="98" spans="1:10">
      <c r="A98" s="398">
        <f>'Bio - Rohdaten'!A99</f>
        <v>38899</v>
      </c>
      <c r="B98" s="289"/>
      <c r="I98" s="409"/>
      <c r="J98" s="410"/>
    </row>
    <row r="99" spans="1:10">
      <c r="A99" s="398">
        <f>'Bio - Rohdaten'!A100</f>
        <v>38930</v>
      </c>
      <c r="B99" s="289"/>
      <c r="I99" s="409"/>
      <c r="J99" s="410"/>
    </row>
    <row r="100" spans="1:10">
      <c r="A100" s="398">
        <f>'Bio - Rohdaten'!A101</f>
        <v>38961</v>
      </c>
      <c r="B100" s="289"/>
      <c r="I100" s="409"/>
      <c r="J100" s="410"/>
    </row>
    <row r="101" spans="1:10">
      <c r="A101" s="398">
        <f>'Bio - Rohdaten'!A102</f>
        <v>38991</v>
      </c>
      <c r="B101" s="289"/>
      <c r="I101" s="409"/>
      <c r="J101" s="410"/>
    </row>
    <row r="102" spans="1:10">
      <c r="A102" s="398">
        <f>'Bio - Rohdaten'!A103</f>
        <v>39022</v>
      </c>
      <c r="B102" s="289"/>
      <c r="I102" s="409"/>
      <c r="J102" s="410"/>
    </row>
    <row r="103" spans="1:10">
      <c r="A103" s="398">
        <f>'Bio - Rohdaten'!A104</f>
        <v>39052</v>
      </c>
      <c r="B103" s="289"/>
      <c r="I103" s="409"/>
      <c r="J103" s="410"/>
    </row>
    <row r="104" spans="1:10">
      <c r="A104" s="398">
        <f>'Bio - Rohdaten'!A105</f>
        <v>39083</v>
      </c>
      <c r="B104" s="289"/>
      <c r="I104" s="409"/>
      <c r="J104" s="410"/>
    </row>
    <row r="105" spans="1:10">
      <c r="A105" s="398">
        <f>'Bio - Rohdaten'!A106</f>
        <v>39114</v>
      </c>
      <c r="B105" s="289"/>
      <c r="I105" s="409"/>
      <c r="J105" s="410"/>
    </row>
    <row r="106" spans="1:10">
      <c r="A106" s="398">
        <f>'Bio - Rohdaten'!A107</f>
        <v>39142</v>
      </c>
      <c r="B106" s="289"/>
      <c r="I106" s="409"/>
      <c r="J106" s="410"/>
    </row>
    <row r="107" spans="1:10">
      <c r="A107" s="398">
        <f>'Bio - Rohdaten'!A108</f>
        <v>39173</v>
      </c>
      <c r="B107" s="289"/>
      <c r="I107" s="409"/>
      <c r="J107" s="410"/>
    </row>
    <row r="108" spans="1:10">
      <c r="A108" s="398">
        <f>'Bio - Rohdaten'!A109</f>
        <v>39203</v>
      </c>
      <c r="B108" s="289"/>
      <c r="I108" s="409"/>
      <c r="J108" s="410"/>
    </row>
    <row r="109" spans="1:10">
      <c r="A109" s="398">
        <f>'Bio - Rohdaten'!A110</f>
        <v>39234</v>
      </c>
      <c r="B109" s="289"/>
      <c r="I109" s="409"/>
      <c r="J109" s="410"/>
    </row>
    <row r="110" spans="1:10">
      <c r="A110" s="398">
        <f>'Bio - Rohdaten'!A111</f>
        <v>39264</v>
      </c>
      <c r="B110" s="289"/>
      <c r="I110" s="409"/>
      <c r="J110" s="410"/>
    </row>
    <row r="111" spans="1:10">
      <c r="A111" s="398">
        <f>'Bio - Rohdaten'!A112</f>
        <v>39295</v>
      </c>
      <c r="B111" s="289"/>
      <c r="I111" s="409"/>
      <c r="J111" s="410"/>
    </row>
    <row r="112" spans="1:10">
      <c r="A112" s="398">
        <f>'Bio - Rohdaten'!A113</f>
        <v>39326</v>
      </c>
      <c r="B112" s="289"/>
      <c r="I112" s="409"/>
      <c r="J112" s="410"/>
    </row>
    <row r="113" spans="1:10">
      <c r="A113" s="398">
        <f>'Bio - Rohdaten'!A114</f>
        <v>39356</v>
      </c>
      <c r="B113" s="289"/>
      <c r="I113" s="409"/>
      <c r="J113" s="410"/>
    </row>
    <row r="114" spans="1:10">
      <c r="A114" s="398">
        <f>'Bio - Rohdaten'!A115</f>
        <v>39387</v>
      </c>
      <c r="B114" s="289"/>
      <c r="I114" s="409"/>
      <c r="J114" s="410"/>
    </row>
    <row r="115" spans="1:10">
      <c r="A115" s="398">
        <f>'Bio - Rohdaten'!A116</f>
        <v>39417</v>
      </c>
      <c r="B115" s="289"/>
      <c r="I115" s="409"/>
      <c r="J115" s="410"/>
    </row>
    <row r="116" spans="1:10">
      <c r="A116" s="398">
        <f>'Bio - Rohdaten'!A117</f>
        <v>39448</v>
      </c>
      <c r="B116" s="289"/>
      <c r="I116" s="409"/>
      <c r="J116" s="410"/>
    </row>
    <row r="117" spans="1:10">
      <c r="A117" s="398">
        <f>'Bio - Rohdaten'!A118</f>
        <v>39479</v>
      </c>
      <c r="B117" s="289"/>
      <c r="I117" s="409"/>
      <c r="J117" s="410"/>
    </row>
    <row r="118" spans="1:10">
      <c r="A118" s="398">
        <f>'Bio - Rohdaten'!A119</f>
        <v>39508</v>
      </c>
      <c r="B118" s="289"/>
      <c r="I118" s="409"/>
      <c r="J118" s="410"/>
    </row>
    <row r="119" spans="1:10">
      <c r="A119" s="398">
        <f>'Bio - Rohdaten'!A120</f>
        <v>39539</v>
      </c>
      <c r="B119" s="289"/>
      <c r="I119" s="409"/>
      <c r="J119" s="410"/>
    </row>
    <row r="120" spans="1:10">
      <c r="A120" s="398">
        <f>'Bio - Rohdaten'!A121</f>
        <v>39569</v>
      </c>
      <c r="B120" s="289"/>
      <c r="I120" s="409"/>
      <c r="J120" s="410"/>
    </row>
    <row r="121" spans="1:10">
      <c r="A121" s="398">
        <f>'Bio - Rohdaten'!A122</f>
        <v>39600</v>
      </c>
      <c r="B121" s="289"/>
      <c r="I121" s="409"/>
      <c r="J121" s="410"/>
    </row>
    <row r="122" spans="1:10">
      <c r="A122" s="398">
        <f>'Bio - Rohdaten'!A123</f>
        <v>39630</v>
      </c>
      <c r="B122" s="289"/>
      <c r="I122" s="409"/>
      <c r="J122" s="410"/>
    </row>
    <row r="123" spans="1:10">
      <c r="A123" s="398">
        <f>'Bio - Rohdaten'!A124</f>
        <v>39661</v>
      </c>
      <c r="B123" s="289"/>
      <c r="I123" s="409"/>
      <c r="J123" s="410"/>
    </row>
    <row r="124" spans="1:10">
      <c r="A124" s="398">
        <f>'Bio - Rohdaten'!A125</f>
        <v>39692</v>
      </c>
      <c r="B124" s="289"/>
      <c r="I124" s="409"/>
      <c r="J124" s="410"/>
    </row>
    <row r="125" spans="1:10">
      <c r="A125" s="398">
        <f>'Bio - Rohdaten'!A126</f>
        <v>39722</v>
      </c>
      <c r="B125" s="289"/>
      <c r="I125" s="409"/>
      <c r="J125" s="410"/>
    </row>
    <row r="126" spans="1:10">
      <c r="A126" s="398">
        <f>'Bio - Rohdaten'!A127</f>
        <v>39753</v>
      </c>
      <c r="B126" s="289"/>
      <c r="I126" s="409"/>
      <c r="J126" s="410"/>
    </row>
    <row r="127" spans="1:10">
      <c r="A127" s="398">
        <f>'Bio - Rohdaten'!A128</f>
        <v>39783</v>
      </c>
      <c r="B127" s="289"/>
      <c r="I127" s="409"/>
      <c r="J127" s="410"/>
    </row>
    <row r="128" spans="1:10">
      <c r="A128" s="398">
        <f>'Bio - Rohdaten'!A129</f>
        <v>39814</v>
      </c>
      <c r="B128" s="289"/>
      <c r="I128" s="409"/>
      <c r="J128" s="410"/>
    </row>
    <row r="129" spans="1:10">
      <c r="A129" s="398">
        <f>'Bio - Rohdaten'!A130</f>
        <v>39845</v>
      </c>
      <c r="B129" s="289"/>
      <c r="I129" s="409"/>
      <c r="J129" s="410"/>
    </row>
    <row r="130" spans="1:10">
      <c r="A130" s="398">
        <f>'Bio - Rohdaten'!A131</f>
        <v>39873</v>
      </c>
      <c r="B130" s="289"/>
      <c r="I130" s="409"/>
      <c r="J130" s="410"/>
    </row>
    <row r="131" spans="1:10">
      <c r="A131" s="398">
        <f>'Bio - Rohdaten'!A132</f>
        <v>39904</v>
      </c>
      <c r="B131" s="289"/>
      <c r="I131" s="409"/>
      <c r="J131" s="410"/>
    </row>
    <row r="132" spans="1:10">
      <c r="A132" s="398">
        <f>'Bio - Rohdaten'!A133</f>
        <v>39934</v>
      </c>
      <c r="B132" s="289"/>
      <c r="I132" s="409"/>
      <c r="J132" s="410"/>
    </row>
    <row r="133" spans="1:10">
      <c r="A133" s="398">
        <f>'Bio - Rohdaten'!A134</f>
        <v>39965</v>
      </c>
      <c r="B133" s="289"/>
      <c r="I133" s="409"/>
      <c r="J133" s="410"/>
    </row>
    <row r="134" spans="1:10">
      <c r="A134" s="398">
        <f>'Bio - Rohdaten'!A135</f>
        <v>39995</v>
      </c>
      <c r="B134" s="289"/>
      <c r="I134" s="409"/>
      <c r="J134" s="410"/>
    </row>
    <row r="135" spans="1:10">
      <c r="A135" s="398">
        <f>'Bio - Rohdaten'!A136</f>
        <v>40026</v>
      </c>
      <c r="B135" s="289"/>
      <c r="I135" s="409"/>
      <c r="J135" s="410"/>
    </row>
    <row r="136" spans="1:10">
      <c r="A136" s="398">
        <f>'Bio - Rohdaten'!A137</f>
        <v>40057</v>
      </c>
      <c r="B136" s="289"/>
      <c r="I136" s="409"/>
      <c r="J136" s="410"/>
    </row>
    <row r="137" spans="1:10">
      <c r="A137" s="398">
        <f>'Bio - Rohdaten'!A138</f>
        <v>40087</v>
      </c>
      <c r="B137" s="289"/>
      <c r="I137" s="409"/>
      <c r="J137" s="410"/>
    </row>
    <row r="138" spans="1:10">
      <c r="A138" s="398">
        <f>'Bio - Rohdaten'!A139</f>
        <v>40118</v>
      </c>
      <c r="B138" s="289"/>
      <c r="I138" s="409"/>
      <c r="J138" s="410"/>
    </row>
    <row r="139" spans="1:10">
      <c r="A139" s="398">
        <f>'Bio - Rohdaten'!A140</f>
        <v>40148</v>
      </c>
      <c r="B139" s="289"/>
      <c r="I139" s="409"/>
      <c r="J139" s="410"/>
    </row>
    <row r="140" spans="1:10">
      <c r="A140" s="398">
        <f>'Bio - Rohdaten'!A141</f>
        <v>40179</v>
      </c>
      <c r="B140" s="289"/>
      <c r="I140" s="409"/>
      <c r="J140" s="410"/>
    </row>
    <row r="141" spans="1:10">
      <c r="A141" s="398">
        <f>'Bio - Rohdaten'!A142</f>
        <v>40210</v>
      </c>
      <c r="B141" s="289"/>
      <c r="I141" s="409"/>
      <c r="J141" s="410"/>
    </row>
    <row r="142" spans="1:10">
      <c r="A142" s="398">
        <f>'Bio - Rohdaten'!A143</f>
        <v>40238</v>
      </c>
      <c r="B142" s="289"/>
      <c r="I142" s="409"/>
      <c r="J142" s="410"/>
    </row>
    <row r="143" spans="1:10">
      <c r="A143" s="398">
        <f>'Bio - Rohdaten'!A144</f>
        <v>40269</v>
      </c>
      <c r="B143" s="289"/>
      <c r="I143" s="409"/>
      <c r="J143" s="410"/>
    </row>
    <row r="144" spans="1:10">
      <c r="A144" s="398">
        <f>'Bio - Rohdaten'!A145</f>
        <v>40299</v>
      </c>
      <c r="B144" s="289"/>
      <c r="I144" s="409"/>
      <c r="J144" s="410"/>
    </row>
    <row r="145" spans="1:10">
      <c r="A145" s="398">
        <f>'Bio - Rohdaten'!A146</f>
        <v>40330</v>
      </c>
      <c r="B145" s="289"/>
      <c r="I145" s="409"/>
      <c r="J145" s="410"/>
    </row>
    <row r="146" spans="1:10">
      <c r="A146" s="398">
        <f>'Bio - Rohdaten'!A147</f>
        <v>40360</v>
      </c>
      <c r="B146" s="289"/>
      <c r="I146" s="409"/>
      <c r="J146" s="410"/>
    </row>
    <row r="147" spans="1:10">
      <c r="A147" s="398">
        <f>'Bio - Rohdaten'!A148</f>
        <v>40391</v>
      </c>
      <c r="B147" s="289"/>
      <c r="I147" s="409"/>
      <c r="J147" s="410"/>
    </row>
    <row r="148" spans="1:10">
      <c r="A148" s="398">
        <f>'Bio - Rohdaten'!A149</f>
        <v>40422</v>
      </c>
      <c r="B148" s="289"/>
      <c r="I148" s="409"/>
      <c r="J148" s="410"/>
    </row>
    <row r="149" spans="1:10">
      <c r="A149" s="398">
        <f>'Bio - Rohdaten'!A150</f>
        <v>40452</v>
      </c>
      <c r="B149" s="289"/>
      <c r="I149" s="409"/>
      <c r="J149" s="410"/>
    </row>
    <row r="150" spans="1:10">
      <c r="A150" s="398">
        <f>'Bio - Rohdaten'!A151</f>
        <v>40483</v>
      </c>
      <c r="B150" s="289"/>
      <c r="I150" s="409"/>
      <c r="J150" s="410"/>
    </row>
    <row r="151" spans="1:10">
      <c r="A151" s="398">
        <f>'Bio - Rohdaten'!A152</f>
        <v>40513</v>
      </c>
      <c r="B151" s="289"/>
      <c r="I151" s="409"/>
      <c r="J151" s="410"/>
    </row>
    <row r="152" spans="1:10">
      <c r="A152" s="398">
        <f>'Bio - Rohdaten'!A153</f>
        <v>40544</v>
      </c>
      <c r="B152" s="289"/>
      <c r="I152" s="409"/>
      <c r="J152" s="410"/>
    </row>
    <row r="153" spans="1:10">
      <c r="A153" s="398">
        <f>'Bio - Rohdaten'!A154</f>
        <v>40575</v>
      </c>
      <c r="B153" s="289"/>
      <c r="I153" s="409"/>
      <c r="J153" s="410"/>
    </row>
    <row r="154" spans="1:10">
      <c r="A154" s="398">
        <f>'Bio - Rohdaten'!A155</f>
        <v>40603</v>
      </c>
      <c r="B154" s="289"/>
      <c r="I154" s="409"/>
      <c r="J154" s="410"/>
    </row>
    <row r="155" spans="1:10">
      <c r="A155" s="398">
        <f>'Bio - Rohdaten'!A156</f>
        <v>40634</v>
      </c>
      <c r="B155" s="289"/>
      <c r="I155" s="409"/>
      <c r="J155" s="410"/>
    </row>
    <row r="156" spans="1:10">
      <c r="A156" s="398">
        <f>'Bio - Rohdaten'!A157</f>
        <v>40664</v>
      </c>
      <c r="B156" s="289"/>
      <c r="I156" s="409"/>
      <c r="J156" s="410"/>
    </row>
    <row r="157" spans="1:10">
      <c r="A157" s="398">
        <f>'Bio - Rohdaten'!A158</f>
        <v>40695</v>
      </c>
      <c r="B157" s="289"/>
      <c r="I157" s="409"/>
      <c r="J157" s="410"/>
    </row>
    <row r="158" spans="1:10">
      <c r="A158" s="398">
        <f>'Bio - Rohdaten'!A159</f>
        <v>40725</v>
      </c>
      <c r="B158" s="289"/>
      <c r="I158" s="409"/>
      <c r="J158" s="410"/>
    </row>
    <row r="159" spans="1:10">
      <c r="A159" s="398">
        <f>'Bio - Rohdaten'!A160</f>
        <v>40756</v>
      </c>
      <c r="B159" s="289"/>
      <c r="I159" s="409"/>
      <c r="J159" s="410"/>
    </row>
    <row r="160" spans="1:10">
      <c r="A160" s="398">
        <f>'Bio - Rohdaten'!A161</f>
        <v>40787</v>
      </c>
      <c r="B160" s="403"/>
      <c r="C160" s="403"/>
      <c r="D160" s="403"/>
      <c r="E160" s="403"/>
      <c r="F160" s="403"/>
      <c r="G160" s="403"/>
      <c r="H160" s="403"/>
      <c r="I160" s="411"/>
      <c r="J160" s="410"/>
    </row>
    <row r="161" spans="1:10">
      <c r="A161" s="398">
        <f>'Bio - Rohdaten'!A162</f>
        <v>40817</v>
      </c>
      <c r="B161" s="403"/>
      <c r="C161" s="403"/>
      <c r="D161" s="403"/>
      <c r="E161" s="403"/>
      <c r="F161" s="403"/>
      <c r="G161" s="403"/>
      <c r="H161" s="403"/>
      <c r="I161" s="411"/>
      <c r="J161" s="410"/>
    </row>
    <row r="162" spans="1:10">
      <c r="A162" s="398">
        <f>'Bio - Rohdaten'!A163</f>
        <v>40848</v>
      </c>
      <c r="B162" s="403"/>
      <c r="C162" s="403"/>
      <c r="D162" s="403"/>
      <c r="E162" s="403"/>
      <c r="F162" s="403"/>
      <c r="G162" s="403"/>
      <c r="H162" s="403"/>
      <c r="I162" s="411"/>
      <c r="J162" s="410"/>
    </row>
    <row r="163" spans="1:10">
      <c r="A163" s="398">
        <f>'Bio - Rohdaten'!A164</f>
        <v>40878</v>
      </c>
      <c r="B163" s="403"/>
      <c r="C163" s="403"/>
      <c r="D163" s="403"/>
      <c r="E163" s="403"/>
      <c r="F163" s="403"/>
      <c r="G163" s="403"/>
      <c r="H163" s="403"/>
      <c r="I163" s="411"/>
      <c r="J163" s="410"/>
    </row>
    <row r="164" spans="1:10">
      <c r="A164" s="398">
        <f>'Bio - Rohdaten'!A165</f>
        <v>40909</v>
      </c>
      <c r="B164" s="403"/>
      <c r="C164" s="403"/>
      <c r="D164" s="403"/>
      <c r="E164" s="403"/>
      <c r="F164" s="403"/>
      <c r="G164" s="403"/>
      <c r="H164" s="403"/>
      <c r="I164" s="411"/>
      <c r="J164" s="410"/>
    </row>
    <row r="165" spans="1:10">
      <c r="A165" s="398">
        <f>'Bio - Rohdaten'!A166</f>
        <v>40940</v>
      </c>
      <c r="B165" s="403"/>
      <c r="C165" s="403"/>
      <c r="D165" s="403"/>
      <c r="E165" s="403"/>
      <c r="F165" s="403"/>
      <c r="G165" s="403"/>
      <c r="H165" s="403"/>
      <c r="I165" s="411"/>
      <c r="J165" s="410"/>
    </row>
    <row r="166" spans="1:10">
      <c r="A166" s="398">
        <f>'Bio - Rohdaten'!A167</f>
        <v>40969</v>
      </c>
      <c r="B166" s="403"/>
      <c r="C166" s="403"/>
      <c r="D166" s="403"/>
      <c r="E166" s="403"/>
      <c r="F166" s="403"/>
      <c r="G166" s="403"/>
      <c r="H166" s="403"/>
      <c r="I166" s="411"/>
      <c r="J166" s="410"/>
    </row>
    <row r="167" spans="1:10">
      <c r="A167" s="398">
        <f>'Bio - Rohdaten'!A168</f>
        <v>41000</v>
      </c>
      <c r="B167" s="403"/>
      <c r="C167" s="403"/>
      <c r="D167" s="403"/>
      <c r="E167" s="403"/>
      <c r="F167" s="403"/>
      <c r="G167" s="403"/>
      <c r="H167" s="403"/>
      <c r="I167" s="411"/>
      <c r="J167" s="410"/>
    </row>
    <row r="168" spans="1:10">
      <c r="A168" s="398">
        <f>'Bio - Rohdaten'!A169</f>
        <v>41030</v>
      </c>
      <c r="B168" s="403"/>
      <c r="C168" s="403"/>
      <c r="D168" s="403"/>
      <c r="E168" s="403"/>
      <c r="F168" s="403"/>
      <c r="G168" s="403"/>
      <c r="H168" s="403"/>
      <c r="I168" s="411"/>
      <c r="J168" s="410"/>
    </row>
    <row r="169" spans="1:10">
      <c r="A169" s="398">
        <f>'Bio - Rohdaten'!A170</f>
        <v>41061</v>
      </c>
      <c r="B169" s="403"/>
      <c r="C169" s="403"/>
      <c r="D169" s="403"/>
      <c r="E169" s="403"/>
      <c r="F169" s="403"/>
      <c r="G169" s="403"/>
      <c r="H169" s="403"/>
      <c r="I169" s="411"/>
      <c r="J169" s="410"/>
    </row>
    <row r="170" spans="1:10">
      <c r="A170" s="398">
        <f>'Bio - Rohdaten'!A171</f>
        <v>41091</v>
      </c>
      <c r="B170" s="403"/>
      <c r="C170" s="403"/>
      <c r="D170" s="403"/>
      <c r="E170" s="403"/>
      <c r="F170" s="403"/>
      <c r="G170" s="403"/>
      <c r="H170" s="403"/>
      <c r="I170" s="411"/>
      <c r="J170" s="410"/>
    </row>
    <row r="171" spans="1:10">
      <c r="A171" s="398">
        <f>'Bio - Rohdaten'!A172</f>
        <v>41122</v>
      </c>
      <c r="B171" s="403"/>
      <c r="C171" s="403"/>
      <c r="D171" s="403"/>
      <c r="E171" s="403"/>
      <c r="F171" s="403"/>
      <c r="G171" s="403"/>
      <c r="H171" s="403"/>
      <c r="I171" s="411"/>
      <c r="J171" s="410"/>
    </row>
    <row r="172" spans="1:10">
      <c r="A172" s="398">
        <f>'Bio - Rohdaten'!A173</f>
        <v>41153</v>
      </c>
      <c r="B172" s="403"/>
      <c r="C172" s="403"/>
      <c r="D172" s="403"/>
      <c r="E172" s="403"/>
      <c r="F172" s="403"/>
      <c r="G172" s="403"/>
      <c r="H172" s="403"/>
      <c r="I172" s="411"/>
      <c r="J172" s="410"/>
    </row>
    <row r="173" spans="1:10">
      <c r="A173" s="398">
        <f>'Bio - Rohdaten'!A174</f>
        <v>41183</v>
      </c>
      <c r="B173" s="403"/>
      <c r="C173" s="403"/>
      <c r="D173" s="403"/>
      <c r="E173" s="403"/>
      <c r="F173" s="403"/>
      <c r="G173" s="403"/>
      <c r="H173" s="403"/>
      <c r="I173" s="411"/>
      <c r="J173" s="410"/>
    </row>
    <row r="174" spans="1:10">
      <c r="A174" s="398">
        <f>'Bio - Rohdaten'!A175</f>
        <v>41214</v>
      </c>
      <c r="B174" s="403"/>
      <c r="C174" s="403"/>
      <c r="D174" s="403"/>
      <c r="E174" s="403"/>
      <c r="F174" s="403"/>
      <c r="G174" s="403"/>
      <c r="H174" s="403"/>
      <c r="I174" s="411"/>
      <c r="J174" s="410"/>
    </row>
    <row r="175" spans="1:10">
      <c r="A175" s="398">
        <f>'Bio - Rohdaten'!A176</f>
        <v>41244</v>
      </c>
      <c r="B175" s="403"/>
      <c r="C175" s="403"/>
      <c r="D175" s="403"/>
      <c r="E175" s="403"/>
      <c r="F175" s="403"/>
      <c r="G175" s="403"/>
      <c r="H175" s="403"/>
      <c r="I175" s="411"/>
      <c r="J175" s="410"/>
    </row>
    <row r="176" spans="1:10">
      <c r="A176" s="398">
        <f>'Bio - Rohdaten'!A177</f>
        <v>41275</v>
      </c>
      <c r="B176" s="403"/>
      <c r="C176" s="403"/>
      <c r="D176" s="403"/>
      <c r="E176" s="403"/>
      <c r="F176" s="403"/>
      <c r="G176" s="403"/>
      <c r="H176" s="403"/>
      <c r="I176" s="411"/>
      <c r="J176" s="410"/>
    </row>
    <row r="177" spans="1:10">
      <c r="A177" s="398">
        <f>'Bio - Rohdaten'!A178</f>
        <v>41306</v>
      </c>
      <c r="B177" s="403"/>
      <c r="C177" s="403"/>
      <c r="D177" s="403"/>
      <c r="E177" s="403"/>
      <c r="F177" s="403"/>
      <c r="G177" s="403"/>
      <c r="H177" s="403"/>
      <c r="I177" s="411"/>
      <c r="J177" s="410"/>
    </row>
    <row r="178" spans="1:10">
      <c r="A178" s="398">
        <f>'Bio - Rohdaten'!A179</f>
        <v>41334</v>
      </c>
      <c r="B178" s="403"/>
      <c r="C178" s="403"/>
      <c r="D178" s="403"/>
      <c r="E178" s="403"/>
      <c r="F178" s="403"/>
      <c r="G178" s="403"/>
      <c r="H178" s="403"/>
      <c r="I178" s="411"/>
      <c r="J178" s="410"/>
    </row>
    <row r="179" spans="1:10">
      <c r="A179" s="398">
        <f>'Bio - Rohdaten'!A180</f>
        <v>41365</v>
      </c>
      <c r="B179" s="403"/>
      <c r="C179" s="403"/>
      <c r="D179" s="403"/>
      <c r="E179" s="403"/>
      <c r="F179" s="403"/>
      <c r="G179" s="403"/>
      <c r="H179" s="403"/>
      <c r="I179" s="411"/>
      <c r="J179" s="410"/>
    </row>
    <row r="180" spans="1:10">
      <c r="A180" s="398">
        <f>'Bio - Rohdaten'!A181</f>
        <v>41395</v>
      </c>
      <c r="B180" s="403"/>
      <c r="C180" s="403"/>
      <c r="D180" s="403"/>
      <c r="E180" s="403"/>
      <c r="F180" s="403"/>
      <c r="G180" s="403"/>
      <c r="H180" s="403"/>
      <c r="I180" s="411"/>
      <c r="J180" s="410"/>
    </row>
    <row r="181" spans="1:10">
      <c r="A181" s="398">
        <f>'Bio - Rohdaten'!A182</f>
        <v>41426</v>
      </c>
      <c r="B181" s="403"/>
      <c r="C181" s="403"/>
      <c r="D181" s="403"/>
      <c r="E181" s="403"/>
      <c r="F181" s="403"/>
      <c r="G181" s="403"/>
      <c r="H181" s="403"/>
      <c r="I181" s="411"/>
      <c r="J181" s="410"/>
    </row>
    <row r="182" spans="1:10">
      <c r="A182" s="398">
        <f>'Bio - Rohdaten'!A183</f>
        <v>41456</v>
      </c>
      <c r="B182" s="403"/>
      <c r="C182" s="403"/>
      <c r="D182" s="403"/>
      <c r="E182" s="403"/>
      <c r="F182" s="403"/>
      <c r="G182" s="403"/>
      <c r="H182" s="403"/>
      <c r="I182" s="411"/>
      <c r="J182" s="410"/>
    </row>
    <row r="183" spans="1:10">
      <c r="A183" s="398">
        <f>'Bio - Rohdaten'!A184</f>
        <v>41487</v>
      </c>
      <c r="B183" s="403"/>
      <c r="C183" s="403"/>
      <c r="D183" s="403"/>
      <c r="E183" s="403"/>
      <c r="F183" s="403"/>
      <c r="G183" s="403"/>
      <c r="H183" s="403"/>
      <c r="I183" s="411"/>
      <c r="J183" s="410"/>
    </row>
    <row r="184" spans="1:10">
      <c r="A184" s="398">
        <f>'Bio - Rohdaten'!A185</f>
        <v>41518</v>
      </c>
      <c r="B184" s="403"/>
      <c r="C184" s="403"/>
      <c r="D184" s="403"/>
      <c r="E184" s="403"/>
      <c r="F184" s="403"/>
      <c r="G184" s="403"/>
      <c r="H184" s="403"/>
      <c r="I184" s="411"/>
      <c r="J184" s="410"/>
    </row>
    <row r="185" spans="1:10">
      <c r="A185" s="398">
        <f>'Bio - Rohdaten'!A186</f>
        <v>41548</v>
      </c>
      <c r="B185" s="403"/>
      <c r="C185" s="403"/>
      <c r="D185" s="403"/>
      <c r="E185" s="403"/>
      <c r="F185" s="403"/>
      <c r="G185" s="403"/>
      <c r="H185" s="403"/>
      <c r="I185" s="411"/>
      <c r="J185" s="410"/>
    </row>
    <row r="186" spans="1:10">
      <c r="A186" s="398">
        <f>'Bio - Rohdaten'!A187</f>
        <v>41579</v>
      </c>
      <c r="B186" s="403"/>
      <c r="C186" s="403"/>
      <c r="D186" s="403"/>
      <c r="E186" s="403"/>
      <c r="F186" s="403"/>
      <c r="G186" s="403"/>
      <c r="H186" s="403"/>
      <c r="I186" s="411"/>
      <c r="J186" s="410"/>
    </row>
    <row r="187" spans="1:10">
      <c r="A187" s="398">
        <f>'Bio - Rohdaten'!A188</f>
        <v>41609</v>
      </c>
      <c r="B187" s="403"/>
      <c r="C187" s="403"/>
      <c r="D187" s="403"/>
      <c r="E187" s="403"/>
      <c r="F187" s="403"/>
      <c r="G187" s="403"/>
      <c r="H187" s="403"/>
      <c r="I187" s="411"/>
      <c r="J187" s="410"/>
    </row>
    <row r="188" spans="1:10">
      <c r="A188" s="398">
        <f>'Bio - Rohdaten'!A189</f>
        <v>41640</v>
      </c>
      <c r="B188" s="403">
        <f>'Bio - Rohdaten'!J189-'nicht Bio - Rohdaten'!J189</f>
        <v>9.3769590016800137</v>
      </c>
      <c r="C188" s="403">
        <f>'Bio - Rohdaten'!U189-'nicht Bio - Rohdaten'!U189</f>
        <v>19.032258703417199</v>
      </c>
      <c r="D188" s="403">
        <f>'Bio - Rohdaten'!W189-'nicht Bio - Rohdaten'!W189</f>
        <v>4.8957531472370377</v>
      </c>
      <c r="E188" s="403">
        <f>'Bio - Rohdaten'!Z189-'nicht Bio - Rohdaten'!Z189</f>
        <v>1.0272111454028905</v>
      </c>
      <c r="F188" s="403">
        <f>'Bio - Rohdaten'!AE189-'nicht Bio - Rohdaten'!AE189</f>
        <v>5.0674781720604258</v>
      </c>
      <c r="G188" s="403">
        <f>'Bio - Rohdaten'!AU189-'nicht Bio - Rohdaten'!AU189</f>
        <v>14.47500918893201</v>
      </c>
      <c r="H188" s="403">
        <f>'Bio - Rohdaten'!AX189-'nicht Bio - Rohdaten'!AX189</f>
        <v>1.4426539189739587</v>
      </c>
      <c r="I188" s="411">
        <f>'Bio - Rohdaten'!AY189-'nicht Bio - Rohdaten'!AY189</f>
        <v>55.317323277703494</v>
      </c>
      <c r="J188" s="412">
        <f>('Bio - Rohdaten'!AY189/'nicht Bio - Rohdaten'!AY189-1)</f>
        <v>0.44112097176225418</v>
      </c>
    </row>
    <row r="189" spans="1:10">
      <c r="A189" s="398">
        <f>'Bio - Rohdaten'!A190</f>
        <v>41671</v>
      </c>
      <c r="B189" s="403">
        <f>'Bio - Rohdaten'!J190-'nicht Bio - Rohdaten'!J190</f>
        <v>9.1504814748711425</v>
      </c>
      <c r="C189" s="403">
        <f>'Bio - Rohdaten'!U190-'nicht Bio - Rohdaten'!U190</f>
        <v>18.58038642974806</v>
      </c>
      <c r="D189" s="403">
        <f>'Bio - Rohdaten'!W190-'nicht Bio - Rohdaten'!W190</f>
        <v>5.2861168838980781</v>
      </c>
      <c r="E189" s="403">
        <f>'Bio - Rohdaten'!Z190-'nicht Bio - Rohdaten'!Z190</f>
        <v>-1.6039681865639412</v>
      </c>
      <c r="F189" s="403">
        <f>'Bio - Rohdaten'!AE190-'nicht Bio - Rohdaten'!AE190</f>
        <v>4.6724304380196706</v>
      </c>
      <c r="G189" s="403">
        <f>'Bio - Rohdaten'!AU190-'nicht Bio - Rohdaten'!AU190</f>
        <v>15.870160226927446</v>
      </c>
      <c r="H189" s="403">
        <f>'Bio - Rohdaten'!AX190-'nicht Bio - Rohdaten'!AX190</f>
        <v>1.4426539189739587</v>
      </c>
      <c r="I189" s="411">
        <f>'Bio - Rohdaten'!AY190-'nicht Bio - Rohdaten'!AY190</f>
        <v>53.398261185874446</v>
      </c>
      <c r="J189" s="412">
        <f>('Bio - Rohdaten'!AY190/'nicht Bio - Rohdaten'!AY190-1)</f>
        <v>0.41993659220062507</v>
      </c>
    </row>
    <row r="190" spans="1:10">
      <c r="A190" s="398">
        <f>'Bio - Rohdaten'!A191</f>
        <v>41699</v>
      </c>
      <c r="B190" s="403">
        <f>'Bio - Rohdaten'!J191-'nicht Bio - Rohdaten'!J191</f>
        <v>9.4869218411757217</v>
      </c>
      <c r="C190" s="403">
        <f>'Bio - Rohdaten'!U191-'nicht Bio - Rohdaten'!U191</f>
        <v>18.918522939255361</v>
      </c>
      <c r="D190" s="403">
        <f>'Bio - Rohdaten'!W191-'nicht Bio - Rohdaten'!W191</f>
        <v>5.2582837189506364</v>
      </c>
      <c r="E190" s="403">
        <f>'Bio - Rohdaten'!Z191-'nicht Bio - Rohdaten'!Z191</f>
        <v>0.93724152303634112</v>
      </c>
      <c r="F190" s="403">
        <f>'Bio - Rohdaten'!AE191-'nicht Bio - Rohdaten'!AE191</f>
        <v>6.7400296791667618</v>
      </c>
      <c r="G190" s="403">
        <f>'Bio - Rohdaten'!AU191-'nicht Bio - Rohdaten'!AU191</f>
        <v>14.90535915540093</v>
      </c>
      <c r="H190" s="403">
        <f>'Bio - Rohdaten'!AX191-'nicht Bio - Rohdaten'!AX191</f>
        <v>1.4426539189739587</v>
      </c>
      <c r="I190" s="411">
        <f>'Bio - Rohdaten'!AY191-'nicht Bio - Rohdaten'!AY191</f>
        <v>57.689012775959696</v>
      </c>
      <c r="J190" s="412">
        <f>('Bio - Rohdaten'!AY191/'nicht Bio - Rohdaten'!AY191-1)</f>
        <v>0.46926933459023723</v>
      </c>
    </row>
    <row r="191" spans="1:10">
      <c r="A191" s="398">
        <f>'Bio - Rohdaten'!A192</f>
        <v>41730</v>
      </c>
      <c r="B191" s="403">
        <f>'Bio - Rohdaten'!J192-'nicht Bio - Rohdaten'!J192</f>
        <v>9.2755407878403986</v>
      </c>
      <c r="C191" s="403">
        <f>'Bio - Rohdaten'!U192-'nicht Bio - Rohdaten'!U192</f>
        <v>19.332272667960453</v>
      </c>
      <c r="D191" s="403">
        <f>'Bio - Rohdaten'!W192-'nicht Bio - Rohdaten'!W192</f>
        <v>5.0570316217302391</v>
      </c>
      <c r="E191" s="403">
        <f>'Bio - Rohdaten'!Z192-'nicht Bio - Rohdaten'!Z192</f>
        <v>0.95049755293435401</v>
      </c>
      <c r="F191" s="403">
        <f>'Bio - Rohdaten'!AE192-'nicht Bio - Rohdaten'!AE192</f>
        <v>5.3857144122225762</v>
      </c>
      <c r="G191" s="403">
        <f>'Bio - Rohdaten'!AU192-'nicht Bio - Rohdaten'!AU192</f>
        <v>15.962650571293398</v>
      </c>
      <c r="H191" s="403">
        <f>'Bio - Rohdaten'!AX192-'nicht Bio - Rohdaten'!AX192</f>
        <v>1.4426539189739587</v>
      </c>
      <c r="I191" s="411">
        <f>'Bio - Rohdaten'!AY192-'nicht Bio - Rohdaten'!AY192</f>
        <v>57.406361532955358</v>
      </c>
      <c r="J191" s="412">
        <f>('Bio - Rohdaten'!AY192/'nicht Bio - Rohdaten'!AY192-1)</f>
        <v>0.46593306586713679</v>
      </c>
    </row>
    <row r="192" spans="1:10">
      <c r="A192" s="398">
        <f>'Bio - Rohdaten'!A193</f>
        <v>41760</v>
      </c>
      <c r="B192" s="403">
        <f>'Bio - Rohdaten'!J193-'nicht Bio - Rohdaten'!J193</f>
        <v>9.4968139479128766</v>
      </c>
      <c r="C192" s="403">
        <f>'Bio - Rohdaten'!U193-'nicht Bio - Rohdaten'!U193</f>
        <v>18.091866615469051</v>
      </c>
      <c r="D192" s="403">
        <f>'Bio - Rohdaten'!W193-'nicht Bio - Rohdaten'!W193</f>
        <v>5.1223307686259432</v>
      </c>
      <c r="E192" s="403">
        <f>'Bio - Rohdaten'!Z193-'nicht Bio - Rohdaten'!Z193</f>
        <v>1.003975572781248</v>
      </c>
      <c r="F192" s="403">
        <f>'Bio - Rohdaten'!AE193-'nicht Bio - Rohdaten'!AE193</f>
        <v>4.9612935502487385</v>
      </c>
      <c r="G192" s="403">
        <f>'Bio - Rohdaten'!AU193-'nicht Bio - Rohdaten'!AU193</f>
        <v>14.966680454030872</v>
      </c>
      <c r="H192" s="403">
        <f>'Bio - Rohdaten'!AX193-'nicht Bio - Rohdaten'!AX193</f>
        <v>1.4426539189739587</v>
      </c>
      <c r="I192" s="411">
        <f>'Bio - Rohdaten'!AY193-'nicht Bio - Rohdaten'!AY193</f>
        <v>55.085614828042679</v>
      </c>
      <c r="J192" s="412">
        <f>('Bio - Rohdaten'!AY193/'nicht Bio - Rohdaten'!AY193-1)</f>
        <v>0.43038409537912115</v>
      </c>
    </row>
    <row r="193" spans="1:10">
      <c r="A193" s="398">
        <f>'Bio - Rohdaten'!A194</f>
        <v>41791</v>
      </c>
      <c r="B193" s="403">
        <f>'Bio - Rohdaten'!J194-'nicht Bio - Rohdaten'!J194</f>
        <v>9.72563932138819</v>
      </c>
      <c r="C193" s="403">
        <f>'Bio - Rohdaten'!U194-'nicht Bio - Rohdaten'!U194</f>
        <v>17.80254494780975</v>
      </c>
      <c r="D193" s="403">
        <f>'Bio - Rohdaten'!W194-'nicht Bio - Rohdaten'!W194</f>
        <v>5.1877939708919207</v>
      </c>
      <c r="E193" s="403">
        <f>'Bio - Rohdaten'!Z194-'nicht Bio - Rohdaten'!Z194</f>
        <v>0.96641501699304899</v>
      </c>
      <c r="F193" s="403">
        <f>'Bio - Rohdaten'!AE194-'nicht Bio - Rohdaten'!AE194</f>
        <v>4.0982528731444496</v>
      </c>
      <c r="G193" s="403">
        <f>'Bio - Rohdaten'!AU194-'nicht Bio - Rohdaten'!AU194</f>
        <v>19.109583759400287</v>
      </c>
      <c r="H193" s="403">
        <f>'Bio - Rohdaten'!AX194-'nicht Bio - Rohdaten'!AX194</f>
        <v>1.4426539189739587</v>
      </c>
      <c r="I193" s="411">
        <f>'Bio - Rohdaten'!AY194-'nicht Bio - Rohdaten'!AY194</f>
        <v>58.332883808601594</v>
      </c>
      <c r="J193" s="412">
        <f>('Bio - Rohdaten'!AY194/'nicht Bio - Rohdaten'!AY194-1)</f>
        <v>0.44968975539923672</v>
      </c>
    </row>
    <row r="194" spans="1:10">
      <c r="A194" s="398">
        <f>'Bio - Rohdaten'!A195</f>
        <v>41821</v>
      </c>
      <c r="B194" s="403">
        <f>'Bio - Rohdaten'!J195-'nicht Bio - Rohdaten'!J195</f>
        <v>9.5394660714156707</v>
      </c>
      <c r="C194" s="403">
        <f>'Bio - Rohdaten'!U195-'nicht Bio - Rohdaten'!U195</f>
        <v>17.388136780339885</v>
      </c>
      <c r="D194" s="403">
        <f>'Bio - Rohdaten'!W195-'nicht Bio - Rohdaten'!W195</f>
        <v>5.0472425404301156</v>
      </c>
      <c r="E194" s="403">
        <f>'Bio - Rohdaten'!Z195-'nicht Bio - Rohdaten'!Z195</f>
        <v>1.0307271626946595</v>
      </c>
      <c r="F194" s="403">
        <f>'Bio - Rohdaten'!AE195-'nicht Bio - Rohdaten'!AE195</f>
        <v>5.281614123759141</v>
      </c>
      <c r="G194" s="403">
        <f>'Bio - Rohdaten'!AU195-'nicht Bio - Rohdaten'!AU195</f>
        <v>19.028843678242122</v>
      </c>
      <c r="H194" s="403">
        <f>'Bio - Rohdaten'!AX195-'nicht Bio - Rohdaten'!AX195</f>
        <v>1.4426539189739587</v>
      </c>
      <c r="I194" s="411">
        <f>'Bio - Rohdaten'!AY195-'nicht Bio - Rohdaten'!AY195</f>
        <v>58.758684275855529</v>
      </c>
      <c r="J194" s="412">
        <f>('Bio - Rohdaten'!AY195/'nicht Bio - Rohdaten'!AY195-1)</f>
        <v>0.45449183033263973</v>
      </c>
    </row>
    <row r="195" spans="1:10">
      <c r="A195" s="398">
        <f>'Bio - Rohdaten'!A196</f>
        <v>41852</v>
      </c>
      <c r="B195" s="403">
        <f>'Bio - Rohdaten'!J196-'nicht Bio - Rohdaten'!J196</f>
        <v>9.4320575071168058</v>
      </c>
      <c r="C195" s="403">
        <f>'Bio - Rohdaten'!U196-'nicht Bio - Rohdaten'!U196</f>
        <v>17.480242214669765</v>
      </c>
      <c r="D195" s="403">
        <f>'Bio - Rohdaten'!W196-'nicht Bio - Rohdaten'!W196</f>
        <v>5.4877387305821443</v>
      </c>
      <c r="E195" s="403">
        <f>'Bio - Rohdaten'!Z196-'nicht Bio - Rohdaten'!Z196</f>
        <v>-1.1076676078595504</v>
      </c>
      <c r="F195" s="403">
        <f>'Bio - Rohdaten'!AE196-'nicht Bio - Rohdaten'!AE196</f>
        <v>5.3046079295762727</v>
      </c>
      <c r="G195" s="403">
        <f>'Bio - Rohdaten'!AU196-'nicht Bio - Rohdaten'!AU196</f>
        <v>14.752578830617225</v>
      </c>
      <c r="H195" s="403">
        <f>'Bio - Rohdaten'!AX196-'nicht Bio - Rohdaten'!AX196</f>
        <v>1.4426539189739587</v>
      </c>
      <c r="I195" s="411">
        <f>'Bio - Rohdaten'!AY196-'nicht Bio - Rohdaten'!AY196</f>
        <v>52.792211523676627</v>
      </c>
      <c r="J195" s="412">
        <f>('Bio - Rohdaten'!AY196/'nicht Bio - Rohdaten'!AY196-1)</f>
        <v>0.39646375817199719</v>
      </c>
    </row>
    <row r="196" spans="1:10">
      <c r="A196" s="398">
        <f>'Bio - Rohdaten'!A197</f>
        <v>41883</v>
      </c>
      <c r="B196" s="403">
        <f>'Bio - Rohdaten'!J197-'nicht Bio - Rohdaten'!J197</f>
        <v>9.3621079526151227</v>
      </c>
      <c r="C196" s="403">
        <f>'Bio - Rohdaten'!U197-'nicht Bio - Rohdaten'!U197</f>
        <v>18.990024061707793</v>
      </c>
      <c r="D196" s="403">
        <f>'Bio - Rohdaten'!W197-'nicht Bio - Rohdaten'!W197</f>
        <v>5.4877387305821443</v>
      </c>
      <c r="E196" s="403">
        <f>'Bio - Rohdaten'!Z197-'nicht Bio - Rohdaten'!Z197</f>
        <v>-1.0274471818703961</v>
      </c>
      <c r="F196" s="403">
        <f>'Bio - Rohdaten'!AE197-'nicht Bio - Rohdaten'!AE197</f>
        <v>5.4381154018507338</v>
      </c>
      <c r="G196" s="403">
        <f>'Bio - Rohdaten'!AU197-'nicht Bio - Rohdaten'!AU197</f>
        <v>20.842692735946503</v>
      </c>
      <c r="H196" s="403">
        <f>'Bio - Rohdaten'!AX197-'nicht Bio - Rohdaten'!AX197</f>
        <v>1.4426539189739587</v>
      </c>
      <c r="I196" s="411">
        <f>'Bio - Rohdaten'!AY197-'nicht Bio - Rohdaten'!AY197</f>
        <v>60.535885619805867</v>
      </c>
      <c r="J196" s="412">
        <f>('Bio - Rohdaten'!AY197/'nicht Bio - Rohdaten'!AY197-1)</f>
        <v>0.45897197569909665</v>
      </c>
    </row>
    <row r="197" spans="1:10">
      <c r="A197" s="398">
        <f>'Bio - Rohdaten'!A198</f>
        <v>41913</v>
      </c>
      <c r="B197" s="403">
        <f>'Bio - Rohdaten'!J198-'nicht Bio - Rohdaten'!J198</f>
        <v>9.5271380461942066</v>
      </c>
      <c r="C197" s="403">
        <f>'Bio - Rohdaten'!U198-'nicht Bio - Rohdaten'!U198</f>
        <v>19.158599702398199</v>
      </c>
      <c r="D197" s="403">
        <f>'Bio - Rohdaten'!W198-'nicht Bio - Rohdaten'!W198</f>
        <v>5.3857688796404837</v>
      </c>
      <c r="E197" s="403">
        <f>'Bio - Rohdaten'!Z198-'nicht Bio - Rohdaten'!Z198</f>
        <v>-1.0592260750917055</v>
      </c>
      <c r="F197" s="403">
        <f>'Bio - Rohdaten'!AE198-'nicht Bio - Rohdaten'!AE198</f>
        <v>5.0108181615716951</v>
      </c>
      <c r="G197" s="403">
        <f>'Bio - Rohdaten'!AU198-'nicht Bio - Rohdaten'!AU198</f>
        <v>16.636706947026813</v>
      </c>
      <c r="H197" s="403">
        <f>'Bio - Rohdaten'!AX198-'nicht Bio - Rohdaten'!AX198</f>
        <v>1.4426539189739587</v>
      </c>
      <c r="I197" s="411">
        <f>'Bio - Rohdaten'!AY198-'nicht Bio - Rohdaten'!AY198</f>
        <v>56.102459580713656</v>
      </c>
      <c r="J197" s="412">
        <f>('Bio - Rohdaten'!AY198/'nicht Bio - Rohdaten'!AY198-1)</f>
        <v>0.44179295657537754</v>
      </c>
    </row>
    <row r="198" spans="1:10">
      <c r="A198" s="398">
        <f>'Bio - Rohdaten'!A199</f>
        <v>41944</v>
      </c>
      <c r="B198" s="403">
        <f>'Bio - Rohdaten'!J199-'nicht Bio - Rohdaten'!J199</f>
        <v>9.6715802587028961</v>
      </c>
      <c r="C198" s="403">
        <f>'Bio - Rohdaten'!U199-'nicht Bio - Rohdaten'!U199</f>
        <v>19.668801765695385</v>
      </c>
      <c r="D198" s="403">
        <f>'Bio - Rohdaten'!W199-'nicht Bio - Rohdaten'!W199</f>
        <v>5.856098496013054</v>
      </c>
      <c r="E198" s="403">
        <f>'Bio - Rohdaten'!Z199-'nicht Bio - Rohdaten'!Z199</f>
        <v>-1.204966662761779</v>
      </c>
      <c r="F198" s="403">
        <f>'Bio - Rohdaten'!AE199-'nicht Bio - Rohdaten'!AE199</f>
        <v>5.3960206667945236</v>
      </c>
      <c r="G198" s="403">
        <f>'Bio - Rohdaten'!AU199-'nicht Bio - Rohdaten'!AU199</f>
        <v>16.874642579676959</v>
      </c>
      <c r="H198" s="403">
        <f>'Bio - Rohdaten'!AX199-'nicht Bio - Rohdaten'!AX199</f>
        <v>1.4426539189739587</v>
      </c>
      <c r="I198" s="411">
        <f>'Bio - Rohdaten'!AY199-'nicht Bio - Rohdaten'!AY199</f>
        <v>57.704831023095011</v>
      </c>
      <c r="J198" s="412">
        <f>('Bio - Rohdaten'!AY199/'nicht Bio - Rohdaten'!AY199-1)</f>
        <v>0.46562424178828277</v>
      </c>
    </row>
    <row r="199" spans="1:10">
      <c r="A199" s="398">
        <f>'Bio - Rohdaten'!A200</f>
        <v>41974</v>
      </c>
      <c r="B199" s="403">
        <f>'Bio - Rohdaten'!J200-'nicht Bio - Rohdaten'!J200</f>
        <v>9.5379860821431279</v>
      </c>
      <c r="C199" s="403">
        <f>'Bio - Rohdaten'!U200-'nicht Bio - Rohdaten'!U200</f>
        <v>20.350358635935436</v>
      </c>
      <c r="D199" s="403">
        <f>'Bio - Rohdaten'!W200-'nicht Bio - Rohdaten'!W200</f>
        <v>5.3502270222557726</v>
      </c>
      <c r="E199" s="403">
        <f>'Bio - Rohdaten'!Z200-'nicht Bio - Rohdaten'!Z200</f>
        <v>-1.6725877133740077</v>
      </c>
      <c r="F199" s="403">
        <f>'Bio - Rohdaten'!AE200-'nicht Bio - Rohdaten'!AE200</f>
        <v>7.3453286500786366</v>
      </c>
      <c r="G199" s="403">
        <f>'Bio - Rohdaten'!AU200-'nicht Bio - Rohdaten'!AU200</f>
        <v>12.962912627934195</v>
      </c>
      <c r="H199" s="403">
        <f>'Bio - Rohdaten'!AX200-'nicht Bio - Rohdaten'!AX200</f>
        <v>1.4426539189739587</v>
      </c>
      <c r="I199" s="411">
        <f>'Bio - Rohdaten'!AY200-'nicht Bio - Rohdaten'!AY200</f>
        <v>55.316879223947083</v>
      </c>
      <c r="J199" s="412">
        <f>('Bio - Rohdaten'!AY200/'nicht Bio - Rohdaten'!AY200-1)</f>
        <v>0.45257955494104674</v>
      </c>
    </row>
    <row r="200" spans="1:10">
      <c r="A200" s="398">
        <f>'Bio - Rohdaten'!A201</f>
        <v>42005</v>
      </c>
      <c r="B200" s="403">
        <f>'Bio - Rohdaten'!J201-'nicht Bio - Rohdaten'!J201</f>
        <v>9.617569862946759</v>
      </c>
      <c r="C200" s="403">
        <f>'Bio - Rohdaten'!U201-'nicht Bio - Rohdaten'!U201</f>
        <v>19.666906935836828</v>
      </c>
      <c r="D200" s="403">
        <f>'Bio - Rohdaten'!W201-'nicht Bio - Rohdaten'!W201</f>
        <v>4.9541843740174656</v>
      </c>
      <c r="E200" s="403">
        <f>'Bio - Rohdaten'!Z201-'nicht Bio - Rohdaten'!Z201</f>
        <v>-1.2657533613655683</v>
      </c>
      <c r="F200" s="403">
        <f>'Bio - Rohdaten'!AE201-'nicht Bio - Rohdaten'!AE201</f>
        <v>5.7402148614502408</v>
      </c>
      <c r="G200" s="403">
        <f>'Bio - Rohdaten'!AU201-'nicht Bio - Rohdaten'!AU201</f>
        <v>12.097911988887162</v>
      </c>
      <c r="H200" s="403">
        <f>'Bio - Rohdaten'!AX201-'nicht Bio - Rohdaten'!AX201</f>
        <v>1.4426539189739587</v>
      </c>
      <c r="I200" s="411">
        <f>'Bio - Rohdaten'!AY201-'nicht Bio - Rohdaten'!AY201</f>
        <v>52.253688580746854</v>
      </c>
      <c r="J200" s="412">
        <f>('Bio - Rohdaten'!AY201/'nicht Bio - Rohdaten'!AY201-1)</f>
        <v>0.41317922148352082</v>
      </c>
    </row>
    <row r="201" spans="1:10">
      <c r="A201" s="398">
        <f>'Bio - Rohdaten'!A202</f>
        <v>42036</v>
      </c>
      <c r="B201" s="403">
        <f>'Bio - Rohdaten'!J202-'nicht Bio - Rohdaten'!J202</f>
        <v>9.6387552657151261</v>
      </c>
      <c r="C201" s="403">
        <f>'Bio - Rohdaten'!U202-'nicht Bio - Rohdaten'!U202</f>
        <v>19.723910951805671</v>
      </c>
      <c r="D201" s="403">
        <f>'Bio - Rohdaten'!W202-'nicht Bio - Rohdaten'!W202</f>
        <v>5.089989683130792</v>
      </c>
      <c r="E201" s="403">
        <f>'Bio - Rohdaten'!Z202-'nicht Bio - Rohdaten'!Z202</f>
        <v>-1.6687717123920554</v>
      </c>
      <c r="F201" s="403">
        <f>'Bio - Rohdaten'!AE202-'nicht Bio - Rohdaten'!AE202</f>
        <v>6.1888577411172392</v>
      </c>
      <c r="G201" s="403">
        <f>'Bio - Rohdaten'!AU202-'nicht Bio - Rohdaten'!AU202</f>
        <v>11.679736717872228</v>
      </c>
      <c r="H201" s="403">
        <f>'Bio - Rohdaten'!AX202-'nicht Bio - Rohdaten'!AX202</f>
        <v>1.4098713102783069</v>
      </c>
      <c r="I201" s="411">
        <f>'Bio - Rohdaten'!AY202-'nicht Bio - Rohdaten'!AY202</f>
        <v>52.062349957527303</v>
      </c>
      <c r="J201" s="412">
        <f>('Bio - Rohdaten'!AY202/'nicht Bio - Rohdaten'!AY202-1)</f>
        <v>0.41271059402856336</v>
      </c>
    </row>
    <row r="202" spans="1:10">
      <c r="A202" s="398">
        <f>'Bio - Rohdaten'!A203</f>
        <v>42064</v>
      </c>
      <c r="B202" s="403">
        <f>'Bio - Rohdaten'!J203-'nicht Bio - Rohdaten'!J203</f>
        <v>9.9209882114502221</v>
      </c>
      <c r="C202" s="403">
        <f>'Bio - Rohdaten'!U203-'nicht Bio - Rohdaten'!U203</f>
        <v>20.642102921827274</v>
      </c>
      <c r="D202" s="403">
        <f>'Bio - Rohdaten'!W203-'nicht Bio - Rohdaten'!W203</f>
        <v>4.8480457677643081</v>
      </c>
      <c r="E202" s="403">
        <f>'Bio - Rohdaten'!Z203-'nicht Bio - Rohdaten'!Z203</f>
        <v>-1.6965031114401299</v>
      </c>
      <c r="F202" s="403">
        <f>'Bio - Rohdaten'!AE203-'nicht Bio - Rohdaten'!AE203</f>
        <v>4.8265819828202972</v>
      </c>
      <c r="G202" s="403">
        <f>'Bio - Rohdaten'!AU203-'nicht Bio - Rohdaten'!AU203</f>
        <v>11.974127125189362</v>
      </c>
      <c r="H202" s="403">
        <f>'Bio - Rohdaten'!AX203-'nicht Bio - Rohdaten'!AX203</f>
        <v>1.4098713102783069</v>
      </c>
      <c r="I202" s="411">
        <f>'Bio - Rohdaten'!AY203-'nicht Bio - Rohdaten'!AY203</f>
        <v>51.925214207889638</v>
      </c>
      <c r="J202" s="412">
        <f>('Bio - Rohdaten'!AY203/'nicht Bio - Rohdaten'!AY203-1)</f>
        <v>0.41861186504949499</v>
      </c>
    </row>
    <row r="203" spans="1:10">
      <c r="A203" s="398">
        <f>'Bio - Rohdaten'!A204</f>
        <v>42095</v>
      </c>
      <c r="B203" s="403">
        <f>'Bio - Rohdaten'!J204-'nicht Bio - Rohdaten'!J204</f>
        <v>9.9285010944933205</v>
      </c>
      <c r="C203" s="403">
        <f>'Bio - Rohdaten'!U204-'nicht Bio - Rohdaten'!U204</f>
        <v>19.401493174344211</v>
      </c>
      <c r="D203" s="403">
        <f>'Bio - Rohdaten'!W204-'nicht Bio - Rohdaten'!W204</f>
        <v>5.513157031291879</v>
      </c>
      <c r="E203" s="403">
        <f>'Bio - Rohdaten'!Z204-'nicht Bio - Rohdaten'!Z204</f>
        <v>-1.6660148691029013</v>
      </c>
      <c r="F203" s="403">
        <f>'Bio - Rohdaten'!AE204-'nicht Bio - Rohdaten'!AE204</f>
        <v>5.4828389963470947</v>
      </c>
      <c r="G203" s="403">
        <f>'Bio - Rohdaten'!AU204-'nicht Bio - Rohdaten'!AU204</f>
        <v>11.955934234022521</v>
      </c>
      <c r="H203" s="403">
        <f>'Bio - Rohdaten'!AX204-'nicht Bio - Rohdaten'!AX204</f>
        <v>1.4098713102783069</v>
      </c>
      <c r="I203" s="411">
        <f>'Bio - Rohdaten'!AY204-'nicht Bio - Rohdaten'!AY204</f>
        <v>52.025780971674408</v>
      </c>
      <c r="J203" s="412">
        <f>('Bio - Rohdaten'!AY204/'nicht Bio - Rohdaten'!AY204-1)</f>
        <v>0.41856952601039743</v>
      </c>
    </row>
    <row r="204" spans="1:10">
      <c r="A204" s="398">
        <f>'Bio - Rohdaten'!A205</f>
        <v>42125</v>
      </c>
      <c r="B204" s="403">
        <f>'Bio - Rohdaten'!J205-'nicht Bio - Rohdaten'!J205</f>
        <v>9.7900333639716806</v>
      </c>
      <c r="C204" s="403">
        <f>'Bio - Rohdaten'!U205-'nicht Bio - Rohdaten'!U205</f>
        <v>18.806746421753246</v>
      </c>
      <c r="D204" s="403">
        <f>'Bio - Rohdaten'!W205-'nicht Bio - Rohdaten'!W205</f>
        <v>5.2450860626364744</v>
      </c>
      <c r="E204" s="403">
        <f>'Bio - Rohdaten'!Z205-'nicht Bio - Rohdaten'!Z205</f>
        <v>1.0011126097336207</v>
      </c>
      <c r="F204" s="403">
        <f>'Bio - Rohdaten'!AE205-'nicht Bio - Rohdaten'!AE205</f>
        <v>5.2066114582077887</v>
      </c>
      <c r="G204" s="403">
        <f>'Bio - Rohdaten'!AU205-'nicht Bio - Rohdaten'!AU205</f>
        <v>14.109401725287725</v>
      </c>
      <c r="H204" s="403">
        <f>'Bio - Rohdaten'!AX205-'nicht Bio - Rohdaten'!AX205</f>
        <v>1.4098713102783069</v>
      </c>
      <c r="I204" s="411">
        <f>'Bio - Rohdaten'!AY205-'nicht Bio - Rohdaten'!AY205</f>
        <v>55.568862951868851</v>
      </c>
      <c r="J204" s="412">
        <f>('Bio - Rohdaten'!AY205/'nicht Bio - Rohdaten'!AY205-1)</f>
        <v>0.4392461505508285</v>
      </c>
    </row>
    <row r="205" spans="1:10">
      <c r="A205" s="398">
        <f>'Bio - Rohdaten'!A206</f>
        <v>42156</v>
      </c>
      <c r="B205" s="403">
        <f>'Bio - Rohdaten'!J206-'nicht Bio - Rohdaten'!J206</f>
        <v>9.9545631947341775</v>
      </c>
      <c r="C205" s="403">
        <f>'Bio - Rohdaten'!U206-'nicht Bio - Rohdaten'!U206</f>
        <v>19.749060896092253</v>
      </c>
      <c r="D205" s="403">
        <f>'Bio - Rohdaten'!W206-'nicht Bio - Rohdaten'!W206</f>
        <v>5.2159163545901954</v>
      </c>
      <c r="E205" s="403">
        <f>'Bio - Rohdaten'!Z206-'nicht Bio - Rohdaten'!Z206</f>
        <v>0.96863681214303998</v>
      </c>
      <c r="F205" s="403">
        <f>'Bio - Rohdaten'!AE206-'nicht Bio - Rohdaten'!AE206</f>
        <v>4.8898669932416574</v>
      </c>
      <c r="G205" s="403">
        <f>'Bio - Rohdaten'!AU206-'nicht Bio - Rohdaten'!AU206</f>
        <v>12.108142112368345</v>
      </c>
      <c r="H205" s="403">
        <f>'Bio - Rohdaten'!AX206-'nicht Bio - Rohdaten'!AX206</f>
        <v>1.4098713102783069</v>
      </c>
      <c r="I205" s="411">
        <f>'Bio - Rohdaten'!AY206-'nicht Bio - Rohdaten'!AY206</f>
        <v>54.296057673447962</v>
      </c>
      <c r="J205" s="412">
        <f>('Bio - Rohdaten'!AY206/'nicht Bio - Rohdaten'!AY206-1)</f>
        <v>0.42389699648860368</v>
      </c>
    </row>
    <row r="206" spans="1:10">
      <c r="A206" s="398">
        <f>'Bio - Rohdaten'!A207</f>
        <v>42186</v>
      </c>
      <c r="B206" s="403">
        <f>'Bio - Rohdaten'!J207-'nicht Bio - Rohdaten'!J207</f>
        <v>9.9009508571966691</v>
      </c>
      <c r="C206" s="403">
        <f>'Bio - Rohdaten'!U207-'nicht Bio - Rohdaten'!U207</f>
        <v>19.804647177489421</v>
      </c>
      <c r="D206" s="403">
        <f>'Bio - Rohdaten'!W207-'nicht Bio - Rohdaten'!W207</f>
        <v>4.8311200187492851</v>
      </c>
      <c r="E206" s="403">
        <f>'Bio - Rohdaten'!Z207-'nicht Bio - Rohdaten'!Z207</f>
        <v>0.77828230472559845</v>
      </c>
      <c r="F206" s="403">
        <f>'Bio - Rohdaten'!AE207-'nicht Bio - Rohdaten'!AE207</f>
        <v>4.6140799218533637</v>
      </c>
      <c r="G206" s="403">
        <f>'Bio - Rohdaten'!AU207-'nicht Bio - Rohdaten'!AU207</f>
        <v>18.152226528094243</v>
      </c>
      <c r="H206" s="403">
        <f>'Bio - Rohdaten'!AX207-'nicht Bio - Rohdaten'!AX207</f>
        <v>1.4098713102783069</v>
      </c>
      <c r="I206" s="411">
        <f>'Bio - Rohdaten'!AY207-'nicht Bio - Rohdaten'!AY207</f>
        <v>59.49117811838687</v>
      </c>
      <c r="J206" s="412">
        <f>('Bio - Rohdaten'!AY207/'nicht Bio - Rohdaten'!AY207-1)</f>
        <v>0.46381861742515618</v>
      </c>
    </row>
    <row r="207" spans="1:10">
      <c r="A207" s="398">
        <f>'Bio - Rohdaten'!A208</f>
        <v>42217</v>
      </c>
      <c r="B207" s="403">
        <f>'Bio - Rohdaten'!J208-'nicht Bio - Rohdaten'!J208</f>
        <v>9.9634658694693208</v>
      </c>
      <c r="C207" s="403">
        <f>'Bio - Rohdaten'!U208-'nicht Bio - Rohdaten'!U208</f>
        <v>18.303638641666097</v>
      </c>
      <c r="D207" s="403">
        <f>'Bio - Rohdaten'!W208-'nicht Bio - Rohdaten'!W208</f>
        <v>4.8792077573519066</v>
      </c>
      <c r="E207" s="403">
        <f>'Bio - Rohdaten'!Z208-'nicht Bio - Rohdaten'!Z208</f>
        <v>0.81398544478304302</v>
      </c>
      <c r="F207" s="403">
        <f>'Bio - Rohdaten'!AE208-'nicht Bio - Rohdaten'!AE208</f>
        <v>4.0049931525661009</v>
      </c>
      <c r="G207" s="403">
        <f>'Bio - Rohdaten'!AU208-'nicht Bio - Rohdaten'!AU208</f>
        <v>15.718840862405486</v>
      </c>
      <c r="H207" s="403">
        <f>'Bio - Rohdaten'!AX208-'nicht Bio - Rohdaten'!AX208</f>
        <v>1.4767518673344719</v>
      </c>
      <c r="I207" s="411">
        <f>'Bio - Rohdaten'!AY208-'nicht Bio - Rohdaten'!AY208</f>
        <v>55.16088359557645</v>
      </c>
      <c r="J207" s="412">
        <f>('Bio - Rohdaten'!AY208/'nicht Bio - Rohdaten'!AY208-1)</f>
        <v>0.42331512040929797</v>
      </c>
    </row>
    <row r="208" spans="1:10">
      <c r="A208" s="398">
        <f>'Bio - Rohdaten'!A209</f>
        <v>42248</v>
      </c>
      <c r="B208" s="403">
        <f>'Bio - Rohdaten'!J209-'nicht Bio - Rohdaten'!J209</f>
        <v>9.9113675251202373</v>
      </c>
      <c r="C208" s="403">
        <f>'Bio - Rohdaten'!U209-'nicht Bio - Rohdaten'!U209</f>
        <v>19.706729777663135</v>
      </c>
      <c r="D208" s="403">
        <f>'Bio - Rohdaten'!W209-'nicht Bio - Rohdaten'!W209</f>
        <v>4.9399076114653155</v>
      </c>
      <c r="E208" s="403">
        <f>'Bio - Rohdaten'!Z209-'nicht Bio - Rohdaten'!Z209</f>
        <v>-1.437204141501039</v>
      </c>
      <c r="F208" s="403">
        <f>'Bio - Rohdaten'!AE209-'nicht Bio - Rohdaten'!AE209</f>
        <v>5.0881034932854501</v>
      </c>
      <c r="G208" s="403">
        <f>'Bio - Rohdaten'!AU209-'nicht Bio - Rohdaten'!AU209</f>
        <v>20.477269750791944</v>
      </c>
      <c r="H208" s="403">
        <f>'Bio - Rohdaten'!AX209-'nicht Bio - Rohdaten'!AX209</f>
        <v>1.4767518673344719</v>
      </c>
      <c r="I208" s="411">
        <f>'Bio - Rohdaten'!AY209-'nicht Bio - Rohdaten'!AY209</f>
        <v>60.162925884159563</v>
      </c>
      <c r="J208" s="412">
        <f>('Bio - Rohdaten'!AY209/'nicht Bio - Rohdaten'!AY209-1)</f>
        <v>0.45602329604372316</v>
      </c>
    </row>
    <row r="209" spans="1:10">
      <c r="A209" s="398">
        <f>'Bio - Rohdaten'!A210</f>
        <v>42278</v>
      </c>
      <c r="B209" s="403">
        <f>'Bio - Rohdaten'!J210-'nicht Bio - Rohdaten'!J210</f>
        <v>9.8241433203449304</v>
      </c>
      <c r="C209" s="403">
        <f>'Bio - Rohdaten'!U210-'nicht Bio - Rohdaten'!U210</f>
        <v>20.978035963917044</v>
      </c>
      <c r="D209" s="403">
        <f>'Bio - Rohdaten'!W210-'nicht Bio - Rohdaten'!W210</f>
        <v>5.5789518700905738</v>
      </c>
      <c r="E209" s="403">
        <f>'Bio - Rohdaten'!Z210-'nicht Bio - Rohdaten'!Z210</f>
        <v>-1.4625393268665339</v>
      </c>
      <c r="F209" s="403">
        <f>'Bio - Rohdaten'!AE210-'nicht Bio - Rohdaten'!AE210</f>
        <v>5.0052033663232969</v>
      </c>
      <c r="G209" s="403">
        <f>'Bio - Rohdaten'!AU210-'nicht Bio - Rohdaten'!AU210</f>
        <v>18.971013541483909</v>
      </c>
      <c r="H209" s="403">
        <f>'Bio - Rohdaten'!AX210-'nicht Bio - Rohdaten'!AX210</f>
        <v>1.4767518673344719</v>
      </c>
      <c r="I209" s="411">
        <f>'Bio - Rohdaten'!AY210-'nicht Bio - Rohdaten'!AY210</f>
        <v>60.371560602627682</v>
      </c>
      <c r="J209" s="412">
        <f>('Bio - Rohdaten'!AY210/'nicht Bio - Rohdaten'!AY210-1)</f>
        <v>0.47268245388498298</v>
      </c>
    </row>
    <row r="210" spans="1:10">
      <c r="A210" s="398">
        <f>'Bio - Rohdaten'!A211</f>
        <v>42309</v>
      </c>
      <c r="B210" s="403">
        <f>'Bio - Rohdaten'!J211-'nicht Bio - Rohdaten'!J211</f>
        <v>9.7644273202925831</v>
      </c>
      <c r="C210" s="403">
        <f>'Bio - Rohdaten'!U211-'nicht Bio - Rohdaten'!U211</f>
        <v>19.79316287909684</v>
      </c>
      <c r="D210" s="403">
        <f>'Bio - Rohdaten'!W211-'nicht Bio - Rohdaten'!W211</f>
        <v>5.4961420626269941</v>
      </c>
      <c r="E210" s="403">
        <f>'Bio - Rohdaten'!Z211-'nicht Bio - Rohdaten'!Z211</f>
        <v>-1.6893985859986036</v>
      </c>
      <c r="F210" s="403">
        <f>'Bio - Rohdaten'!AE211-'nicht Bio - Rohdaten'!AE211</f>
        <v>4.8691876717215319</v>
      </c>
      <c r="G210" s="403">
        <f>'Bio - Rohdaten'!AU211-'nicht Bio - Rohdaten'!AU211</f>
        <v>16.357511255624182</v>
      </c>
      <c r="H210" s="403">
        <f>'Bio - Rohdaten'!AX211-'nicht Bio - Rohdaten'!AX211</f>
        <v>1.4767518673344719</v>
      </c>
      <c r="I210" s="411">
        <f>'Bio - Rohdaten'!AY211-'nicht Bio - Rohdaten'!AY211</f>
        <v>56.067784470698001</v>
      </c>
      <c r="J210" s="412">
        <f>('Bio - Rohdaten'!AY211/'nicht Bio - Rohdaten'!AY211-1)</f>
        <v>0.44018750553382735</v>
      </c>
    </row>
    <row r="211" spans="1:10">
      <c r="A211" s="398">
        <f>'Bio - Rohdaten'!A212</f>
        <v>42339</v>
      </c>
      <c r="B211" s="403">
        <f>'Bio - Rohdaten'!J212-'nicht Bio - Rohdaten'!J212</f>
        <v>9.9347886151116072</v>
      </c>
      <c r="C211" s="403">
        <f>'Bio - Rohdaten'!U212-'nicht Bio - Rohdaten'!U212</f>
        <v>21.160294356984153</v>
      </c>
      <c r="D211" s="403">
        <f>'Bio - Rohdaten'!W212-'nicht Bio - Rohdaten'!W212</f>
        <v>5.3136264014274666</v>
      </c>
      <c r="E211" s="403">
        <f>'Bio - Rohdaten'!Z212-'nicht Bio - Rohdaten'!Z212</f>
        <v>-1.5584871515107594</v>
      </c>
      <c r="F211" s="403">
        <f>'Bio - Rohdaten'!AE212-'nicht Bio - Rohdaten'!AE212</f>
        <v>6.5818095961188021</v>
      </c>
      <c r="G211" s="403">
        <f>'Bio - Rohdaten'!AU212-'nicht Bio - Rohdaten'!AU212</f>
        <v>13.156473707682899</v>
      </c>
      <c r="H211" s="403">
        <f>'Bio - Rohdaten'!AX212-'nicht Bio - Rohdaten'!AX212</f>
        <v>1.4767518673344719</v>
      </c>
      <c r="I211" s="411">
        <f>'Bio - Rohdaten'!AY212-'nicht Bio - Rohdaten'!AY212</f>
        <v>56.065257393148613</v>
      </c>
      <c r="J211" s="412">
        <f>('Bio - Rohdaten'!AY212/'nicht Bio - Rohdaten'!AY212-1)</f>
        <v>0.45261345475045789</v>
      </c>
    </row>
    <row r="212" spans="1:10">
      <c r="A212" s="398">
        <f>'Bio - Rohdaten'!A213</f>
        <v>42370</v>
      </c>
      <c r="B212" s="403">
        <f>'Bio - Rohdaten'!J213-'nicht Bio - Rohdaten'!J213</f>
        <v>9.9532779464936674</v>
      </c>
      <c r="C212" s="403">
        <f>'Bio - Rohdaten'!U213-'nicht Bio - Rohdaten'!U213</f>
        <v>19.216671017169666</v>
      </c>
      <c r="D212" s="403">
        <f>'Bio - Rohdaten'!W213-'nicht Bio - Rohdaten'!W213</f>
        <v>5.3923059286297779</v>
      </c>
      <c r="E212" s="403">
        <f>'Bio - Rohdaten'!Z213-'nicht Bio - Rohdaten'!Z213</f>
        <v>-1.6364420439752303</v>
      </c>
      <c r="F212" s="403">
        <f>'Bio - Rohdaten'!AE213-'nicht Bio - Rohdaten'!AE213</f>
        <v>6.1082470888382421</v>
      </c>
      <c r="G212" s="403">
        <f>'Bio - Rohdaten'!AU213-'nicht Bio - Rohdaten'!AU213</f>
        <v>12.565293645343768</v>
      </c>
      <c r="H212" s="403">
        <f>'Bio - Rohdaten'!AX213-'nicht Bio - Rohdaten'!AX213</f>
        <v>1.4767518673344719</v>
      </c>
      <c r="I212" s="411">
        <f>'Bio - Rohdaten'!AY213-'nicht Bio - Rohdaten'!AY213</f>
        <v>53.076105449834387</v>
      </c>
      <c r="J212" s="412">
        <f>('Bio - Rohdaten'!AY213/'nicht Bio - Rohdaten'!AY213-1)</f>
        <v>0.42276632287491167</v>
      </c>
    </row>
    <row r="213" spans="1:10" ht="14.25" customHeight="1">
      <c r="A213" s="398">
        <f>'Bio - Rohdaten'!A214</f>
        <v>42401</v>
      </c>
      <c r="B213" s="403">
        <f>'Bio - Rohdaten'!J214-'nicht Bio - Rohdaten'!J214</f>
        <v>9.6844917587617765</v>
      </c>
      <c r="C213" s="403">
        <f>'Bio - Rohdaten'!U214-'nicht Bio - Rohdaten'!U214</f>
        <v>19.518259355078861</v>
      </c>
      <c r="D213" s="403">
        <f>'Bio - Rohdaten'!W214-'nicht Bio - Rohdaten'!W214</f>
        <v>5.4256983631895714</v>
      </c>
      <c r="E213" s="403">
        <f>'Bio - Rohdaten'!Z214-'nicht Bio - Rohdaten'!Z214</f>
        <v>0.8264681792169204</v>
      </c>
      <c r="F213" s="403">
        <f>'Bio - Rohdaten'!AE214-'nicht Bio - Rohdaten'!AE214</f>
        <v>5.6402078337685762</v>
      </c>
      <c r="G213" s="403">
        <f>'Bio - Rohdaten'!AU214-'nicht Bio - Rohdaten'!AU214</f>
        <v>14.129848382726959</v>
      </c>
      <c r="H213" s="403">
        <f>'Bio - Rohdaten'!AX214-'nicht Bio - Rohdaten'!AX214</f>
        <v>1.4767518673344719</v>
      </c>
      <c r="I213" s="411">
        <f>'Bio - Rohdaten'!AY214-'nicht Bio - Rohdaten'!AY214</f>
        <v>56.701725740077165</v>
      </c>
      <c r="J213" s="412">
        <f>('Bio - Rohdaten'!AY214/'nicht Bio - Rohdaten'!AY214-1)</f>
        <v>0.45945805987191735</v>
      </c>
    </row>
    <row r="214" spans="1:10" ht="14.25" customHeight="1">
      <c r="A214" s="398">
        <f>'Bio - Rohdaten'!A215</f>
        <v>42430</v>
      </c>
      <c r="B214" s="403">
        <f>'Bio - Rohdaten'!J215-'nicht Bio - Rohdaten'!J215</f>
        <v>9.7462108072798053</v>
      </c>
      <c r="C214" s="403">
        <f>'Bio - Rohdaten'!U215-'nicht Bio - Rohdaten'!U215</f>
        <v>19.243613771241272</v>
      </c>
      <c r="D214" s="403">
        <f>'Bio - Rohdaten'!W215-'nicht Bio - Rohdaten'!W215</f>
        <v>5.5578887169914708</v>
      </c>
      <c r="E214" s="403">
        <f>'Bio - Rohdaten'!Z215-'nicht Bio - Rohdaten'!Z215</f>
        <v>-1.8780981718637491</v>
      </c>
      <c r="F214" s="403">
        <f>'Bio - Rohdaten'!AE215-'nicht Bio - Rohdaten'!AE215</f>
        <v>5.3396191160859114</v>
      </c>
      <c r="G214" s="403">
        <f>'Bio - Rohdaten'!AU215-'nicht Bio - Rohdaten'!AU215</f>
        <v>11.478624571273034</v>
      </c>
      <c r="H214" s="403">
        <f>'Bio - Rohdaten'!AX215-'nicht Bio - Rohdaten'!AX215</f>
        <v>1.4767518673344719</v>
      </c>
      <c r="I214" s="411">
        <f>'Bio - Rohdaten'!AY215-'nicht Bio - Rohdaten'!AY215</f>
        <v>50.96461067834224</v>
      </c>
      <c r="J214" s="412">
        <f>('Bio - Rohdaten'!AY215/'nicht Bio - Rohdaten'!AY215-1)</f>
        <v>0.40024988505893733</v>
      </c>
    </row>
    <row r="215" spans="1:10" ht="14.25" customHeight="1">
      <c r="A215" s="398">
        <f>'Bio - Rohdaten'!A216</f>
        <v>42461</v>
      </c>
      <c r="B215" s="403">
        <f>'Bio - Rohdaten'!J216-'nicht Bio - Rohdaten'!J216</f>
        <v>10.557466422562161</v>
      </c>
      <c r="C215" s="403">
        <f>'Bio - Rohdaten'!U216-'nicht Bio - Rohdaten'!U216</f>
        <v>19.16637958655118</v>
      </c>
      <c r="D215" s="403">
        <f>'Bio - Rohdaten'!W216-'nicht Bio - Rohdaten'!W216</f>
        <v>5.3973707676917648</v>
      </c>
      <c r="E215" s="403">
        <f>'Bio - Rohdaten'!Z216-'nicht Bio - Rohdaten'!Z216</f>
        <v>0.80459457723575456</v>
      </c>
      <c r="F215" s="403">
        <f>'Bio - Rohdaten'!AE216-'nicht Bio - Rohdaten'!AE216</f>
        <v>6.0643478247018638</v>
      </c>
      <c r="G215" s="403">
        <f>'Bio - Rohdaten'!AU216-'nicht Bio - Rohdaten'!AU216</f>
        <v>12.631461690411829</v>
      </c>
      <c r="H215" s="403">
        <f>'Bio - Rohdaten'!AX216-'nicht Bio - Rohdaten'!AX216</f>
        <v>1.4767518673344719</v>
      </c>
      <c r="I215" s="411">
        <f>'Bio - Rohdaten'!AY216-'nicht Bio - Rohdaten'!AY216</f>
        <v>56.098372736489026</v>
      </c>
      <c r="J215" s="412">
        <f>('Bio - Rohdaten'!AY216/'nicht Bio - Rohdaten'!AY216-1)</f>
        <v>0.45234863620505905</v>
      </c>
    </row>
    <row r="216" spans="1:10" ht="14.25" customHeight="1">
      <c r="A216" s="398">
        <f>'Bio - Rohdaten'!A217</f>
        <v>42491</v>
      </c>
      <c r="B216" s="403">
        <f>'Bio - Rohdaten'!J217-'nicht Bio - Rohdaten'!J217</f>
        <v>10.381561759367553</v>
      </c>
      <c r="C216" s="403">
        <f>'Bio - Rohdaten'!U217-'nicht Bio - Rohdaten'!U217</f>
        <v>17.148620081596107</v>
      </c>
      <c r="D216" s="403">
        <f>'Bio - Rohdaten'!W217-'nicht Bio - Rohdaten'!W217</f>
        <v>5.4715076633084472</v>
      </c>
      <c r="E216" s="403">
        <f>'Bio - Rohdaten'!Z217-'nicht Bio - Rohdaten'!Z217</f>
        <v>0.93830051028603312</v>
      </c>
      <c r="F216" s="403">
        <f>'Bio - Rohdaten'!AE217-'nicht Bio - Rohdaten'!AE217</f>
        <v>5.8551730603863614</v>
      </c>
      <c r="G216" s="403">
        <f>'Bio - Rohdaten'!AU217-'nicht Bio - Rohdaten'!AU217</f>
        <v>13.088910466307119</v>
      </c>
      <c r="H216" s="403">
        <f>'Bio - Rohdaten'!AX217-'nicht Bio - Rohdaten'!AX217</f>
        <v>1.4767518673344719</v>
      </c>
      <c r="I216" s="411">
        <f>'Bio - Rohdaten'!AY217-'nicht Bio - Rohdaten'!AY217</f>
        <v>54.360825408586095</v>
      </c>
      <c r="J216" s="412">
        <f>('Bio - Rohdaten'!AY217/'nicht Bio - Rohdaten'!AY217-1)</f>
        <v>0.42406730478961019</v>
      </c>
    </row>
    <row r="217" spans="1:10" ht="14.25" customHeight="1">
      <c r="A217" s="398">
        <f>'Bio - Rohdaten'!A218</f>
        <v>42522</v>
      </c>
      <c r="B217" s="403">
        <f>'Bio - Rohdaten'!J218-'nicht Bio - Rohdaten'!J218</f>
        <v>10.274154980251112</v>
      </c>
      <c r="C217" s="403">
        <f>'Bio - Rohdaten'!U218-'nicht Bio - Rohdaten'!U218</f>
        <v>18.048034210238981</v>
      </c>
      <c r="D217" s="403">
        <f>'Bio - Rohdaten'!W218-'nicht Bio - Rohdaten'!W218</f>
        <v>5.4139294529982216</v>
      </c>
      <c r="E217" s="403">
        <f>'Bio - Rohdaten'!Z218-'nicht Bio - Rohdaten'!Z218</f>
        <v>0.66376049126343561</v>
      </c>
      <c r="F217" s="403">
        <f>'Bio - Rohdaten'!AE218-'nicht Bio - Rohdaten'!AE218</f>
        <v>7.2451902273256206</v>
      </c>
      <c r="G217" s="403">
        <f>'Bio - Rohdaten'!AU218-'nicht Bio - Rohdaten'!AU218</f>
        <v>18.400932322719509</v>
      </c>
      <c r="H217" s="403">
        <f>'Bio - Rohdaten'!AX218-'nicht Bio - Rohdaten'!AX218</f>
        <v>1.4767518673344719</v>
      </c>
      <c r="I217" s="411">
        <f>'Bio - Rohdaten'!AY218-'nicht Bio - Rohdaten'!AY218</f>
        <v>61.522753552131348</v>
      </c>
      <c r="J217" s="412">
        <f>('Bio - Rohdaten'!AY218/'nicht Bio - Rohdaten'!AY218-1)</f>
        <v>0.47229255681833338</v>
      </c>
    </row>
    <row r="218" spans="1:10" ht="14.25" customHeight="1">
      <c r="A218" s="398">
        <f>'Bio - Rohdaten'!A219</f>
        <v>42552</v>
      </c>
      <c r="B218" s="403">
        <f>'Bio - Rohdaten'!J219-'nicht Bio - Rohdaten'!J219</f>
        <v>10.582924011265906</v>
      </c>
      <c r="C218" s="403">
        <f>'Bio - Rohdaten'!U219-'nicht Bio - Rohdaten'!U219</f>
        <v>17.106653268004273</v>
      </c>
      <c r="D218" s="403">
        <f>'Bio - Rohdaten'!W219-'nicht Bio - Rohdaten'!W219</f>
        <v>5.5140414997886076</v>
      </c>
      <c r="E218" s="403">
        <f>'Bio - Rohdaten'!Z219-'nicht Bio - Rohdaten'!Z219</f>
        <v>1.2377392548585526</v>
      </c>
      <c r="F218" s="403">
        <f>'Bio - Rohdaten'!AE219-'nicht Bio - Rohdaten'!AE219</f>
        <v>6.8273326328435289</v>
      </c>
      <c r="G218" s="403">
        <f>'Bio - Rohdaten'!AU219-'nicht Bio - Rohdaten'!AU219</f>
        <v>21.103368703113006</v>
      </c>
      <c r="H218" s="403">
        <f>'Bio - Rohdaten'!AX219-'nicht Bio - Rohdaten'!AX219</f>
        <v>1.4767518673344719</v>
      </c>
      <c r="I218" s="411">
        <f>'Bio - Rohdaten'!AY219-'nicht Bio - Rohdaten'!AY219</f>
        <v>63.848811237208366</v>
      </c>
      <c r="J218" s="412">
        <f>('Bio - Rohdaten'!AY219/'nicht Bio - Rohdaten'!AY219-1)</f>
        <v>0.48277926012108408</v>
      </c>
    </row>
    <row r="219" spans="1:10" ht="14.25" customHeight="1">
      <c r="A219" s="398">
        <f>'Bio - Rohdaten'!A220</f>
        <v>42583</v>
      </c>
      <c r="B219" s="403">
        <f>'Bio - Rohdaten'!J220-'nicht Bio - Rohdaten'!J220</f>
        <v>10.428477710405435</v>
      </c>
      <c r="C219" s="403">
        <f>'Bio - Rohdaten'!U220-'nicht Bio - Rohdaten'!U220</f>
        <v>18.535570581360425</v>
      </c>
      <c r="D219" s="403">
        <f>'Bio - Rohdaten'!W220-'nicht Bio - Rohdaten'!W220</f>
        <v>5.4457780142742394</v>
      </c>
      <c r="E219" s="403">
        <f>'Bio - Rohdaten'!Z220-'nicht Bio - Rohdaten'!Z220</f>
        <v>-1.6388685699091172</v>
      </c>
      <c r="F219" s="403">
        <f>'Bio - Rohdaten'!AE220-'nicht Bio - Rohdaten'!AE220</f>
        <v>6.2893087241994685</v>
      </c>
      <c r="G219" s="403">
        <f>'Bio - Rohdaten'!AU220-'nicht Bio - Rohdaten'!AU220</f>
        <v>19.556954858297988</v>
      </c>
      <c r="H219" s="403">
        <f>'Bio - Rohdaten'!AX220-'nicht Bio - Rohdaten'!AX220</f>
        <v>1.4767518673344719</v>
      </c>
      <c r="I219" s="411">
        <f>'Bio - Rohdaten'!AY220-'nicht Bio - Rohdaten'!AY220</f>
        <v>60.093973185962938</v>
      </c>
      <c r="J219" s="412">
        <f>('Bio - Rohdaten'!AY220/'nicht Bio - Rohdaten'!AY220-1)</f>
        <v>0.45254950181228293</v>
      </c>
    </row>
    <row r="220" spans="1:10" ht="14.25" customHeight="1">
      <c r="A220" s="398">
        <f>'Bio - Rohdaten'!A221</f>
        <v>42614</v>
      </c>
      <c r="B220" s="403">
        <f>'Bio - Rohdaten'!J221-'nicht Bio - Rohdaten'!J221</f>
        <v>10.350735028182427</v>
      </c>
      <c r="C220" s="403">
        <f>'Bio - Rohdaten'!U221-'nicht Bio - Rohdaten'!U221</f>
        <v>18.586026008074775</v>
      </c>
      <c r="D220" s="403">
        <f>'Bio - Rohdaten'!W221-'nicht Bio - Rohdaten'!W221</f>
        <v>5.5357227304566479</v>
      </c>
      <c r="E220" s="403">
        <f>'Bio - Rohdaten'!Z221-'nicht Bio - Rohdaten'!Z221</f>
        <v>-1.2818766228910641</v>
      </c>
      <c r="F220" s="403">
        <f>'Bio - Rohdaten'!AE221-'nicht Bio - Rohdaten'!AE221</f>
        <v>6.7605546909064209</v>
      </c>
      <c r="G220" s="403">
        <f>'Bio - Rohdaten'!AU221-'nicht Bio - Rohdaten'!AU221</f>
        <v>22.124782941749025</v>
      </c>
      <c r="H220" s="403">
        <f>'Bio - Rohdaten'!AX221-'nicht Bio - Rohdaten'!AX221</f>
        <v>1.4767518673344719</v>
      </c>
      <c r="I220" s="411">
        <f>'Bio - Rohdaten'!AY221-'nicht Bio - Rohdaten'!AY221</f>
        <v>63.552696643812737</v>
      </c>
      <c r="J220" s="412">
        <f>('Bio - Rohdaten'!AY221/'nicht Bio - Rohdaten'!AY221-1)</f>
        <v>0.48422148640617801</v>
      </c>
    </row>
    <row r="221" spans="1:10" ht="14.25" customHeight="1">
      <c r="A221" s="398">
        <f>'Bio - Rohdaten'!A222</f>
        <v>42644</v>
      </c>
      <c r="B221" s="403">
        <f>'Bio - Rohdaten'!J222-'nicht Bio - Rohdaten'!J222</f>
        <v>10.319745021532803</v>
      </c>
      <c r="C221" s="403">
        <f>'Bio - Rohdaten'!U222-'nicht Bio - Rohdaten'!U222</f>
        <v>18.975925734637642</v>
      </c>
      <c r="D221" s="403">
        <f>'Bio - Rohdaten'!W222-'nicht Bio - Rohdaten'!W222</f>
        <v>5.2782212352859261</v>
      </c>
      <c r="E221" s="403">
        <f>'Bio - Rohdaten'!Z222-'nicht Bio - Rohdaten'!Z222</f>
        <v>-1.499197659839111</v>
      </c>
      <c r="F221" s="403">
        <f>'Bio - Rohdaten'!AE222-'nicht Bio - Rohdaten'!AE222</f>
        <v>6.41488506412575</v>
      </c>
      <c r="G221" s="403">
        <f>'Bio - Rohdaten'!AU222-'nicht Bio - Rohdaten'!AU222</f>
        <v>20.937245035287631</v>
      </c>
      <c r="H221" s="403">
        <f>'Bio - Rohdaten'!AX222-'nicht Bio - Rohdaten'!AX222</f>
        <v>1.4767518673344719</v>
      </c>
      <c r="I221" s="411">
        <f>'Bio - Rohdaten'!AY222-'nicht Bio - Rohdaten'!AY222</f>
        <v>61.903576298365124</v>
      </c>
      <c r="J221" s="412">
        <f>('Bio - Rohdaten'!AY222/'nicht Bio - Rohdaten'!AY222-1)</f>
        <v>0.48131120259751636</v>
      </c>
    </row>
    <row r="222" spans="1:10" ht="14.25" customHeight="1">
      <c r="A222" s="398">
        <f>'Bio - Rohdaten'!A223</f>
        <v>42675</v>
      </c>
      <c r="B222" s="403">
        <f>'Bio - Rohdaten'!J223-'nicht Bio - Rohdaten'!J223</f>
        <v>10.309048268104039</v>
      </c>
      <c r="C222" s="403">
        <f>'Bio - Rohdaten'!U223-'nicht Bio - Rohdaten'!U223</f>
        <v>17.965952308490877</v>
      </c>
      <c r="D222" s="403">
        <f>'Bio - Rohdaten'!W223-'nicht Bio - Rohdaten'!W223</f>
        <v>5.5473768703351602</v>
      </c>
      <c r="E222" s="403">
        <f>'Bio - Rohdaten'!Z223-'nicht Bio - Rohdaten'!Z223</f>
        <v>1.0524471222715637</v>
      </c>
      <c r="F222" s="403">
        <f>'Bio - Rohdaten'!AE223-'nicht Bio - Rohdaten'!AE223</f>
        <v>5.6405999509745008</v>
      </c>
      <c r="G222" s="403">
        <f>'Bio - Rohdaten'!AU223-'nicht Bio - Rohdaten'!AU223</f>
        <v>16.862583125458606</v>
      </c>
      <c r="H222" s="403">
        <f>'Bio - Rohdaten'!AX223-'nicht Bio - Rohdaten'!AX223</f>
        <v>1.4767518673344719</v>
      </c>
      <c r="I222" s="411">
        <f>'Bio - Rohdaten'!AY223-'nicht Bio - Rohdaten'!AY223</f>
        <v>58.854759512969252</v>
      </c>
      <c r="J222" s="412">
        <f>('Bio - Rohdaten'!AY223/'nicht Bio - Rohdaten'!AY223-1)</f>
        <v>0.4637386712889453</v>
      </c>
    </row>
    <row r="223" spans="1:10" ht="14.25" customHeight="1">
      <c r="A223" s="398">
        <f>'Bio - Rohdaten'!A224</f>
        <v>42705</v>
      </c>
      <c r="B223" s="403">
        <f>'Bio - Rohdaten'!J224-'nicht Bio - Rohdaten'!J224</f>
        <v>10.385277064083173</v>
      </c>
      <c r="C223" s="403">
        <f>'Bio - Rohdaten'!U224-'nicht Bio - Rohdaten'!U224</f>
        <v>19.180515254096846</v>
      </c>
      <c r="D223" s="403">
        <f>'Bio - Rohdaten'!W224-'nicht Bio - Rohdaten'!W224</f>
        <v>5.4504404205990014</v>
      </c>
      <c r="E223" s="403">
        <f>'Bio - Rohdaten'!Z224-'nicht Bio - Rohdaten'!Z224</f>
        <v>1.1387773229181133</v>
      </c>
      <c r="F223" s="403">
        <f>'Bio - Rohdaten'!AE224-'nicht Bio - Rohdaten'!AE224</f>
        <v>5.681052216719074</v>
      </c>
      <c r="G223" s="403">
        <f>'Bio - Rohdaten'!AU224-'nicht Bio - Rohdaten'!AU224</f>
        <v>13.703278315631106</v>
      </c>
      <c r="H223" s="403">
        <f>'Bio - Rohdaten'!AX224-'nicht Bio - Rohdaten'!AX224</f>
        <v>1.4767518673344719</v>
      </c>
      <c r="I223" s="411">
        <f>'Bio - Rohdaten'!AY224-'nicht Bio - Rohdaten'!AY224</f>
        <v>57.016092461381788</v>
      </c>
      <c r="J223" s="412">
        <f>('Bio - Rohdaten'!AY224/'nicht Bio - Rohdaten'!AY224-1)</f>
        <v>0.45548986387429458</v>
      </c>
    </row>
    <row r="224" spans="1:10" ht="14.25" customHeight="1">
      <c r="A224" s="398">
        <f>'Bio - Rohdaten'!A225</f>
        <v>42736</v>
      </c>
      <c r="B224" s="403">
        <f>'Bio - Rohdaten'!J225-'nicht Bio - Rohdaten'!J225</f>
        <v>10.386510897871975</v>
      </c>
      <c r="C224" s="403">
        <f>'Bio - Rohdaten'!U225-'nicht Bio - Rohdaten'!U225</f>
        <v>18.935622068445845</v>
      </c>
      <c r="D224" s="403">
        <f>'Bio - Rohdaten'!W225-'nicht Bio - Rohdaten'!W225</f>
        <v>5.8064220870431811</v>
      </c>
      <c r="E224" s="403">
        <f>'Bio - Rohdaten'!Z225-'nicht Bio - Rohdaten'!Z225</f>
        <v>1.3819214232163861</v>
      </c>
      <c r="F224" s="403">
        <f>'Bio - Rohdaten'!AE225-'nicht Bio - Rohdaten'!AE225</f>
        <v>6.1768416014576371</v>
      </c>
      <c r="G224" s="403">
        <f>'Bio - Rohdaten'!AU225-'nicht Bio - Rohdaten'!AU225</f>
        <v>12.247073667540196</v>
      </c>
      <c r="H224" s="403">
        <f>'Bio - Rohdaten'!AX225-'nicht Bio - Rohdaten'!AX225</f>
        <v>1.4767518673344719</v>
      </c>
      <c r="I224" s="411">
        <f>'Bio - Rohdaten'!AY225-'nicht Bio - Rohdaten'!AY225</f>
        <v>56.411143612909726</v>
      </c>
      <c r="J224" s="412">
        <f>('Bio - Rohdaten'!AY225/'nicht Bio - Rohdaten'!AY225-1)</f>
        <v>0.44189530765447183</v>
      </c>
    </row>
    <row r="225" spans="1:10" ht="14.25" customHeight="1">
      <c r="A225" s="398">
        <f>'Bio - Rohdaten'!A226</f>
        <v>42767</v>
      </c>
      <c r="B225" s="403">
        <f>'Bio - Rohdaten'!J226-'nicht Bio - Rohdaten'!J226</f>
        <v>10.533640030857789</v>
      </c>
      <c r="C225" s="403">
        <f>'Bio - Rohdaten'!U226-'nicht Bio - Rohdaten'!U226</f>
        <v>19.497710495374719</v>
      </c>
      <c r="D225" s="403">
        <f>'Bio - Rohdaten'!W226-'nicht Bio - Rohdaten'!W226</f>
        <v>5.469983993965819</v>
      </c>
      <c r="E225" s="403">
        <f>'Bio - Rohdaten'!Z226-'nicht Bio - Rohdaten'!Z226</f>
        <v>1.1519828837462238</v>
      </c>
      <c r="F225" s="403">
        <f>'Bio - Rohdaten'!AE226-'nicht Bio - Rohdaten'!AE226</f>
        <v>6.3068770083834966</v>
      </c>
      <c r="G225" s="403">
        <f>'Bio - Rohdaten'!AU226-'nicht Bio - Rohdaten'!AU226</f>
        <v>9.7233464960787153</v>
      </c>
      <c r="H225" s="403">
        <f>'Bio - Rohdaten'!AX226-'nicht Bio - Rohdaten'!AX226</f>
        <v>1.4767518673344719</v>
      </c>
      <c r="I225" s="411">
        <f>'Bio - Rohdaten'!AY226-'nicht Bio - Rohdaten'!AY226</f>
        <v>54.160292775741254</v>
      </c>
      <c r="J225" s="412">
        <f>('Bio - Rohdaten'!AY226/'nicht Bio - Rohdaten'!AY226-1)</f>
        <v>0.41394034829097004</v>
      </c>
    </row>
    <row r="226" spans="1:10" ht="14.25" customHeight="1">
      <c r="A226" s="398">
        <f>'Bio - Rohdaten'!A227</f>
        <v>42795</v>
      </c>
      <c r="B226" s="403">
        <f>'Bio - Rohdaten'!J227-'nicht Bio - Rohdaten'!J227</f>
        <v>10.289295482118632</v>
      </c>
      <c r="C226" s="403">
        <f>'Bio - Rohdaten'!U227-'nicht Bio - Rohdaten'!U227</f>
        <v>20.398271325548443</v>
      </c>
      <c r="D226" s="403">
        <f>'Bio - Rohdaten'!W227-'nicht Bio - Rohdaten'!W227</f>
        <v>4.9851685943605659</v>
      </c>
      <c r="E226" s="403">
        <f>'Bio - Rohdaten'!Z227-'nicht Bio - Rohdaten'!Z227</f>
        <v>1.0448932680958143</v>
      </c>
      <c r="F226" s="403">
        <f>'Bio - Rohdaten'!AE227-'nicht Bio - Rohdaten'!AE227</f>
        <v>5.6815587406427586</v>
      </c>
      <c r="G226" s="403">
        <f>'Bio - Rohdaten'!AU227-'nicht Bio - Rohdaten'!AU227</f>
        <v>13.46497170834995</v>
      </c>
      <c r="H226" s="403">
        <f>'Bio - Rohdaten'!AX227-'nicht Bio - Rohdaten'!AX227</f>
        <v>1.4767518673344719</v>
      </c>
      <c r="I226" s="411">
        <f>'Bio - Rohdaten'!AY227-'nicht Bio - Rohdaten'!AY227</f>
        <v>57.340910986450638</v>
      </c>
      <c r="J226" s="412">
        <f>('Bio - Rohdaten'!AY227/'nicht Bio - Rohdaten'!AY227-1)</f>
        <v>0.46177539979959614</v>
      </c>
    </row>
    <row r="227" spans="1:10" ht="14.25" customHeight="1">
      <c r="A227" s="398">
        <f>'Bio - Rohdaten'!A228</f>
        <v>42826</v>
      </c>
      <c r="B227" s="403">
        <f>'Bio - Rohdaten'!J228-'nicht Bio - Rohdaten'!J228</f>
        <v>10.568074887712974</v>
      </c>
      <c r="C227" s="403">
        <f>'Bio - Rohdaten'!U228-'nicht Bio - Rohdaten'!U228</f>
        <v>18.604794888393734</v>
      </c>
      <c r="D227" s="403">
        <f>'Bio - Rohdaten'!W228-'nicht Bio - Rohdaten'!W228</f>
        <v>5.1702750152729244</v>
      </c>
      <c r="E227" s="403">
        <f>'Bio - Rohdaten'!Z228-'nicht Bio - Rohdaten'!Z228</f>
        <v>1.2503652103807621</v>
      </c>
      <c r="F227" s="403">
        <f>'Bio - Rohdaten'!AE228-'nicht Bio - Rohdaten'!AE228</f>
        <v>6.3180570606331941</v>
      </c>
      <c r="G227" s="403">
        <f>'Bio - Rohdaten'!AU228-'nicht Bio - Rohdaten'!AU228</f>
        <v>13.473566414949058</v>
      </c>
      <c r="H227" s="403">
        <f>'Bio - Rohdaten'!AX228-'nicht Bio - Rohdaten'!AX228</f>
        <v>1.4767518673344719</v>
      </c>
      <c r="I227" s="411">
        <f>'Bio - Rohdaten'!AY228-'nicht Bio - Rohdaten'!AY228</f>
        <v>56.861885344677148</v>
      </c>
      <c r="J227" s="412">
        <f>('Bio - Rohdaten'!AY228/'nicht Bio - Rohdaten'!AY228-1)</f>
        <v>0.456075324708207</v>
      </c>
    </row>
    <row r="228" spans="1:10" ht="14.25" customHeight="1">
      <c r="A228" s="398">
        <f>'Bio - Rohdaten'!A229</f>
        <v>42856</v>
      </c>
      <c r="B228" s="403">
        <f>'Bio - Rohdaten'!J229-'nicht Bio - Rohdaten'!J229</f>
        <v>10.260272699520403</v>
      </c>
      <c r="C228" s="403">
        <f>'Bio - Rohdaten'!U229-'nicht Bio - Rohdaten'!U229</f>
        <v>20.136025426668859</v>
      </c>
      <c r="D228" s="403">
        <f>'Bio - Rohdaten'!W229-'nicht Bio - Rohdaten'!W229</f>
        <v>5.8473392088390028</v>
      </c>
      <c r="E228" s="403">
        <f>'Bio - Rohdaten'!Z229-'nicht Bio - Rohdaten'!Z229</f>
        <v>0.60868947616411395</v>
      </c>
      <c r="F228" s="403">
        <f>'Bio - Rohdaten'!AE229-'nicht Bio - Rohdaten'!AE229</f>
        <v>6.2768742247832989</v>
      </c>
      <c r="G228" s="403">
        <f>'Bio - Rohdaten'!AU229-'nicht Bio - Rohdaten'!AU229</f>
        <v>15.315533609715679</v>
      </c>
      <c r="H228" s="403">
        <f>'Bio - Rohdaten'!AX229-'nicht Bio - Rohdaten'!AX229</f>
        <v>1.4767518673344719</v>
      </c>
      <c r="I228" s="411">
        <f>'Bio - Rohdaten'!AY229-'nicht Bio - Rohdaten'!AY229</f>
        <v>59.921486513025854</v>
      </c>
      <c r="J228" s="412">
        <f>('Bio - Rohdaten'!AY229/'nicht Bio - Rohdaten'!AY229-1)</f>
        <v>0.46643958076295666</v>
      </c>
    </row>
    <row r="229" spans="1:10" ht="14.25" customHeight="1">
      <c r="A229" s="398">
        <f>'Bio - Rohdaten'!A230</f>
        <v>42887</v>
      </c>
      <c r="B229" s="403">
        <f>'Bio - Rohdaten'!J230-'nicht Bio - Rohdaten'!J230</f>
        <v>10.282781457697521</v>
      </c>
      <c r="C229" s="403">
        <f>'Bio - Rohdaten'!U230-'nicht Bio - Rohdaten'!U230</f>
        <v>18.963656789010052</v>
      </c>
      <c r="D229" s="403">
        <f>'Bio - Rohdaten'!W230-'nicht Bio - Rohdaten'!W230</f>
        <v>5.0356712048556318</v>
      </c>
      <c r="E229" s="403">
        <f>'Bio - Rohdaten'!Z230-'nicht Bio - Rohdaten'!Z230</f>
        <v>0.93836360747591918</v>
      </c>
      <c r="F229" s="403">
        <f>'Bio - Rohdaten'!AE230-'nicht Bio - Rohdaten'!AE230</f>
        <v>6.4573012662634195</v>
      </c>
      <c r="G229" s="403">
        <f>'Bio - Rohdaten'!AU230-'nicht Bio - Rohdaten'!AU230</f>
        <v>19.968087977436703</v>
      </c>
      <c r="H229" s="403">
        <f>'Bio - Rohdaten'!AX230-'nicht Bio - Rohdaten'!AX230</f>
        <v>1.4767518673344719</v>
      </c>
      <c r="I229" s="411">
        <f>'Bio - Rohdaten'!AY230-'nicht Bio - Rohdaten'!AY230</f>
        <v>63.122614170073746</v>
      </c>
      <c r="J229" s="412">
        <f>('Bio - Rohdaten'!AY230/'nicht Bio - Rohdaten'!AY230-1)</f>
        <v>0.49004191574716049</v>
      </c>
    </row>
    <row r="230" spans="1:10" ht="14.25" customHeight="1">
      <c r="A230" s="398">
        <f>'Bio - Rohdaten'!A231</f>
        <v>42917</v>
      </c>
      <c r="B230" s="403">
        <f>'Bio - Rohdaten'!J231-'nicht Bio - Rohdaten'!J231</f>
        <v>10.259216632573704</v>
      </c>
      <c r="C230" s="403">
        <f>'Bio - Rohdaten'!U231-'nicht Bio - Rohdaten'!U231</f>
        <v>18.232594350088057</v>
      </c>
      <c r="D230" s="403">
        <f>'Bio - Rohdaten'!W231-'nicht Bio - Rohdaten'!W231</f>
        <v>5.5261578141659591</v>
      </c>
      <c r="E230" s="403">
        <f>'Bio - Rohdaten'!Z231-'nicht Bio - Rohdaten'!Z231</f>
        <v>1.2078908916013471</v>
      </c>
      <c r="F230" s="403">
        <f>'Bio - Rohdaten'!AE231-'nicht Bio - Rohdaten'!AE231</f>
        <v>5.577077094680476</v>
      </c>
      <c r="G230" s="403">
        <f>'Bio - Rohdaten'!AU231-'nicht Bio - Rohdaten'!AU231</f>
        <v>20.522644076149863</v>
      </c>
      <c r="H230" s="403">
        <f>'Bio - Rohdaten'!AX231-'nicht Bio - Rohdaten'!AX231</f>
        <v>1.54</v>
      </c>
      <c r="I230" s="411">
        <f>'Bio - Rohdaten'!AY231-'nicht Bio - Rohdaten'!AY231</f>
        <v>62.865580859259381</v>
      </c>
      <c r="J230" s="412">
        <f>('Bio - Rohdaten'!AY231/'nicht Bio - Rohdaten'!AY231-1)</f>
        <v>0.48296605765889922</v>
      </c>
    </row>
    <row r="231" spans="1:10" ht="14.25" customHeight="1">
      <c r="A231" s="398">
        <f>'Bio - Rohdaten'!A232</f>
        <v>42948</v>
      </c>
      <c r="B231" s="403">
        <f>'Bio - Rohdaten'!J232-'nicht Bio - Rohdaten'!J232</f>
        <v>10.50418119023681</v>
      </c>
      <c r="C231" s="403">
        <f>'Bio - Rohdaten'!U232-'nicht Bio - Rohdaten'!U232</f>
        <v>19.09293288666867</v>
      </c>
      <c r="D231" s="403">
        <f>'Bio - Rohdaten'!W232-'nicht Bio - Rohdaten'!W232</f>
        <v>5.3458535030624788</v>
      </c>
      <c r="E231" s="403">
        <f>'Bio - Rohdaten'!Z232-'nicht Bio - Rohdaten'!Z232</f>
        <v>-1.673092165170154</v>
      </c>
      <c r="F231" s="403">
        <f>'Bio - Rohdaten'!AE232-'nicht Bio - Rohdaten'!AE232</f>
        <v>6.3257799068877301</v>
      </c>
      <c r="G231" s="403">
        <f>'Bio - Rohdaten'!AU232-'nicht Bio - Rohdaten'!AU232</f>
        <v>14.605483822496772</v>
      </c>
      <c r="H231" s="403">
        <f>'Bio - Rohdaten'!AX232-'nicht Bio - Rohdaten'!AX232</f>
        <v>1.54</v>
      </c>
      <c r="I231" s="411">
        <f>'Bio - Rohdaten'!AY232-'nicht Bio - Rohdaten'!AY232</f>
        <v>55.741139144182284</v>
      </c>
      <c r="J231" s="412">
        <f>('Bio - Rohdaten'!AY232/'nicht Bio - Rohdaten'!AY232-1)</f>
        <v>0.42212349504980562</v>
      </c>
    </row>
    <row r="232" spans="1:10" ht="14.25" customHeight="1">
      <c r="A232" s="398">
        <f>'Bio - Rohdaten'!A233</f>
        <v>42979</v>
      </c>
      <c r="B232" s="403">
        <f>'Bio - Rohdaten'!J233-'nicht Bio - Rohdaten'!J233</f>
        <v>10.995686362038118</v>
      </c>
      <c r="C232" s="403">
        <f>'Bio - Rohdaten'!U233-'nicht Bio - Rohdaten'!U233</f>
        <v>19.635191544915642</v>
      </c>
      <c r="D232" s="403">
        <f>'Bio - Rohdaten'!W233-'nicht Bio - Rohdaten'!W233</f>
        <v>5.2666823547746056</v>
      </c>
      <c r="E232" s="403">
        <f>'Bio - Rohdaten'!Z233-'nicht Bio - Rohdaten'!Z233</f>
        <v>0.95652485318154223</v>
      </c>
      <c r="F232" s="403">
        <f>'Bio - Rohdaten'!AE233-'nicht Bio - Rohdaten'!AE233</f>
        <v>6.0722924884690297</v>
      </c>
      <c r="G232" s="403">
        <f>'Bio - Rohdaten'!AU233-'nicht Bio - Rohdaten'!AU233</f>
        <v>15.908557308059056</v>
      </c>
      <c r="H232" s="403">
        <f>'Bio - Rohdaten'!AX233-'nicht Bio - Rohdaten'!AX233</f>
        <v>1.54</v>
      </c>
      <c r="I232" s="411">
        <f>'Bio - Rohdaten'!AY233-'nicht Bio - Rohdaten'!AY233</f>
        <v>60.374934911438004</v>
      </c>
      <c r="J232" s="412">
        <f>('Bio - Rohdaten'!AY233/'nicht Bio - Rohdaten'!AY233-1)</f>
        <v>0.45712573538973511</v>
      </c>
    </row>
    <row r="233" spans="1:10" ht="14.25" customHeight="1">
      <c r="A233" s="398">
        <f>'Bio - Rohdaten'!A234</f>
        <v>43009</v>
      </c>
      <c r="B233" s="403">
        <f>'Bio - Rohdaten'!J234-'nicht Bio - Rohdaten'!J234</f>
        <v>10.19138191183157</v>
      </c>
      <c r="C233" s="403">
        <f>'Bio - Rohdaten'!U234-'nicht Bio - Rohdaten'!U234</f>
        <v>19.679863319159715</v>
      </c>
      <c r="D233" s="403">
        <f>'Bio - Rohdaten'!W234-'nicht Bio - Rohdaten'!W234</f>
        <v>5.3942034809111519</v>
      </c>
      <c r="E233" s="403">
        <f>'Bio - Rohdaten'!Z234-'nicht Bio - Rohdaten'!Z234</f>
        <v>0.92803586693201812</v>
      </c>
      <c r="F233" s="403">
        <f>'Bio - Rohdaten'!AE234-'nicht Bio - Rohdaten'!AE234</f>
        <v>6.232008529378497</v>
      </c>
      <c r="G233" s="403">
        <f>'Bio - Rohdaten'!AU234-'nicht Bio - Rohdaten'!AU234</f>
        <v>15.33412115904547</v>
      </c>
      <c r="H233" s="403">
        <f>'Bio - Rohdaten'!AX234-'nicht Bio - Rohdaten'!AX234</f>
        <v>1.54</v>
      </c>
      <c r="I233" s="411">
        <f>'Bio - Rohdaten'!AY234-'nicht Bio - Rohdaten'!AY234</f>
        <v>59.299614267258448</v>
      </c>
      <c r="J233" s="412">
        <f>('Bio - Rohdaten'!AY234/'nicht Bio - Rohdaten'!AY234-1)</f>
        <v>0.45793016998055824</v>
      </c>
    </row>
    <row r="234" spans="1:10" ht="14.25" customHeight="1">
      <c r="A234" s="398">
        <f>'Bio - Rohdaten'!A235</f>
        <v>43040</v>
      </c>
      <c r="B234" s="403">
        <f>'Bio - Rohdaten'!J235-'nicht Bio - Rohdaten'!J235</f>
        <v>10.230211804002828</v>
      </c>
      <c r="C234" s="403">
        <f>'Bio - Rohdaten'!U235-'nicht Bio - Rohdaten'!U235</f>
        <v>19.555823420585511</v>
      </c>
      <c r="D234" s="403">
        <f>'Bio - Rohdaten'!W235-'nicht Bio - Rohdaten'!W235</f>
        <v>5.2808498966447459</v>
      </c>
      <c r="E234" s="403">
        <f>'Bio - Rohdaten'!Z235-'nicht Bio - Rohdaten'!Z235</f>
        <v>0.92041485344086871</v>
      </c>
      <c r="F234" s="403">
        <f>'Bio - Rohdaten'!AE235-'nicht Bio - Rohdaten'!AE235</f>
        <v>5.8172372581840861</v>
      </c>
      <c r="G234" s="403">
        <f>'Bio - Rohdaten'!AU235-'nicht Bio - Rohdaten'!AU235</f>
        <v>16.477295207433759</v>
      </c>
      <c r="H234" s="403">
        <f>'Bio - Rohdaten'!AX235-'nicht Bio - Rohdaten'!AX235</f>
        <v>1.54</v>
      </c>
      <c r="I234" s="411">
        <f>'Bio - Rohdaten'!AY235-'nicht Bio - Rohdaten'!AY235</f>
        <v>59.8218324402918</v>
      </c>
      <c r="J234" s="412">
        <f>('Bio - Rohdaten'!AY235/'nicht Bio - Rohdaten'!AY235-1)</f>
        <v>0.47420270593326563</v>
      </c>
    </row>
    <row r="235" spans="1:10" ht="14.25" customHeight="1">
      <c r="A235" s="398">
        <f>'Bio - Rohdaten'!A236</f>
        <v>43070</v>
      </c>
      <c r="B235" s="403">
        <f>'Bio - Rohdaten'!J236-'nicht Bio - Rohdaten'!J236</f>
        <v>10.239193199717992</v>
      </c>
      <c r="C235" s="403">
        <f>'Bio - Rohdaten'!U236-'nicht Bio - Rohdaten'!U236</f>
        <v>19.994694315330769</v>
      </c>
      <c r="D235" s="403">
        <f>'Bio - Rohdaten'!W236-'nicht Bio - Rohdaten'!W236</f>
        <v>5.341420539132919</v>
      </c>
      <c r="E235" s="403">
        <f>'Bio - Rohdaten'!Z236-'nicht Bio - Rohdaten'!Z236</f>
        <v>0.92105609265603561</v>
      </c>
      <c r="F235" s="403">
        <f>'Bio - Rohdaten'!AE236-'nicht Bio - Rohdaten'!AE236</f>
        <v>6.5069944145471545</v>
      </c>
      <c r="G235" s="403">
        <f>'Bio - Rohdaten'!AU236-'nicht Bio - Rohdaten'!AU236</f>
        <v>13.759700083198762</v>
      </c>
      <c r="H235" s="403">
        <f>'Bio - Rohdaten'!AX236-'nicht Bio - Rohdaten'!AX236</f>
        <v>1.54</v>
      </c>
      <c r="I235" s="411">
        <f>'Bio - Rohdaten'!AY236-'nicht Bio - Rohdaten'!AY236</f>
        <v>58.303058644583615</v>
      </c>
      <c r="J235" s="412">
        <f>('Bio - Rohdaten'!AY236/'nicht Bio - Rohdaten'!AY236-1)</f>
        <v>0.46674970130700721</v>
      </c>
    </row>
    <row r="236" spans="1:10" ht="14.25" customHeight="1">
      <c r="A236" s="398">
        <f>'Bio - Rohdaten'!A237</f>
        <v>43101</v>
      </c>
      <c r="B236" s="403">
        <f>'Bio - Rohdaten'!J237-'nicht Bio - Rohdaten'!J237</f>
        <v>10.456357376274898</v>
      </c>
      <c r="C236" s="403">
        <f>'Bio - Rohdaten'!U237-'nicht Bio - Rohdaten'!U237</f>
        <v>21.111437114211625</v>
      </c>
      <c r="D236" s="403">
        <f>'Bio - Rohdaten'!W237-'nicht Bio - Rohdaten'!W237</f>
        <v>5.5825630081648647</v>
      </c>
      <c r="E236" s="403">
        <f>'Bio - Rohdaten'!Z237-'nicht Bio - Rohdaten'!Z237</f>
        <v>1.087411745308374</v>
      </c>
      <c r="F236" s="403">
        <f>'Bio - Rohdaten'!AE237-'nicht Bio - Rohdaten'!AE237</f>
        <v>4.4840509467598295</v>
      </c>
      <c r="G236" s="403">
        <f>'Bio - Rohdaten'!AU237-'nicht Bio - Rohdaten'!AU237</f>
        <v>13.155013226177633</v>
      </c>
      <c r="H236" s="403">
        <f>'Bio - Rohdaten'!AX237-'nicht Bio - Rohdaten'!AX237</f>
        <v>1.54</v>
      </c>
      <c r="I236" s="411">
        <f>'Bio - Rohdaten'!AY237-'nicht Bio - Rohdaten'!AY237</f>
        <v>57.416833416897219</v>
      </c>
      <c r="J236" s="412">
        <f>('Bio - Rohdaten'!AY237/'nicht Bio - Rohdaten'!AY237-1)</f>
        <v>0.4537751552374798</v>
      </c>
    </row>
    <row r="237" spans="1:10" ht="14.25" customHeight="1">
      <c r="A237" s="398">
        <f>'Bio - Rohdaten'!A238</f>
        <v>43132</v>
      </c>
      <c r="B237" s="403">
        <f>'Bio - Rohdaten'!J238-'nicht Bio - Rohdaten'!J238</f>
        <v>10.414671122542757</v>
      </c>
      <c r="C237" s="403">
        <f>'Bio - Rohdaten'!U238-'nicht Bio - Rohdaten'!U238</f>
        <v>19.730294724791072</v>
      </c>
      <c r="D237" s="403">
        <f>'Bio - Rohdaten'!W238-'nicht Bio - Rohdaten'!W238</f>
        <v>5.5050000730952</v>
      </c>
      <c r="E237" s="403">
        <f>'Bio - Rohdaten'!Z238-'nicht Bio - Rohdaten'!Z238</f>
        <v>0.92158461260212099</v>
      </c>
      <c r="F237" s="403">
        <f>'Bio - Rohdaten'!AE238-'nicht Bio - Rohdaten'!AE238</f>
        <v>6.080136230616553</v>
      </c>
      <c r="G237" s="403">
        <f>'Bio - Rohdaten'!AU238-'nicht Bio - Rohdaten'!AU238</f>
        <v>15.647904887799868</v>
      </c>
      <c r="H237" s="403">
        <f>'Bio - Rohdaten'!AX238-'nicht Bio - Rohdaten'!AX238</f>
        <v>1.54</v>
      </c>
      <c r="I237" s="411">
        <f>'Bio - Rohdaten'!AY238-'nicht Bio - Rohdaten'!AY238</f>
        <v>59.839591651447549</v>
      </c>
      <c r="J237" s="412">
        <f>('Bio - Rohdaten'!AY238/'nicht Bio - Rohdaten'!AY238-1)</f>
        <v>0.48278634806165233</v>
      </c>
    </row>
    <row r="238" spans="1:10" ht="14.25" customHeight="1">
      <c r="A238" s="398">
        <f>'Bio - Rohdaten'!A239</f>
        <v>43160</v>
      </c>
      <c r="B238" s="403">
        <f>'Bio - Rohdaten'!J239-'nicht Bio - Rohdaten'!J239</f>
        <v>11.053419870592954</v>
      </c>
      <c r="C238" s="403">
        <f>'Bio - Rohdaten'!U239-'nicht Bio - Rohdaten'!U239</f>
        <v>19.545832830700277</v>
      </c>
      <c r="D238" s="403">
        <f>'Bio - Rohdaten'!W239-'nicht Bio - Rohdaten'!W239</f>
        <v>5.6336742280660701</v>
      </c>
      <c r="E238" s="403">
        <f>'Bio - Rohdaten'!Z239-'nicht Bio - Rohdaten'!Z239</f>
        <v>0.97678464102568041</v>
      </c>
      <c r="F238" s="403">
        <f>'Bio - Rohdaten'!AE239-'nicht Bio - Rohdaten'!AE239</f>
        <v>4.8210905434671467</v>
      </c>
      <c r="G238" s="403">
        <f>'Bio - Rohdaten'!AU239-'nicht Bio - Rohdaten'!AU239</f>
        <v>12.591640822664161</v>
      </c>
      <c r="H238" s="403">
        <f>'Bio - Rohdaten'!AX239-'nicht Bio - Rohdaten'!AX239</f>
        <v>1.54</v>
      </c>
      <c r="I238" s="411">
        <f>'Bio - Rohdaten'!AY239-'nicht Bio - Rohdaten'!AY239</f>
        <v>56.162442936516285</v>
      </c>
      <c r="J238" s="412">
        <f>('Bio - Rohdaten'!AY239/'nicht Bio - Rohdaten'!AY239-1)</f>
        <v>0.44820054273241494</v>
      </c>
    </row>
    <row r="239" spans="1:10" ht="14.25" customHeight="1">
      <c r="A239" s="398">
        <f>'Bio - Rohdaten'!A240</f>
        <v>43191</v>
      </c>
      <c r="B239" s="403">
        <f>'Bio - Rohdaten'!J240-'nicht Bio - Rohdaten'!J240</f>
        <v>10.895184903956537</v>
      </c>
      <c r="C239" s="403">
        <f>'Bio - Rohdaten'!U240-'nicht Bio - Rohdaten'!U240</f>
        <v>19.235631482494327</v>
      </c>
      <c r="D239" s="403">
        <f>'Bio - Rohdaten'!W240-'nicht Bio - Rohdaten'!W240</f>
        <v>6.1480359560531497</v>
      </c>
      <c r="E239" s="403">
        <f>'Bio - Rohdaten'!Z240-'nicht Bio - Rohdaten'!Z240</f>
        <v>0.9751332126202028</v>
      </c>
      <c r="F239" s="403">
        <f>'Bio - Rohdaten'!AE240-'nicht Bio - Rohdaten'!AE240</f>
        <v>6.6169438232966264</v>
      </c>
      <c r="G239" s="403">
        <f>'Bio - Rohdaten'!AU240-'nicht Bio - Rohdaten'!AU240</f>
        <v>14.415192964593885</v>
      </c>
      <c r="H239" s="403">
        <f>'Bio - Rohdaten'!AX240-'nicht Bio - Rohdaten'!AX240</f>
        <v>1.54</v>
      </c>
      <c r="I239" s="411">
        <f>'Bio - Rohdaten'!AY240-'nicht Bio - Rohdaten'!AY240</f>
        <v>59.826122343014703</v>
      </c>
      <c r="J239" s="412">
        <f>('Bio - Rohdaten'!AY240/'nicht Bio - Rohdaten'!AY240-1)</f>
        <v>0.48365238425877655</v>
      </c>
    </row>
    <row r="240" spans="1:10" ht="14.25" customHeight="1">
      <c r="A240" s="398">
        <f>'Bio - Rohdaten'!A241</f>
        <v>43221</v>
      </c>
      <c r="B240" s="403">
        <f>'Bio - Rohdaten'!J241-'nicht Bio - Rohdaten'!J241</f>
        <v>10.475696807453783</v>
      </c>
      <c r="C240" s="403">
        <f>'Bio - Rohdaten'!U241-'nicht Bio - Rohdaten'!U241</f>
        <v>18.976059839566197</v>
      </c>
      <c r="D240" s="403">
        <f>'Bio - Rohdaten'!W241-'nicht Bio - Rohdaten'!W241</f>
        <v>5.3128256263965739</v>
      </c>
      <c r="E240" s="403">
        <f>'Bio - Rohdaten'!Z241-'nicht Bio - Rohdaten'!Z241</f>
        <v>0.71766380854426504</v>
      </c>
      <c r="F240" s="403">
        <f>'Bio - Rohdaten'!AE241-'nicht Bio - Rohdaten'!AE241</f>
        <v>5.7058947215834728</v>
      </c>
      <c r="G240" s="403">
        <f>'Bio - Rohdaten'!AU241-'nicht Bio - Rohdaten'!AU241</f>
        <v>11.660303070687082</v>
      </c>
      <c r="H240" s="403">
        <f>'Bio - Rohdaten'!AX241-'nicht Bio - Rohdaten'!AX241</f>
        <v>1.54</v>
      </c>
      <c r="I240" s="411">
        <f>'Bio - Rohdaten'!AY241-'nicht Bio - Rohdaten'!AY241</f>
        <v>54.388443874231356</v>
      </c>
      <c r="J240" s="412">
        <f>('Bio - Rohdaten'!AY241/'nicht Bio - Rohdaten'!AY241-1)</f>
        <v>0.42937699132875284</v>
      </c>
    </row>
    <row r="241" spans="1:10" ht="14.25" customHeight="1">
      <c r="A241" s="398">
        <f>'Bio - Rohdaten'!A242</f>
        <v>43252</v>
      </c>
      <c r="B241" s="403">
        <f>'Bio - Rohdaten'!J242-'nicht Bio - Rohdaten'!J242</f>
        <v>11.018279899328615</v>
      </c>
      <c r="C241" s="403">
        <f>'Bio - Rohdaten'!U242-'nicht Bio - Rohdaten'!U242</f>
        <v>17.717023991552956</v>
      </c>
      <c r="D241" s="403">
        <f>'Bio - Rohdaten'!W242-'nicht Bio - Rohdaten'!W242</f>
        <v>5.338117071504513</v>
      </c>
      <c r="E241" s="403">
        <f>'Bio - Rohdaten'!Z242-'nicht Bio - Rohdaten'!Z242</f>
        <v>0.98048555082281719</v>
      </c>
      <c r="F241" s="403">
        <f>'Bio - Rohdaten'!AE242-'nicht Bio - Rohdaten'!AE242</f>
        <v>5.2515958818177442</v>
      </c>
      <c r="G241" s="403">
        <f>'Bio - Rohdaten'!AU242-'nicht Bio - Rohdaten'!AU242</f>
        <v>17.22037772061395</v>
      </c>
      <c r="H241" s="403">
        <f>'Bio - Rohdaten'!AX242-'nicht Bio - Rohdaten'!AX242</f>
        <v>1.54</v>
      </c>
      <c r="I241" s="411">
        <f>'Bio - Rohdaten'!AY242-'nicht Bio - Rohdaten'!AY242</f>
        <v>59.065880115640596</v>
      </c>
      <c r="J241" s="412">
        <f>('Bio - Rohdaten'!AY242/'nicht Bio - Rohdaten'!AY242-1)</f>
        <v>0.45844560791529987</v>
      </c>
    </row>
    <row r="242" spans="1:10" ht="14.25" customHeight="1">
      <c r="A242" s="398">
        <f>'Bio - Rohdaten'!A243</f>
        <v>43282</v>
      </c>
      <c r="B242" s="403">
        <f>'Bio - Rohdaten'!J243-'nicht Bio - Rohdaten'!J243</f>
        <v>10.827208726427347</v>
      </c>
      <c r="C242" s="403">
        <f>'Bio - Rohdaten'!U243-'nicht Bio - Rohdaten'!U243</f>
        <v>18.6722818158268</v>
      </c>
      <c r="D242" s="403">
        <f>'Bio - Rohdaten'!W243-'nicht Bio - Rohdaten'!W243</f>
        <v>5.4982352114624611</v>
      </c>
      <c r="E242" s="403">
        <f>'Bio - Rohdaten'!Z243-'nicht Bio - Rohdaten'!Z243</f>
        <v>1.0914354473241776</v>
      </c>
      <c r="F242" s="403">
        <f>'Bio - Rohdaten'!AE243-'nicht Bio - Rohdaten'!AE243</f>
        <v>4.8358549183431734</v>
      </c>
      <c r="G242" s="403">
        <f>'Bio - Rohdaten'!AU243-'nicht Bio - Rohdaten'!AU243</f>
        <v>17.29827211174468</v>
      </c>
      <c r="H242" s="403">
        <f>'Bio - Rohdaten'!AX243-'nicht Bio - Rohdaten'!AX243</f>
        <v>1.54</v>
      </c>
      <c r="I242" s="411">
        <f>'Bio - Rohdaten'!AY243-'nicht Bio - Rohdaten'!AY243</f>
        <v>59.763288231128655</v>
      </c>
      <c r="J242" s="412">
        <f>('Bio - Rohdaten'!AY243/'nicht Bio - Rohdaten'!AY243-1)</f>
        <v>0.46421978987453993</v>
      </c>
    </row>
    <row r="243" spans="1:10" ht="14.25" customHeight="1">
      <c r="A243" s="398">
        <f>'Bio - Rohdaten'!A244</f>
        <v>43313</v>
      </c>
      <c r="B243" s="403">
        <f>'Bio - Rohdaten'!J244-'nicht Bio - Rohdaten'!J244</f>
        <v>10.50425934390724</v>
      </c>
      <c r="C243" s="403">
        <f>'Bio - Rohdaten'!U244-'nicht Bio - Rohdaten'!U244</f>
        <v>19.104506061765349</v>
      </c>
      <c r="D243" s="403">
        <f>'Bio - Rohdaten'!W244-'nicht Bio - Rohdaten'!W244</f>
        <v>5.4413885608547226</v>
      </c>
      <c r="E243" s="403">
        <f>'Bio - Rohdaten'!Z244-'nicht Bio - Rohdaten'!Z244</f>
        <v>0.99491241208503967</v>
      </c>
      <c r="F243" s="403">
        <f>'Bio - Rohdaten'!AE244-'nicht Bio - Rohdaten'!AE244</f>
        <v>5.2735241227636678</v>
      </c>
      <c r="G243" s="403">
        <f>'Bio - Rohdaten'!AU244-'nicht Bio - Rohdaten'!AU244</f>
        <v>16.914535211179309</v>
      </c>
      <c r="H243" s="403">
        <f>'Bio - Rohdaten'!AX244-'nicht Bio - Rohdaten'!AX244</f>
        <v>1.54</v>
      </c>
      <c r="I243" s="411">
        <f>'Bio - Rohdaten'!AY244-'nicht Bio - Rohdaten'!AY244</f>
        <v>59.773125712555327</v>
      </c>
      <c r="J243" s="412">
        <f>('Bio - Rohdaten'!AY244/'nicht Bio - Rohdaten'!AY244-1)</f>
        <v>0.46338437675143584</v>
      </c>
    </row>
    <row r="244" spans="1:10" ht="14.25" customHeight="1">
      <c r="A244" s="398">
        <f>'Bio - Rohdaten'!A245</f>
        <v>43344</v>
      </c>
      <c r="B244" s="403">
        <f>'Bio - Rohdaten'!J245-'nicht Bio - Rohdaten'!J245</f>
        <v>10.824963747278474</v>
      </c>
      <c r="C244" s="403">
        <f>'Bio - Rohdaten'!U245-'nicht Bio - Rohdaten'!U245</f>
        <v>18.865139631985322</v>
      </c>
      <c r="D244" s="403">
        <f>'Bio - Rohdaten'!W245-'nicht Bio - Rohdaten'!W245</f>
        <v>5.5624058720278953</v>
      </c>
      <c r="E244" s="403">
        <f>'Bio - Rohdaten'!Z245-'nicht Bio - Rohdaten'!Z245</f>
        <v>0.97417399271197191</v>
      </c>
      <c r="F244" s="403">
        <f>'Bio - Rohdaten'!AE245-'nicht Bio - Rohdaten'!AE245</f>
        <v>6.2465579305604901</v>
      </c>
      <c r="G244" s="403">
        <f>'Bio - Rohdaten'!AU245-'nicht Bio - Rohdaten'!AU245</f>
        <v>17.398826155216135</v>
      </c>
      <c r="H244" s="403">
        <f>'Bio - Rohdaten'!AX245-'nicht Bio - Rohdaten'!AX245</f>
        <v>1.54</v>
      </c>
      <c r="I244" s="411">
        <f>'Bio - Rohdaten'!AY245-'nicht Bio - Rohdaten'!AY245</f>
        <v>61.412067329780285</v>
      </c>
      <c r="J244" s="412">
        <f>('Bio - Rohdaten'!AY245/'nicht Bio - Rohdaten'!AY245-1)</f>
        <v>0.47250946090155521</v>
      </c>
    </row>
    <row r="245" spans="1:10" ht="14.25" customHeight="1">
      <c r="A245" s="398">
        <f>'Bio - Rohdaten'!A246</f>
        <v>43374</v>
      </c>
      <c r="B245" s="403">
        <f>'Bio - Rohdaten'!J246-'nicht Bio - Rohdaten'!J246</f>
        <v>10.41179952226674</v>
      </c>
      <c r="C245" s="403">
        <f>'Bio - Rohdaten'!U246-'nicht Bio - Rohdaten'!U246</f>
        <v>19.887046168562584</v>
      </c>
      <c r="D245" s="403">
        <f>'Bio - Rohdaten'!W246-'nicht Bio - Rohdaten'!W246</f>
        <v>5.2409664397918903</v>
      </c>
      <c r="E245" s="403">
        <f>'Bio - Rohdaten'!Z246-'nicht Bio - Rohdaten'!Z246</f>
        <v>0.95961725921253405</v>
      </c>
      <c r="F245" s="403">
        <f>'Bio - Rohdaten'!AE246-'nicht Bio - Rohdaten'!AE246</f>
        <v>7.0224393837492425</v>
      </c>
      <c r="G245" s="403">
        <f>'Bio - Rohdaten'!AU246-'nicht Bio - Rohdaten'!AU246</f>
        <v>19.059256841655046</v>
      </c>
      <c r="H245" s="403">
        <f>'Bio - Rohdaten'!AX246-'nicht Bio - Rohdaten'!AX246</f>
        <v>1.54</v>
      </c>
      <c r="I245" s="411">
        <f>'Bio - Rohdaten'!AY246-'nicht Bio - Rohdaten'!AY246</f>
        <v>64.121125615238029</v>
      </c>
      <c r="J245" s="412">
        <f>('Bio - Rohdaten'!AY246/'nicht Bio - Rohdaten'!AY246-1)</f>
        <v>0.50802297242496564</v>
      </c>
    </row>
    <row r="246" spans="1:10" ht="14.25" customHeight="1">
      <c r="A246" s="398">
        <f>'Bio - Rohdaten'!A247</f>
        <v>43405</v>
      </c>
      <c r="B246" s="403">
        <f>'Bio - Rohdaten'!J247-'nicht Bio - Rohdaten'!J247</f>
        <v>10.914585487025438</v>
      </c>
      <c r="C246" s="403">
        <f>'Bio - Rohdaten'!U247-'nicht Bio - Rohdaten'!U247</f>
        <v>20.420247375084564</v>
      </c>
      <c r="D246" s="403">
        <f>'Bio - Rohdaten'!W247-'nicht Bio - Rohdaten'!W247</f>
        <v>5.7550562862355044</v>
      </c>
      <c r="E246" s="403">
        <f>'Bio - Rohdaten'!Z247-'nicht Bio - Rohdaten'!Z247</f>
        <v>0.9203241558674411</v>
      </c>
      <c r="F246" s="403">
        <f>'Bio - Rohdaten'!AE247-'nicht Bio - Rohdaten'!AE247</f>
        <v>6.1667474272580272</v>
      </c>
      <c r="G246" s="403">
        <f>'Bio - Rohdaten'!AU247-'nicht Bio - Rohdaten'!AU247</f>
        <v>16.419510017813291</v>
      </c>
      <c r="H246" s="403">
        <f>'Bio - Rohdaten'!AX247-'nicht Bio - Rohdaten'!AX247</f>
        <v>1.54</v>
      </c>
      <c r="I246" s="411">
        <f>'Bio - Rohdaten'!AY247-'nicht Bio - Rohdaten'!AY247</f>
        <v>62.136470749284285</v>
      </c>
      <c r="J246" s="412">
        <f>('Bio - Rohdaten'!AY247/'nicht Bio - Rohdaten'!AY247-1)</f>
        <v>0.49708873856871572</v>
      </c>
    </row>
    <row r="247" spans="1:10" ht="14.25" customHeight="1">
      <c r="A247" s="398">
        <f>'Bio - Rohdaten'!A248</f>
        <v>43435</v>
      </c>
      <c r="B247" s="403">
        <f>'Bio - Rohdaten'!J248-'nicht Bio - Rohdaten'!J248</f>
        <v>10.836212008729333</v>
      </c>
      <c r="C247" s="403">
        <f>'Bio - Rohdaten'!U248-'nicht Bio - Rohdaten'!U248</f>
        <v>20.150472914239415</v>
      </c>
      <c r="D247" s="403">
        <f>'Bio - Rohdaten'!W248-'nicht Bio - Rohdaten'!W248</f>
        <v>5.5787962120563463</v>
      </c>
      <c r="E247" s="403">
        <f>'Bio - Rohdaten'!Z248-'nicht Bio - Rohdaten'!Z248</f>
        <v>0.92977807960735759</v>
      </c>
      <c r="F247" s="403">
        <f>'Bio - Rohdaten'!AE248-'nicht Bio - Rohdaten'!AE248</f>
        <v>6.6142150877758485</v>
      </c>
      <c r="G247" s="403">
        <f>'Bio - Rohdaten'!AU248-'nicht Bio - Rohdaten'!AU248</f>
        <v>14.127864535581505</v>
      </c>
      <c r="H247" s="403">
        <f>'Bio - Rohdaten'!AX248-'nicht Bio - Rohdaten'!AX248</f>
        <v>1.54</v>
      </c>
      <c r="I247" s="411">
        <f>'Bio - Rohdaten'!AY248-'nicht Bio - Rohdaten'!AY248</f>
        <v>59.777338837989817</v>
      </c>
      <c r="J247" s="412">
        <f>('Bio - Rohdaten'!AY248/'nicht Bio - Rohdaten'!AY248-1)</f>
        <v>0.48334957335200324</v>
      </c>
    </row>
    <row r="248" spans="1:10">
      <c r="A248" s="398">
        <f>'Bio - Rohdaten'!A249</f>
        <v>43466</v>
      </c>
      <c r="B248" s="403">
        <f>'Bio - Rohdaten'!J249-'nicht Bio - Rohdaten'!J249</f>
        <v>11.153939727632935</v>
      </c>
      <c r="C248" s="403">
        <f>'Bio - Rohdaten'!U249-'nicht Bio - Rohdaten'!U249</f>
        <v>19.124484661652353</v>
      </c>
      <c r="D248" s="403">
        <f>'Bio - Rohdaten'!W249-'nicht Bio - Rohdaten'!W249</f>
        <v>6.1568263340562339</v>
      </c>
      <c r="E248" s="403">
        <f>'Bio - Rohdaten'!Z249-'nicht Bio - Rohdaten'!Z249</f>
        <v>0.97789025081698622</v>
      </c>
      <c r="F248" s="403">
        <f>'Bio - Rohdaten'!AE249-'nicht Bio - Rohdaten'!AE249</f>
        <v>7.3997205959437835</v>
      </c>
      <c r="G248" s="403">
        <f>'Bio - Rohdaten'!AU249-'nicht Bio - Rohdaten'!AU249</f>
        <v>12.791583368096219</v>
      </c>
      <c r="H248" s="403">
        <f>'Bio - Rohdaten'!AX249-'nicht Bio - Rohdaten'!AX249</f>
        <v>1.6722826203113317</v>
      </c>
      <c r="I248" s="411">
        <f>'Bio - Rohdaten'!AY249-'nicht Bio - Rohdaten'!AY249</f>
        <v>59.276727558509819</v>
      </c>
      <c r="J248" s="412">
        <f>('Bio - Rohdaten'!AY249/'nicht Bio - Rohdaten'!AY249-1)</f>
        <v>0.47543430911879647</v>
      </c>
    </row>
    <row r="249" spans="1:10">
      <c r="A249" s="398">
        <f>'Bio - Rohdaten'!A250</f>
        <v>43497</v>
      </c>
      <c r="B249" s="403">
        <f>'Bio - Rohdaten'!J250-'nicht Bio - Rohdaten'!J250</f>
        <v>10.275707628110933</v>
      </c>
      <c r="C249" s="403">
        <f>'Bio - Rohdaten'!U250-'nicht Bio - Rohdaten'!U250</f>
        <v>19.82472904863139</v>
      </c>
      <c r="D249" s="403">
        <f>'Bio - Rohdaten'!W250-'nicht Bio - Rohdaten'!W250</f>
        <v>5.9729244724123589</v>
      </c>
      <c r="E249" s="403">
        <f>'Bio - Rohdaten'!Z250-'nicht Bio - Rohdaten'!Z250</f>
        <v>0.98211381180532098</v>
      </c>
      <c r="F249" s="403">
        <f>'Bio - Rohdaten'!AE250-'nicht Bio - Rohdaten'!AE250</f>
        <v>6.7499463595763345</v>
      </c>
      <c r="G249" s="403">
        <f>'Bio - Rohdaten'!AU250-'nicht Bio - Rohdaten'!AU250</f>
        <v>13.607624854648545</v>
      </c>
      <c r="H249" s="403">
        <f>'Bio - Rohdaten'!AX250-'nicht Bio - Rohdaten'!AX250</f>
        <v>1.6722826203113317</v>
      </c>
      <c r="I249" s="411">
        <f>'Bio - Rohdaten'!AY250-'nicht Bio - Rohdaten'!AY250</f>
        <v>59.08532879549621</v>
      </c>
      <c r="J249" s="412">
        <f>('Bio - Rohdaten'!AY250/'nicht Bio - Rohdaten'!AY250-1)</f>
        <v>0.47004216474788252</v>
      </c>
    </row>
    <row r="250" spans="1:10">
      <c r="A250" s="398">
        <f>'Bio - Rohdaten'!A251</f>
        <v>43525</v>
      </c>
      <c r="B250" s="403">
        <f>'Bio - Rohdaten'!J251-'nicht Bio - Rohdaten'!J251</f>
        <v>10.787479214596249</v>
      </c>
      <c r="C250" s="403">
        <f>'Bio - Rohdaten'!U251-'nicht Bio - Rohdaten'!U251</f>
        <v>19.437601431059946</v>
      </c>
      <c r="D250" s="403">
        <f>'Bio - Rohdaten'!W251-'nicht Bio - Rohdaten'!W251</f>
        <v>5.89927115152177</v>
      </c>
      <c r="E250" s="403">
        <f>'Bio - Rohdaten'!Z251-'nicht Bio - Rohdaten'!Z251</f>
        <v>0.95960631388691553</v>
      </c>
      <c r="F250" s="403">
        <f>'Bio - Rohdaten'!AE251-'nicht Bio - Rohdaten'!AE251</f>
        <v>5.8690887395074185</v>
      </c>
      <c r="G250" s="403">
        <f>'Bio - Rohdaten'!AU251-'nicht Bio - Rohdaten'!AU251</f>
        <v>13.456500598168983</v>
      </c>
      <c r="H250" s="403">
        <f>'Bio - Rohdaten'!AX251-'nicht Bio - Rohdaten'!AX251</f>
        <v>1.6722826203113317</v>
      </c>
      <c r="I250" s="411">
        <f>'Bio - Rohdaten'!AY251-'nicht Bio - Rohdaten'!AY251</f>
        <v>58.0818300690526</v>
      </c>
      <c r="J250" s="412">
        <f>('Bio - Rohdaten'!AY251/'nicht Bio - Rohdaten'!AY251-1)</f>
        <v>0.46546586653214117</v>
      </c>
    </row>
    <row r="251" spans="1:10">
      <c r="A251" s="398">
        <f>'Bio - Rohdaten'!A252</f>
        <v>43556</v>
      </c>
      <c r="B251" s="403">
        <f>'Bio - Rohdaten'!J252-'nicht Bio - Rohdaten'!J252</f>
        <v>10.846638171502107</v>
      </c>
      <c r="C251" s="403">
        <f>'Bio - Rohdaten'!U252-'nicht Bio - Rohdaten'!U252</f>
        <v>18.900346439269228</v>
      </c>
      <c r="D251" s="403">
        <f>'Bio - Rohdaten'!W252-'nicht Bio - Rohdaten'!W252</f>
        <v>6.4389984019265114</v>
      </c>
      <c r="E251" s="403">
        <f>'Bio - Rohdaten'!Z252-'nicht Bio - Rohdaten'!Z252</f>
        <v>0.88771105848534826</v>
      </c>
      <c r="F251" s="403">
        <f>'Bio - Rohdaten'!AE252-'nicht Bio - Rohdaten'!AE252</f>
        <v>6.9705291369653715</v>
      </c>
      <c r="G251" s="403">
        <f>'Bio - Rohdaten'!AU252-'nicht Bio - Rohdaten'!AU252</f>
        <v>13.337824323254072</v>
      </c>
      <c r="H251" s="403">
        <f>'Bio - Rohdaten'!AX252-'nicht Bio - Rohdaten'!AX252</f>
        <v>1.6722826203113317</v>
      </c>
      <c r="I251" s="411">
        <f>'Bio - Rohdaten'!AY252-'nicht Bio - Rohdaten'!AY252</f>
        <v>59.054330151713955</v>
      </c>
      <c r="J251" s="412">
        <f>('Bio - Rohdaten'!AY252/'nicht Bio - Rohdaten'!AY252-1)</f>
        <v>0.47398034268654388</v>
      </c>
    </row>
    <row r="252" spans="1:10">
      <c r="A252" s="398">
        <f>'Bio - Rohdaten'!A253</f>
        <v>43586</v>
      </c>
      <c r="B252" s="403">
        <f>'Bio - Rohdaten'!J253-'nicht Bio - Rohdaten'!J253</f>
        <v>10.506337773867511</v>
      </c>
      <c r="C252" s="403">
        <f>'Bio - Rohdaten'!U253-'nicht Bio - Rohdaten'!U253</f>
        <v>17.71457157421743</v>
      </c>
      <c r="D252" s="403">
        <f>'Bio - Rohdaten'!W253-'nicht Bio - Rohdaten'!W253</f>
        <v>6.0107802431717694</v>
      </c>
      <c r="E252" s="403">
        <f>'Bio - Rohdaten'!Z253-'nicht Bio - Rohdaten'!Z253</f>
        <v>0.89861912574673841</v>
      </c>
      <c r="F252" s="403">
        <f>'Bio - Rohdaten'!AE253-'nicht Bio - Rohdaten'!AE253</f>
        <v>5.7219204644526247</v>
      </c>
      <c r="G252" s="403">
        <f>'Bio - Rohdaten'!AU253-'nicht Bio - Rohdaten'!AU253</f>
        <v>15.892090623379232</v>
      </c>
      <c r="H252" s="403">
        <f>'Bio - Rohdaten'!AX253-'nicht Bio - Rohdaten'!AX253</f>
        <v>1.6722826203113317</v>
      </c>
      <c r="I252" s="411">
        <f>'Bio - Rohdaten'!AY253-'nicht Bio - Rohdaten'!AY253</f>
        <v>58.416602425146664</v>
      </c>
      <c r="J252" s="412">
        <f>('Bio - Rohdaten'!AY253/'nicht Bio - Rohdaten'!AY253-1)</f>
        <v>0.45450229282308774</v>
      </c>
    </row>
    <row r="253" spans="1:10">
      <c r="A253" s="398">
        <f>'Bio - Rohdaten'!A254</f>
        <v>43617</v>
      </c>
      <c r="B253" s="403">
        <f>'Bio - Rohdaten'!J254-'nicht Bio - Rohdaten'!J254</f>
        <v>10.471984705884879</v>
      </c>
      <c r="C253" s="403">
        <f>'Bio - Rohdaten'!U254-'nicht Bio - Rohdaten'!U254</f>
        <v>19.27922595919523</v>
      </c>
      <c r="D253" s="403">
        <f>'Bio - Rohdaten'!W254-'nicht Bio - Rohdaten'!W254</f>
        <v>5.7816688788326829</v>
      </c>
      <c r="E253" s="403">
        <f>'Bio - Rohdaten'!Z254-'nicht Bio - Rohdaten'!Z254</f>
        <v>0.84744951361256327</v>
      </c>
      <c r="F253" s="403">
        <f>'Bio - Rohdaten'!AE254-'nicht Bio - Rohdaten'!AE254</f>
        <v>6.3184633966946286</v>
      </c>
      <c r="G253" s="403">
        <f>'Bio - Rohdaten'!AU254-'nicht Bio - Rohdaten'!AU254</f>
        <v>19.827751997491958</v>
      </c>
      <c r="H253" s="403">
        <f>'Bio - Rohdaten'!AX254-'nicht Bio - Rohdaten'!AX254</f>
        <v>1.6722826203113317</v>
      </c>
      <c r="I253" s="411">
        <f>'Bio - Rohdaten'!AY254-'nicht Bio - Rohdaten'!AY254</f>
        <v>64.198827072023278</v>
      </c>
      <c r="J253" s="412">
        <f>('Bio - Rohdaten'!AY254/'nicht Bio - Rohdaten'!AY254-1)</f>
        <v>0.49608070140266847</v>
      </c>
    </row>
    <row r="254" spans="1:10">
      <c r="A254" s="398">
        <f>'Bio - Rohdaten'!A255</f>
        <v>43647</v>
      </c>
      <c r="B254" s="403">
        <f>'Bio - Rohdaten'!J255-'nicht Bio - Rohdaten'!J255</f>
        <v>10.419400698278327</v>
      </c>
      <c r="C254" s="403">
        <f>'Bio - Rohdaten'!U255-'nicht Bio - Rohdaten'!U255</f>
        <v>18.121882676914275</v>
      </c>
      <c r="D254" s="403">
        <f>'Bio - Rohdaten'!W255-'nicht Bio - Rohdaten'!W255</f>
        <v>6.4291098985368009</v>
      </c>
      <c r="E254" s="403">
        <f>'Bio - Rohdaten'!Z255-'nicht Bio - Rohdaten'!Z255</f>
        <v>0.90760528779305227</v>
      </c>
      <c r="F254" s="403">
        <f>'Bio - Rohdaten'!AE255-'nicht Bio - Rohdaten'!AE255</f>
        <v>6.0564313040457307</v>
      </c>
      <c r="G254" s="403">
        <f>'Bio - Rohdaten'!AU255-'nicht Bio - Rohdaten'!AU255</f>
        <v>19.22096714629771</v>
      </c>
      <c r="H254" s="403">
        <f>'Bio - Rohdaten'!AX255-'nicht Bio - Rohdaten'!AX255</f>
        <v>1.6722826203113317</v>
      </c>
      <c r="I254" s="411">
        <f>'Bio - Rohdaten'!AY255-'nicht Bio - Rohdaten'!AY255</f>
        <v>62.827679632177194</v>
      </c>
      <c r="J254" s="412">
        <f>('Bio - Rohdaten'!AY255/'nicht Bio - Rohdaten'!AY255-1)</f>
        <v>0.48559687347337355</v>
      </c>
    </row>
    <row r="255" spans="1:10">
      <c r="A255" s="398">
        <f>'Bio - Rohdaten'!A256</f>
        <v>43678</v>
      </c>
      <c r="B255" s="403">
        <f>'Bio - Rohdaten'!J256-'nicht Bio - Rohdaten'!J256</f>
        <v>10.104758683360412</v>
      </c>
      <c r="C255" s="403">
        <f>'Bio - Rohdaten'!U256-'nicht Bio - Rohdaten'!U256</f>
        <v>18.733471691199092</v>
      </c>
      <c r="D255" s="403">
        <f>'Bio - Rohdaten'!W256-'nicht Bio - Rohdaten'!W256</f>
        <v>6.4022069124459371</v>
      </c>
      <c r="E255" s="403">
        <f>'Bio - Rohdaten'!Z256-'nicht Bio - Rohdaten'!Z256</f>
        <v>1.0906148003388245</v>
      </c>
      <c r="F255" s="403">
        <f>'Bio - Rohdaten'!AE256-'nicht Bio - Rohdaten'!AE256</f>
        <v>6.44295665244465</v>
      </c>
      <c r="G255" s="403">
        <f>'Bio - Rohdaten'!AU256-'nicht Bio - Rohdaten'!AU256</f>
        <v>17.136662680868628</v>
      </c>
      <c r="H255" s="403">
        <f>'Bio - Rohdaten'!AX256-'nicht Bio - Rohdaten'!AX256</f>
        <v>1.6722826203113317</v>
      </c>
      <c r="I255" s="411">
        <f>'Bio - Rohdaten'!AY256-'nicht Bio - Rohdaten'!AY256</f>
        <v>61.582954040968872</v>
      </c>
      <c r="J255" s="412">
        <f>('Bio - Rohdaten'!AY256/'nicht Bio - Rohdaten'!AY256-1)</f>
        <v>0.4734694971157809</v>
      </c>
    </row>
    <row r="256" spans="1:10">
      <c r="A256" s="398">
        <f>'Bio - Rohdaten'!A257</f>
        <v>43709</v>
      </c>
      <c r="B256" s="403">
        <f>'Bio - Rohdaten'!J257-'nicht Bio - Rohdaten'!J257</f>
        <v>10.190838989500769</v>
      </c>
      <c r="C256" s="403">
        <f>'Bio - Rohdaten'!U257-'nicht Bio - Rohdaten'!U257</f>
        <v>20.208744294722294</v>
      </c>
      <c r="D256" s="403">
        <f>'Bio - Rohdaten'!W257-'nicht Bio - Rohdaten'!W257</f>
        <v>6.2953978260447023</v>
      </c>
      <c r="E256" s="403">
        <f>'Bio - Rohdaten'!Z257-'nicht Bio - Rohdaten'!Z257</f>
        <v>0.89060897036792852</v>
      </c>
      <c r="F256" s="403">
        <f>'Bio - Rohdaten'!AE257-'nicht Bio - Rohdaten'!AE257</f>
        <v>6.9622950730653557</v>
      </c>
      <c r="G256" s="403">
        <f>'Bio - Rohdaten'!AU257-'nicht Bio - Rohdaten'!AU257</f>
        <v>21.470993269675517</v>
      </c>
      <c r="H256" s="403">
        <f>'Bio - Rohdaten'!AX257-'nicht Bio - Rohdaten'!AX257</f>
        <v>1.6722826203113317</v>
      </c>
      <c r="I256" s="411">
        <f>'Bio - Rohdaten'!AY257-'nicht Bio - Rohdaten'!AY257</f>
        <v>67.691161043687913</v>
      </c>
      <c r="J256" s="412">
        <f>('Bio - Rohdaten'!AY257/'nicht Bio - Rohdaten'!AY257-1)</f>
        <v>0.5401969005280205</v>
      </c>
    </row>
    <row r="257" spans="1:10">
      <c r="A257" s="398">
        <f>'Bio - Rohdaten'!A258</f>
        <v>43739</v>
      </c>
      <c r="B257" s="403">
        <f>'Bio - Rohdaten'!J258-'nicht Bio - Rohdaten'!J258</f>
        <v>9.923786865662592</v>
      </c>
      <c r="C257" s="403">
        <f>'Bio - Rohdaten'!U258-'nicht Bio - Rohdaten'!U258</f>
        <v>20.277899975743246</v>
      </c>
      <c r="D257" s="403">
        <f>'Bio - Rohdaten'!W258-'nicht Bio - Rohdaten'!W258</f>
        <v>6.4851815093473597</v>
      </c>
      <c r="E257" s="403">
        <f>'Bio - Rohdaten'!Z258-'nicht Bio - Rohdaten'!Z258</f>
        <v>0.91394152177742694</v>
      </c>
      <c r="F257" s="403">
        <f>'Bio - Rohdaten'!AE258-'nicht Bio - Rohdaten'!AE258</f>
        <v>5.3673746062194656</v>
      </c>
      <c r="G257" s="403">
        <f>'Bio - Rohdaten'!AU258-'nicht Bio - Rohdaten'!AU258</f>
        <v>21.437956583384995</v>
      </c>
      <c r="H257" s="403">
        <f>'Bio - Rohdaten'!AX258-'nicht Bio - Rohdaten'!AX258</f>
        <v>1.6722826203113317</v>
      </c>
      <c r="I257" s="411">
        <f>'Bio - Rohdaten'!AY258-'nicht Bio - Rohdaten'!AY258</f>
        <v>66.078423682446399</v>
      </c>
      <c r="J257" s="412">
        <f>('Bio - Rohdaten'!AY258/'nicht Bio - Rohdaten'!AY258-1)</f>
        <v>0.53098022046796367</v>
      </c>
    </row>
    <row r="258" spans="1:10">
      <c r="A258" s="398">
        <f>'Bio - Rohdaten'!A259</f>
        <v>43770</v>
      </c>
      <c r="B258" s="403">
        <f>'Bio - Rohdaten'!J259-'nicht Bio - Rohdaten'!J259</f>
        <v>10.016466669472059</v>
      </c>
      <c r="C258" s="403">
        <f>'Bio - Rohdaten'!U259-'nicht Bio - Rohdaten'!U259</f>
        <v>19.484340189637173</v>
      </c>
      <c r="D258" s="403">
        <f>'Bio - Rohdaten'!W259-'nicht Bio - Rohdaten'!W259</f>
        <v>6.3791090791666818</v>
      </c>
      <c r="E258" s="403">
        <f>'Bio - Rohdaten'!Z259-'nicht Bio - Rohdaten'!Z259</f>
        <v>1.0703713486175583</v>
      </c>
      <c r="F258" s="403">
        <f>'Bio - Rohdaten'!AE259-'nicht Bio - Rohdaten'!AE259</f>
        <v>6.5958796104949684</v>
      </c>
      <c r="G258" s="403">
        <f>'Bio - Rohdaten'!AU259-'nicht Bio - Rohdaten'!AU259</f>
        <v>16.903402752571495</v>
      </c>
      <c r="H258" s="403">
        <f>'Bio - Rohdaten'!AX259-'nicht Bio - Rohdaten'!AX259</f>
        <v>1.6722826203113317</v>
      </c>
      <c r="I258" s="411">
        <f>'Bio - Rohdaten'!AY259-'nicht Bio - Rohdaten'!AY259</f>
        <v>62.121852270271276</v>
      </c>
      <c r="J258" s="412">
        <f>('Bio - Rohdaten'!AY259/'nicht Bio - Rohdaten'!AY259-1)</f>
        <v>0.50427028489471293</v>
      </c>
    </row>
    <row r="259" spans="1:10">
      <c r="A259" s="398">
        <f>'Bio - Rohdaten'!A260</f>
        <v>43800</v>
      </c>
      <c r="B259" s="403">
        <f>'Bio - Rohdaten'!J260-'nicht Bio - Rohdaten'!J260</f>
        <v>9.7405606985463287</v>
      </c>
      <c r="C259" s="403">
        <f>'Bio - Rohdaten'!U260-'nicht Bio - Rohdaten'!U260</f>
        <v>19.989544965462024</v>
      </c>
      <c r="D259" s="403">
        <f>'Bio - Rohdaten'!W260-'nicht Bio - Rohdaten'!W260</f>
        <v>6.2600341060555955</v>
      </c>
      <c r="E259" s="403">
        <f>'Bio - Rohdaten'!Z260-'nicht Bio - Rohdaten'!Z260</f>
        <v>1.0491638247833339</v>
      </c>
      <c r="F259" s="403">
        <f>'Bio - Rohdaten'!AE260-'nicht Bio - Rohdaten'!AE260</f>
        <v>6.3532371096177886</v>
      </c>
      <c r="G259" s="403">
        <f>'Bio - Rohdaten'!AU260-'nicht Bio - Rohdaten'!AU260</f>
        <v>15.003286388112677</v>
      </c>
      <c r="H259" s="403">
        <f>'Bio - Rohdaten'!AX260-'nicht Bio - Rohdaten'!AX260</f>
        <v>1.6722826203113317</v>
      </c>
      <c r="I259" s="411">
        <f>'Bio - Rohdaten'!AY260-'nicht Bio - Rohdaten'!AY260</f>
        <v>60.06810971288904</v>
      </c>
      <c r="J259" s="412">
        <f>('Bio - Rohdaten'!AY260/'nicht Bio - Rohdaten'!AY260-1)</f>
        <v>0.49375094780751505</v>
      </c>
    </row>
    <row r="260" spans="1:10">
      <c r="A260" s="398">
        <f>'Bio - Rohdaten'!A261</f>
        <v>43831</v>
      </c>
      <c r="B260" s="403">
        <f>'Bio - Rohdaten'!J261-'nicht Bio - Rohdaten'!J261</f>
        <v>9.6853176342711897</v>
      </c>
      <c r="C260" s="403">
        <f>'Bio - Rohdaten'!U261-'nicht Bio - Rohdaten'!U261</f>
        <v>20.986560452363896</v>
      </c>
      <c r="D260" s="403">
        <f>'Bio - Rohdaten'!W261-'nicht Bio - Rohdaten'!W261</f>
        <v>6.0729480919421377</v>
      </c>
      <c r="E260" s="403">
        <f>'Bio - Rohdaten'!Z261-'nicht Bio - Rohdaten'!Z261</f>
        <v>1.2327350594903566</v>
      </c>
      <c r="F260" s="403">
        <f>'Bio - Rohdaten'!AE261-'nicht Bio - Rohdaten'!AE261</f>
        <v>6.9594692424173221</v>
      </c>
      <c r="G260" s="403">
        <f>'Bio - Rohdaten'!AU261-'nicht Bio - Rohdaten'!AU261</f>
        <v>15.001168156001313</v>
      </c>
      <c r="H260" s="403">
        <f>'Bio - Rohdaten'!AX261-'nicht Bio - Rohdaten'!AX261</f>
        <v>1.6722826203113317</v>
      </c>
      <c r="I260" s="411">
        <f>'Bio - Rohdaten'!AY261-'nicht Bio - Rohdaten'!AY261</f>
        <v>61.610481256797527</v>
      </c>
      <c r="J260" s="412">
        <f>('Bio - Rohdaten'!AY261/'nicht Bio - Rohdaten'!AY261-1)</f>
        <v>0.50874397477639799</v>
      </c>
    </row>
    <row r="261" spans="1:10">
      <c r="A261" s="398">
        <f>'Bio - Rohdaten'!A262</f>
        <v>43862</v>
      </c>
      <c r="B261" s="403">
        <f>'Bio - Rohdaten'!J262-'nicht Bio - Rohdaten'!J262</f>
        <v>10.290353817310027</v>
      </c>
      <c r="C261" s="403">
        <f>'Bio - Rohdaten'!U262-'nicht Bio - Rohdaten'!U262</f>
        <v>20.286905010211555</v>
      </c>
      <c r="D261" s="403">
        <f>'Bio - Rohdaten'!W262-'nicht Bio - Rohdaten'!W262</f>
        <v>6.4722370003332976</v>
      </c>
      <c r="E261" s="403">
        <f>'Bio - Rohdaten'!Z262-'nicht Bio - Rohdaten'!Z262</f>
        <v>1.0158017743732886</v>
      </c>
      <c r="F261" s="403">
        <f>'Bio - Rohdaten'!AE262-'nicht Bio - Rohdaten'!AE262</f>
        <v>7.1705460142071704</v>
      </c>
      <c r="G261" s="403">
        <f>'Bio - Rohdaten'!AU262-'nicht Bio - Rohdaten'!AU262</f>
        <v>13.390753591713064</v>
      </c>
      <c r="H261" s="403">
        <f>'Bio - Rohdaten'!AX262-'nicht Bio - Rohdaten'!AX262</f>
        <v>1.6722826203113317</v>
      </c>
      <c r="I261" s="411">
        <f>'Bio - Rohdaten'!AY262-'nicht Bio - Rohdaten'!AY262</f>
        <v>60.298879828459732</v>
      </c>
      <c r="J261" s="412">
        <f>('Bio - Rohdaten'!AY262/'nicht Bio - Rohdaten'!AY262-1)</f>
        <v>0.49746089017687556</v>
      </c>
    </row>
    <row r="262" spans="1:10">
      <c r="A262" s="398">
        <f>'Bio - Rohdaten'!A263</f>
        <v>43891</v>
      </c>
      <c r="B262" s="403">
        <f>'Bio - Rohdaten'!J263-'nicht Bio - Rohdaten'!J263</f>
        <v>10.867688396792651</v>
      </c>
      <c r="C262" s="403">
        <f>'Bio - Rohdaten'!U263-'nicht Bio - Rohdaten'!U263</f>
        <v>19.171601040388552</v>
      </c>
      <c r="D262" s="403">
        <f>'Bio - Rohdaten'!W263-'nicht Bio - Rohdaten'!W263</f>
        <v>6.7586898676288243</v>
      </c>
      <c r="E262" s="403">
        <f>'Bio - Rohdaten'!Z263-'nicht Bio - Rohdaten'!Z263</f>
        <v>1.0338904008158636</v>
      </c>
      <c r="F262" s="403">
        <f>'Bio - Rohdaten'!AE263-'nicht Bio - Rohdaten'!AE263</f>
        <v>6.7617437028753375</v>
      </c>
      <c r="G262" s="403">
        <f>'Bio - Rohdaten'!AU263-'nicht Bio - Rohdaten'!AU263</f>
        <v>15.246514230425426</v>
      </c>
      <c r="H262" s="403">
        <f>'Bio - Rohdaten'!AX263-'nicht Bio - Rohdaten'!AX263</f>
        <v>1.6722826203113317</v>
      </c>
      <c r="I262" s="411">
        <f>'Bio - Rohdaten'!AY263-'nicht Bio - Rohdaten'!AY263</f>
        <v>61.512410259237996</v>
      </c>
      <c r="J262" s="412">
        <f>('Bio - Rohdaten'!AY263/'nicht Bio - Rohdaten'!AY263-1)</f>
        <v>0.5099260555903613</v>
      </c>
    </row>
    <row r="263" spans="1:10">
      <c r="A263" s="398">
        <f>'Bio - Rohdaten'!A264</f>
        <v>43922</v>
      </c>
      <c r="B263" s="403">
        <f>'Bio - Rohdaten'!J264-'nicht Bio - Rohdaten'!J264</f>
        <v>9.9891636722797941</v>
      </c>
      <c r="C263" s="403">
        <f>'Bio - Rohdaten'!U264-'nicht Bio - Rohdaten'!U264</f>
        <v>18.78221141847353</v>
      </c>
      <c r="D263" s="403">
        <f>'Bio - Rohdaten'!W264-'nicht Bio - Rohdaten'!W264</f>
        <v>6.3854762528300455</v>
      </c>
      <c r="E263" s="403">
        <f>'Bio - Rohdaten'!Z264-'nicht Bio - Rohdaten'!Z264</f>
        <v>1.0619008858239731</v>
      </c>
      <c r="F263" s="403">
        <f>'Bio - Rohdaten'!AE264-'nicht Bio - Rohdaten'!AE264</f>
        <v>6.4775154688157297</v>
      </c>
      <c r="G263" s="403">
        <f>'Bio - Rohdaten'!AU264-'nicht Bio - Rohdaten'!AU264</f>
        <v>16.529432961717291</v>
      </c>
      <c r="H263" s="403">
        <f>'Bio - Rohdaten'!AX264-'nicht Bio - Rohdaten'!AX264</f>
        <v>1.6722826203113317</v>
      </c>
      <c r="I263" s="411">
        <f>'Bio - Rohdaten'!AY264-'nicht Bio - Rohdaten'!AY264</f>
        <v>60.897983280251665</v>
      </c>
      <c r="J263" s="412">
        <f>('Bio - Rohdaten'!AY264/'nicht Bio - Rohdaten'!AY264-1)</f>
        <v>0.4881451539113808</v>
      </c>
    </row>
    <row r="264" spans="1:10">
      <c r="A264" s="398">
        <f>'Bio - Rohdaten'!A265</f>
        <v>43952</v>
      </c>
      <c r="B264" s="403">
        <f>'Bio - Rohdaten'!J265-'nicht Bio - Rohdaten'!J265</f>
        <v>10.621118124264207</v>
      </c>
      <c r="C264" s="403">
        <f>'Bio - Rohdaten'!U265-'nicht Bio - Rohdaten'!U265</f>
        <v>19.828272897664768</v>
      </c>
      <c r="D264" s="403">
        <f>'Bio - Rohdaten'!W265-'nicht Bio - Rohdaten'!W265</f>
        <v>6.8090241075942508</v>
      </c>
      <c r="E264" s="403">
        <f>'Bio - Rohdaten'!Z265-'nicht Bio - Rohdaten'!Z265</f>
        <v>0.96504278874936178</v>
      </c>
      <c r="F264" s="403">
        <f>'Bio - Rohdaten'!AE265-'nicht Bio - Rohdaten'!AE265</f>
        <v>6.420464059704873</v>
      </c>
      <c r="G264" s="403">
        <f>'Bio - Rohdaten'!AU265-'nicht Bio - Rohdaten'!AU265</f>
        <v>17.711902049901301</v>
      </c>
      <c r="H264" s="403">
        <f>'Bio - Rohdaten'!AX265-'nicht Bio - Rohdaten'!AX265</f>
        <v>1.6722826203113317</v>
      </c>
      <c r="I264" s="411">
        <f>'Bio - Rohdaten'!AY265-'nicht Bio - Rohdaten'!AY265</f>
        <v>64.028106648190075</v>
      </c>
      <c r="J264" s="412">
        <f>('Bio - Rohdaten'!AY265/'nicht Bio - Rohdaten'!AY265-1)</f>
        <v>0.51506777646267099</v>
      </c>
    </row>
    <row r="265" spans="1:10">
      <c r="A265" s="398">
        <f>'Bio - Rohdaten'!A266</f>
        <v>43983</v>
      </c>
      <c r="B265" s="403">
        <f>'Bio - Rohdaten'!J266-'nicht Bio - Rohdaten'!J266</f>
        <v>10.264898611156475</v>
      </c>
      <c r="C265" s="403">
        <f>'Bio - Rohdaten'!U266-'nicht Bio - Rohdaten'!U266</f>
        <v>18.547876977166062</v>
      </c>
      <c r="D265" s="403">
        <f>'Bio - Rohdaten'!W266-'nicht Bio - Rohdaten'!W266</f>
        <v>6.9507505752300496</v>
      </c>
      <c r="E265" s="403">
        <f>'Bio - Rohdaten'!Z266-'nicht Bio - Rohdaten'!Z266</f>
        <v>0.83489391405767033</v>
      </c>
      <c r="F265" s="403">
        <f>'Bio - Rohdaten'!AE266-'nicht Bio - Rohdaten'!AE266</f>
        <v>6.4638260479197687</v>
      </c>
      <c r="G265" s="403">
        <f>'Bio - Rohdaten'!AU266-'nicht Bio - Rohdaten'!AU266</f>
        <v>21.731288312096833</v>
      </c>
      <c r="H265" s="403">
        <f>'Bio - Rohdaten'!AX266-'nicht Bio - Rohdaten'!AX266</f>
        <v>1.6722826203113317</v>
      </c>
      <c r="I265" s="411">
        <f>'Bio - Rohdaten'!AY266-'nicht Bio - Rohdaten'!AY266</f>
        <v>66.465817057938182</v>
      </c>
      <c r="J265" s="412">
        <f>('Bio - Rohdaten'!AY266/'nicht Bio - Rohdaten'!AY266-1)</f>
        <v>0.5128031597157976</v>
      </c>
    </row>
    <row r="266" spans="1:10">
      <c r="A266" s="398">
        <f>'Bio - Rohdaten'!A267</f>
        <v>44013</v>
      </c>
      <c r="B266" s="403">
        <f>'Bio - Rohdaten'!J267-'nicht Bio - Rohdaten'!J267</f>
        <v>10.52100345771386</v>
      </c>
      <c r="C266" s="403">
        <f>'Bio - Rohdaten'!U267-'nicht Bio - Rohdaten'!U267</f>
        <v>19.712962151526845</v>
      </c>
      <c r="D266" s="403">
        <f>'Bio - Rohdaten'!W267-'nicht Bio - Rohdaten'!W267</f>
        <v>6.171650722926298</v>
      </c>
      <c r="E266" s="403">
        <f>'Bio - Rohdaten'!Z267-'nicht Bio - Rohdaten'!Z267</f>
        <v>1.0767474631155203</v>
      </c>
      <c r="F266" s="403">
        <f>'Bio - Rohdaten'!AE267-'nicht Bio - Rohdaten'!AE267</f>
        <v>6.2725610776356735</v>
      </c>
      <c r="G266" s="403">
        <f>'Bio - Rohdaten'!AU267-'nicht Bio - Rohdaten'!AU267</f>
        <v>21.65583561922746</v>
      </c>
      <c r="H266" s="403">
        <f>'Bio - Rohdaten'!AX267-'nicht Bio - Rohdaten'!AX267</f>
        <v>1.6722826203113317</v>
      </c>
      <c r="I266" s="411">
        <f>'Bio - Rohdaten'!AY267-'nicht Bio - Rohdaten'!AY267</f>
        <v>67.083043112457005</v>
      </c>
      <c r="J266" s="412">
        <f>('Bio - Rohdaten'!AY267/'nicht Bio - Rohdaten'!AY267-1)</f>
        <v>0.52777083016183846</v>
      </c>
    </row>
    <row r="267" spans="1:10">
      <c r="A267" s="398">
        <f>'Bio - Rohdaten'!A268</f>
        <v>44044</v>
      </c>
      <c r="B267" s="403">
        <f>'Bio - Rohdaten'!J268-'nicht Bio - Rohdaten'!J268</f>
        <v>10.123389207790211</v>
      </c>
      <c r="C267" s="403">
        <f>'Bio - Rohdaten'!U268-'nicht Bio - Rohdaten'!U268</f>
        <v>20.31953473613175</v>
      </c>
      <c r="D267" s="403">
        <f>'Bio - Rohdaten'!W268-'nicht Bio - Rohdaten'!W268</f>
        <v>6.4073736051095551</v>
      </c>
      <c r="E267" s="403">
        <f>'Bio - Rohdaten'!Z268-'nicht Bio - Rohdaten'!Z268</f>
        <v>1.0831704226405292</v>
      </c>
      <c r="F267" s="403">
        <f>'Bio - Rohdaten'!AE268-'nicht Bio - Rohdaten'!AE268</f>
        <v>6.1868532719332734</v>
      </c>
      <c r="G267" s="403">
        <f>'Bio - Rohdaten'!AU268-'nicht Bio - Rohdaten'!AU268</f>
        <v>20.949196351370851</v>
      </c>
      <c r="H267" s="403">
        <f>'Bio - Rohdaten'!AX268-'nicht Bio - Rohdaten'!AX268</f>
        <v>1.6722826203113317</v>
      </c>
      <c r="I267" s="411">
        <f>'Bio - Rohdaten'!AY268-'nicht Bio - Rohdaten'!AY268</f>
        <v>66.741800215287469</v>
      </c>
      <c r="J267" s="412">
        <f>('Bio - Rohdaten'!AY268/'nicht Bio - Rohdaten'!AY268-1)</f>
        <v>0.52644424015076363</v>
      </c>
    </row>
    <row r="268" spans="1:10">
      <c r="A268" s="398">
        <f>'Bio - Rohdaten'!A269</f>
        <v>44075</v>
      </c>
      <c r="B268" s="403">
        <f>'Bio - Rohdaten'!J269-'nicht Bio - Rohdaten'!J269</f>
        <v>10.316029683513957</v>
      </c>
      <c r="C268" s="403">
        <f>'Bio - Rohdaten'!U269-'nicht Bio - Rohdaten'!U269</f>
        <v>18.768837338370396</v>
      </c>
      <c r="D268" s="403">
        <f>'Bio - Rohdaten'!W269-'nicht Bio - Rohdaten'!W269</f>
        <v>6.9362821798303678</v>
      </c>
      <c r="E268" s="403">
        <f>'Bio - Rohdaten'!Z269-'nicht Bio - Rohdaten'!Z269</f>
        <v>0.84793466880054402</v>
      </c>
      <c r="F268" s="403">
        <f>'Bio - Rohdaten'!AE269-'nicht Bio - Rohdaten'!AE269</f>
        <v>6.3452894376693436</v>
      </c>
      <c r="G268" s="403">
        <f>'Bio - Rohdaten'!AU269-'nicht Bio - Rohdaten'!AU269</f>
        <v>20.54083826054752</v>
      </c>
      <c r="H268" s="403">
        <f>'Bio - Rohdaten'!AX269-'nicht Bio - Rohdaten'!AX269</f>
        <v>1.6722826203113317</v>
      </c>
      <c r="I268" s="411">
        <f>'Bio - Rohdaten'!AY269-'nicht Bio - Rohdaten'!AY269</f>
        <v>65.427494189043429</v>
      </c>
      <c r="J268" s="412">
        <f>('Bio - Rohdaten'!AY269/'nicht Bio - Rohdaten'!AY269-1)</f>
        <v>0.51133214805179339</v>
      </c>
    </row>
    <row r="269" spans="1:10">
      <c r="A269" s="398">
        <f>'Bio - Rohdaten'!A270</f>
        <v>44105</v>
      </c>
      <c r="B269" s="403">
        <f>'Bio - Rohdaten'!J270-'nicht Bio - Rohdaten'!J270</f>
        <v>10.453814763867562</v>
      </c>
      <c r="C269" s="403">
        <f>'Bio - Rohdaten'!U270-'nicht Bio - Rohdaten'!U270</f>
        <v>19.28583994359893</v>
      </c>
      <c r="D269" s="403">
        <f>'Bio - Rohdaten'!W270-'nicht Bio - Rohdaten'!W270</f>
        <v>6.8291609606202819</v>
      </c>
      <c r="E269" s="403">
        <f>'Bio - Rohdaten'!Z270-'nicht Bio - Rohdaten'!Z270</f>
        <v>0.71084320906380594</v>
      </c>
      <c r="F269" s="403">
        <f>'Bio - Rohdaten'!AE270-'nicht Bio - Rohdaten'!AE270</f>
        <v>6.1614288600355724</v>
      </c>
      <c r="G269" s="403">
        <f>'Bio - Rohdaten'!AU270-'nicht Bio - Rohdaten'!AU270</f>
        <v>20.018701456296007</v>
      </c>
      <c r="H269" s="403">
        <f>'Bio - Rohdaten'!AX270-'nicht Bio - Rohdaten'!AX270</f>
        <v>1.6722826203113317</v>
      </c>
      <c r="I269" s="411">
        <f>'Bio - Rohdaten'!AY270-'nicht Bio - Rohdaten'!AY270</f>
        <v>65.132071813793473</v>
      </c>
      <c r="J269" s="412">
        <f>('Bio - Rohdaten'!AY270/'nicht Bio - Rohdaten'!AY270-1)</f>
        <v>0.5216637351853779</v>
      </c>
    </row>
    <row r="270" spans="1:10">
      <c r="A270" s="398">
        <f>'Bio - Rohdaten'!A271</f>
        <v>44136</v>
      </c>
      <c r="B270" s="403">
        <f>'Bio - Rohdaten'!J271-'nicht Bio - Rohdaten'!J271</f>
        <v>10.192456143462362</v>
      </c>
      <c r="C270" s="403">
        <f>'Bio - Rohdaten'!U271-'nicht Bio - Rohdaten'!U271</f>
        <v>20.780356141822395</v>
      </c>
      <c r="D270" s="403">
        <f>'Bio - Rohdaten'!W271-'nicht Bio - Rohdaten'!W271</f>
        <v>7.0049049776514067</v>
      </c>
      <c r="E270" s="403">
        <f>'Bio - Rohdaten'!Z271-'nicht Bio - Rohdaten'!Z271</f>
        <v>0.77204159479644596</v>
      </c>
      <c r="F270" s="403">
        <f>'Bio - Rohdaten'!AE271-'nicht Bio - Rohdaten'!AE271</f>
        <v>6.2899772729015062</v>
      </c>
      <c r="G270" s="403">
        <f>'Bio - Rohdaten'!AU271-'nicht Bio - Rohdaten'!AU271</f>
        <v>18.378542586356801</v>
      </c>
      <c r="H270" s="403">
        <f>'Bio - Rohdaten'!AX271-'nicht Bio - Rohdaten'!AX271</f>
        <v>1.6722826203113317</v>
      </c>
      <c r="I270" s="411">
        <f>'Bio - Rohdaten'!AY271-'nicht Bio - Rohdaten'!AY271</f>
        <v>65.090561337302219</v>
      </c>
      <c r="J270" s="412">
        <f>('Bio - Rohdaten'!AY271/'nicht Bio - Rohdaten'!AY271-1)</f>
        <v>0.53784039798081307</v>
      </c>
    </row>
    <row r="271" spans="1:10">
      <c r="A271" s="398">
        <f>'Bio - Rohdaten'!A272</f>
        <v>44166</v>
      </c>
      <c r="B271" s="403">
        <f>'Bio - Rohdaten'!J272-'nicht Bio - Rohdaten'!J272</f>
        <v>10.606208221650256</v>
      </c>
      <c r="C271" s="403">
        <f>'Bio - Rohdaten'!U272-'nicht Bio - Rohdaten'!U272</f>
        <v>19.607819986975485</v>
      </c>
      <c r="D271" s="403">
        <f>'Bio - Rohdaten'!W272-'nicht Bio - Rohdaten'!W272</f>
        <v>7.0168434332385914</v>
      </c>
      <c r="E271" s="403">
        <f>'Bio - Rohdaten'!Z272-'nicht Bio - Rohdaten'!Z272</f>
        <v>0.90449639221708644</v>
      </c>
      <c r="F271" s="403">
        <f>'Bio - Rohdaten'!AE272-'nicht Bio - Rohdaten'!AE272</f>
        <v>6.9753715552459319</v>
      </c>
      <c r="G271" s="403">
        <f>'Bio - Rohdaten'!AU272-'nicht Bio - Rohdaten'!AU272</f>
        <v>14.974509197511352</v>
      </c>
      <c r="H271" s="403">
        <f>'Bio - Rohdaten'!AX272-'nicht Bio - Rohdaten'!AX272</f>
        <v>1.6722826203113317</v>
      </c>
      <c r="I271" s="411">
        <f>'Bio - Rohdaten'!AY272-'nicht Bio - Rohdaten'!AY272</f>
        <v>61.75753140715004</v>
      </c>
      <c r="J271" s="412">
        <f>('Bio - Rohdaten'!AY272/'nicht Bio - Rohdaten'!AY272-1)</f>
        <v>0.51807645963966253</v>
      </c>
    </row>
    <row r="272" spans="1:10">
      <c r="A272" s="398">
        <f>'Bio - Rohdaten'!A273</f>
        <v>44197</v>
      </c>
      <c r="B272" s="403">
        <f>'Bio - Rohdaten'!J273-'nicht Bio - Rohdaten'!J273</f>
        <v>9.7490441655529558</v>
      </c>
      <c r="C272" s="403">
        <f>'Bio - Rohdaten'!U273-'nicht Bio - Rohdaten'!U273</f>
        <v>20.623974040365106</v>
      </c>
      <c r="D272" s="403">
        <f>'Bio - Rohdaten'!W273-'nicht Bio - Rohdaten'!W273</f>
        <v>6.6737802483121165</v>
      </c>
      <c r="E272" s="403">
        <f>'Bio - Rohdaten'!Z273-'nicht Bio - Rohdaten'!Z273</f>
        <v>0.7432010768252264</v>
      </c>
      <c r="F272" s="403">
        <f>'Bio - Rohdaten'!AE273-'nicht Bio - Rohdaten'!AE273</f>
        <v>6.7843954182829656</v>
      </c>
      <c r="G272" s="403">
        <f>'Bio - Rohdaten'!AU273-'nicht Bio - Rohdaten'!AU273</f>
        <v>15.292848565249258</v>
      </c>
      <c r="H272" s="403">
        <f>'Bio - Rohdaten'!AX273-'nicht Bio - Rohdaten'!AX273</f>
        <v>1.6722826203113317</v>
      </c>
      <c r="I272" s="411">
        <f>'Bio - Rohdaten'!AY273-'nicht Bio - Rohdaten'!AY273</f>
        <v>61.539526134898907</v>
      </c>
      <c r="J272" s="412">
        <f>('Bio - Rohdaten'!AY273/'nicht Bio - Rohdaten'!AY273-1)</f>
        <v>0.51315348150033846</v>
      </c>
    </row>
    <row r="273" spans="1:10">
      <c r="A273" s="398">
        <f>'Bio - Rohdaten'!A274</f>
        <v>44228</v>
      </c>
      <c r="B273" s="403">
        <f>'Bio - Rohdaten'!J274-'nicht Bio - Rohdaten'!J274</f>
        <v>9.9120396561215323</v>
      </c>
      <c r="C273" s="403">
        <f>'Bio - Rohdaten'!U274-'nicht Bio - Rohdaten'!U274</f>
        <v>20.961766287747665</v>
      </c>
      <c r="D273" s="403">
        <f>'Bio - Rohdaten'!W274-'nicht Bio - Rohdaten'!W274</f>
        <v>6.759294562707904</v>
      </c>
      <c r="E273" s="403">
        <f>'Bio - Rohdaten'!Z274-'nicht Bio - Rohdaten'!Z274</f>
        <v>0.78093833211239971</v>
      </c>
      <c r="F273" s="403">
        <f>'Bio - Rohdaten'!AE274-'nicht Bio - Rohdaten'!AE274</f>
        <v>6.9452906478071323</v>
      </c>
      <c r="G273" s="403">
        <f>'Bio - Rohdaten'!AU274-'nicht Bio - Rohdaten'!AU274</f>
        <v>16.340066456791874</v>
      </c>
      <c r="H273" s="403">
        <f>'Bio - Rohdaten'!AX274-'nicht Bio - Rohdaten'!AX274</f>
        <v>1.6722826203113317</v>
      </c>
      <c r="I273" s="403">
        <f>'Bio - Rohdaten'!AY274-'nicht Bio - Rohdaten'!AY274</f>
        <v>63.371678563599815</v>
      </c>
      <c r="J273" s="404">
        <f>('Bio - Rohdaten'!AY274/'nicht Bio - Rohdaten'!AY274-1)</f>
        <v>0.5301171383874661</v>
      </c>
    </row>
    <row r="274" spans="1:10">
      <c r="A274" s="398">
        <f>'Bio - Rohdaten'!A275</f>
        <v>44256</v>
      </c>
      <c r="B274" s="403">
        <f>'Bio - Rohdaten'!J275-'nicht Bio - Rohdaten'!J275</f>
        <v>10.253908474005534</v>
      </c>
      <c r="C274" s="403">
        <f>'Bio - Rohdaten'!U275-'nicht Bio - Rohdaten'!U275</f>
        <v>21.328726057631172</v>
      </c>
      <c r="D274" s="403">
        <f>'Bio - Rohdaten'!W275-'nicht Bio - Rohdaten'!W275</f>
        <v>6.7545707148666914</v>
      </c>
      <c r="E274" s="403">
        <f>'Bio - Rohdaten'!Z275-'nicht Bio - Rohdaten'!Z275</f>
        <v>0.75604830598446515</v>
      </c>
      <c r="F274" s="403">
        <f>'Bio - Rohdaten'!AE275-'nicht Bio - Rohdaten'!AE275</f>
        <v>6.2902444594604852</v>
      </c>
      <c r="G274" s="403">
        <f>'Bio - Rohdaten'!AU275-'nicht Bio - Rohdaten'!AU275</f>
        <v>14.623328667540164</v>
      </c>
      <c r="H274" s="403">
        <f>'Bio - Rohdaten'!AX275-'nicht Bio - Rohdaten'!AX275</f>
        <v>1.6722826203113317</v>
      </c>
      <c r="I274" s="403">
        <f>'Bio - Rohdaten'!AY275-'nicht Bio - Rohdaten'!AY275</f>
        <v>61.679109299799833</v>
      </c>
      <c r="J274" s="404">
        <f>('Bio - Rohdaten'!AY275/'nicht Bio - Rohdaten'!AY275-1)</f>
        <v>0.51807487280751752</v>
      </c>
    </row>
    <row r="275" spans="1:10">
      <c r="A275" s="398">
        <f>'Bio - Rohdaten'!A276</f>
        <v>44287</v>
      </c>
      <c r="B275" s="403">
        <f>'Bio - Rohdaten'!J276-'nicht Bio - Rohdaten'!J276</f>
        <v>9.1773305288156237</v>
      </c>
      <c r="C275" s="403">
        <f>'Bio - Rohdaten'!U276-'nicht Bio - Rohdaten'!U276</f>
        <v>20.642267411378782</v>
      </c>
      <c r="D275" s="403">
        <f>'Bio - Rohdaten'!W276-'nicht Bio - Rohdaten'!W276</f>
        <v>6.4112412667043017</v>
      </c>
      <c r="E275" s="403">
        <f>'Bio - Rohdaten'!Z276-'nicht Bio - Rohdaten'!Z276</f>
        <v>0.70641737194805398</v>
      </c>
      <c r="F275" s="403">
        <f>'Bio - Rohdaten'!AE276-'nicht Bio - Rohdaten'!AE276</f>
        <v>5.9506342807549988</v>
      </c>
      <c r="G275" s="403">
        <f>'Bio - Rohdaten'!AU276-'nicht Bio - Rohdaten'!AU276</f>
        <v>15.083032909142155</v>
      </c>
      <c r="H275" s="403">
        <f>'Bio - Rohdaten'!AX276-'nicht Bio - Rohdaten'!AX276</f>
        <v>1.6722826203113317</v>
      </c>
      <c r="I275" s="403">
        <f>'Bio - Rohdaten'!AY276-'nicht Bio - Rohdaten'!AY276</f>
        <v>59.643206389055266</v>
      </c>
      <c r="J275" s="404">
        <f>('Bio - Rohdaten'!AY276/'nicht Bio - Rohdaten'!AY276-1)</f>
        <v>0.49891741347854812</v>
      </c>
    </row>
    <row r="276" spans="1:10">
      <c r="A276" s="398">
        <f>'Bio - Rohdaten'!A277</f>
        <v>44317</v>
      </c>
      <c r="B276" s="403">
        <f>'Bio - Rohdaten'!J277-'nicht Bio - Rohdaten'!J277</f>
        <v>9.1158740198546973</v>
      </c>
      <c r="C276" s="403">
        <f>'Bio - Rohdaten'!U277-'nicht Bio - Rohdaten'!U277</f>
        <v>19.981858411994196</v>
      </c>
      <c r="D276" s="403">
        <f>'Bio - Rohdaten'!W277-'nicht Bio - Rohdaten'!W277</f>
        <v>6.5209234925579871</v>
      </c>
      <c r="E276" s="403">
        <f>'Bio - Rohdaten'!Z277-'nicht Bio - Rohdaten'!Z277</f>
        <v>0.95984716041319329</v>
      </c>
      <c r="F276" s="403">
        <f>'Bio - Rohdaten'!AE277-'nicht Bio - Rohdaten'!AE277</f>
        <v>6.2766329488760988</v>
      </c>
      <c r="G276" s="403">
        <f>'Bio - Rohdaten'!AU277-'nicht Bio - Rohdaten'!AU277</f>
        <v>14.893271524024023</v>
      </c>
      <c r="H276" s="403">
        <f>'Bio - Rohdaten'!AX277-'nicht Bio - Rohdaten'!AX277</f>
        <v>1.6722826203113317</v>
      </c>
      <c r="I276" s="403">
        <f>'Bio - Rohdaten'!AY277-'nicht Bio - Rohdaten'!AY277</f>
        <v>59.420690178031535</v>
      </c>
      <c r="J276" s="404">
        <f>('Bio - Rohdaten'!AY277/'nicht Bio - Rohdaten'!AY277-1)</f>
        <v>0.48642694550198007</v>
      </c>
    </row>
    <row r="277" spans="1:10">
      <c r="A277" s="398">
        <f>'Bio - Rohdaten'!A278</f>
        <v>44348</v>
      </c>
      <c r="B277" s="403">
        <f>'Bio - Rohdaten'!J278-'nicht Bio - Rohdaten'!J278</f>
        <v>9.6552741869053449</v>
      </c>
      <c r="C277" s="403">
        <f>'Bio - Rohdaten'!U278-'nicht Bio - Rohdaten'!U278</f>
        <v>19.368811034607916</v>
      </c>
      <c r="D277" s="403">
        <f>'Bio - Rohdaten'!W278-'nicht Bio - Rohdaten'!W278</f>
        <v>6.3469553206778393</v>
      </c>
      <c r="E277" s="403">
        <f>'Bio - Rohdaten'!Z278-'nicht Bio - Rohdaten'!Z278</f>
        <v>0.7873319306115294</v>
      </c>
      <c r="F277" s="403">
        <f>'Bio - Rohdaten'!AE278-'nicht Bio - Rohdaten'!AE278</f>
        <v>5.9122656306185704</v>
      </c>
      <c r="G277" s="403">
        <f>'Bio - Rohdaten'!AU278-'nicht Bio - Rohdaten'!AU278</f>
        <v>17.909208653055689</v>
      </c>
      <c r="H277" s="403">
        <f>'Bio - Rohdaten'!AX278-'nicht Bio - Rohdaten'!AX278</f>
        <v>1.6722826203113317</v>
      </c>
      <c r="I277" s="403">
        <f>'Bio - Rohdaten'!AY278-'nicht Bio - Rohdaten'!AY278</f>
        <v>61.652129376788182</v>
      </c>
      <c r="J277" s="404">
        <f>('Bio - Rohdaten'!AY278/'nicht Bio - Rohdaten'!AY278-1)</f>
        <v>0.49114041075091097</v>
      </c>
    </row>
    <row r="278" spans="1:10">
      <c r="A278" s="398">
        <f>'Bio - Rohdaten'!A279</f>
        <v>44378</v>
      </c>
      <c r="B278" s="403">
        <f>'Bio - Rohdaten'!J279-'nicht Bio - Rohdaten'!J279</f>
        <v>10.177340311147642</v>
      </c>
      <c r="C278" s="403">
        <f>'Bio - Rohdaten'!U279-'nicht Bio - Rohdaten'!U279</f>
        <v>21.508092948613957</v>
      </c>
      <c r="D278" s="403">
        <f>'Bio - Rohdaten'!W279-'nicht Bio - Rohdaten'!W279</f>
        <v>6.7536598716418688</v>
      </c>
      <c r="E278" s="403">
        <f>'Bio - Rohdaten'!Z279-'nicht Bio - Rohdaten'!Z279</f>
        <v>0.95672672587090357</v>
      </c>
      <c r="F278" s="403">
        <f>'Bio - Rohdaten'!AE279-'nicht Bio - Rohdaten'!AE279</f>
        <v>6.0976599319770557</v>
      </c>
      <c r="G278" s="403">
        <f>'Bio - Rohdaten'!AU279-'nicht Bio - Rohdaten'!AU279</f>
        <v>18.865588210567335</v>
      </c>
      <c r="H278" s="403">
        <f>'Bio - Rohdaten'!AX279-'nicht Bio - Rohdaten'!AX279</f>
        <v>1.6722826203113317</v>
      </c>
      <c r="I278" s="403">
        <f>'Bio - Rohdaten'!AY279-'nicht Bio - Rohdaten'!AY279</f>
        <v>66.031350620130084</v>
      </c>
      <c r="J278" s="404">
        <f>('Bio - Rohdaten'!AY279/'nicht Bio - Rohdaten'!AY279-1)</f>
        <v>0.53287610141952202</v>
      </c>
    </row>
    <row r="279" spans="1:10">
      <c r="A279" s="398">
        <f>'Bio - Rohdaten'!A280</f>
        <v>44409</v>
      </c>
      <c r="B279" s="403">
        <f>'Bio - Rohdaten'!J280-'nicht Bio - Rohdaten'!J280</f>
        <v>9.9071620295673739</v>
      </c>
      <c r="C279" s="403">
        <f>'Bio - Rohdaten'!U280-'nicht Bio - Rohdaten'!U280</f>
        <v>22.595497980038829</v>
      </c>
      <c r="D279" s="403">
        <f>'Bio - Rohdaten'!W280-'nicht Bio - Rohdaten'!W280</f>
        <v>6.9468852933288296</v>
      </c>
      <c r="E279" s="403">
        <f>'Bio - Rohdaten'!Z280-'nicht Bio - Rohdaten'!Z280</f>
        <v>0.91116137023970301</v>
      </c>
      <c r="F279" s="403">
        <f>'Bio - Rohdaten'!AE280-'nicht Bio - Rohdaten'!AE280</f>
        <v>5.4872915299658818</v>
      </c>
      <c r="G279" s="403">
        <f>'Bio - Rohdaten'!AU280-'nicht Bio - Rohdaten'!AU280</f>
        <v>16.322691873833428</v>
      </c>
      <c r="H279" s="403">
        <f>'Bio - Rohdaten'!AX280-'nicht Bio - Rohdaten'!AX280</f>
        <v>1.6722826203113317</v>
      </c>
      <c r="I279" s="403">
        <f>'Bio - Rohdaten'!AY280-'nicht Bio - Rohdaten'!AY280</f>
        <v>63.842972697285362</v>
      </c>
      <c r="J279" s="404">
        <f>('Bio - Rohdaten'!AY280/'nicht Bio - Rohdaten'!AY280-1)</f>
        <v>0.51681770698214646</v>
      </c>
    </row>
    <row r="280" spans="1:10">
      <c r="A280" s="398">
        <f>'Bio - Rohdaten'!A281</f>
        <v>44440</v>
      </c>
      <c r="B280" s="403">
        <f>'Bio - Rohdaten'!J281-'nicht Bio - Rohdaten'!J281</f>
        <v>10.367942068355692</v>
      </c>
      <c r="C280" s="403">
        <f>'Bio - Rohdaten'!U281-'nicht Bio - Rohdaten'!U281</f>
        <v>20.995463294160707</v>
      </c>
      <c r="D280" s="403">
        <f>'Bio - Rohdaten'!W281-'nicht Bio - Rohdaten'!W281</f>
        <v>6.8739600301862005</v>
      </c>
      <c r="E280" s="403">
        <f>'Bio - Rohdaten'!Z281-'nicht Bio - Rohdaten'!Z281</f>
        <v>0.5696498615778034</v>
      </c>
      <c r="F280" s="403">
        <f>'Bio - Rohdaten'!AE281-'nicht Bio - Rohdaten'!AE281</f>
        <v>5.7264468472746852</v>
      </c>
      <c r="G280" s="403">
        <f>'Bio - Rohdaten'!AU281-'nicht Bio - Rohdaten'!AU281</f>
        <v>17.08398951898721</v>
      </c>
      <c r="H280" s="403">
        <f>'Bio - Rohdaten'!AX281-'nicht Bio - Rohdaten'!AX281</f>
        <v>1.6722826203113317</v>
      </c>
      <c r="I280" s="403">
        <f>'Bio - Rohdaten'!AY281-'nicht Bio - Rohdaten'!AY281</f>
        <v>63.289734240853591</v>
      </c>
      <c r="J280" s="404">
        <f>('Bio - Rohdaten'!AY281/'nicht Bio - Rohdaten'!AY281-1)</f>
        <v>0.51364672650106691</v>
      </c>
    </row>
    <row r="281" spans="1:10">
      <c r="A281" s="398">
        <f>'Bio - Rohdaten'!A282</f>
        <v>44470</v>
      </c>
      <c r="B281" s="403">
        <f>'Bio - Rohdaten'!J282-'nicht Bio - Rohdaten'!J282</f>
        <v>9.8778685965748316</v>
      </c>
      <c r="C281" s="403">
        <f>'Bio - Rohdaten'!U282-'nicht Bio - Rohdaten'!U282</f>
        <v>22.022807825298059</v>
      </c>
      <c r="D281" s="403">
        <f>'Bio - Rohdaten'!W282-'nicht Bio - Rohdaten'!W282</f>
        <v>6.9072367551251688</v>
      </c>
      <c r="E281" s="403">
        <f>'Bio - Rohdaten'!Z282-'nicht Bio - Rohdaten'!Z282</f>
        <v>-1.2300349003610236</v>
      </c>
      <c r="F281" s="403">
        <f>'Bio - Rohdaten'!AE282-'nicht Bio - Rohdaten'!AE282</f>
        <v>4.8879040747177864</v>
      </c>
      <c r="G281" s="403">
        <f>'Bio - Rohdaten'!AU282-'nicht Bio - Rohdaten'!AU282</f>
        <v>16.80915450506361</v>
      </c>
      <c r="H281" s="403">
        <f>'Bio - Rohdaten'!AX282-'nicht Bio - Rohdaten'!AX282</f>
        <v>1.6722826203113317</v>
      </c>
      <c r="I281" s="403">
        <f>'Bio - Rohdaten'!AY282-'nicht Bio - Rohdaten'!AY282</f>
        <v>60.947219476729757</v>
      </c>
      <c r="J281" s="404">
        <f>('Bio - Rohdaten'!AY282/'nicht Bio - Rohdaten'!AY282-1)</f>
        <v>0.492405689695399</v>
      </c>
    </row>
    <row r="282" spans="1:10">
      <c r="A282" s="398">
        <f>'Bio - Rohdaten'!A283</f>
        <v>44501</v>
      </c>
      <c r="B282" s="403">
        <f>'Bio - Rohdaten'!J283-'nicht Bio - Rohdaten'!J283</f>
        <v>9.9728194660927869</v>
      </c>
      <c r="C282" s="403">
        <f>'Bio - Rohdaten'!U283-'nicht Bio - Rohdaten'!U283</f>
        <v>22.601397980038833</v>
      </c>
      <c r="D282" s="403">
        <f>'Bio - Rohdaten'!W283-'nicht Bio - Rohdaten'!W283</f>
        <v>6.9072367551251688</v>
      </c>
      <c r="E282" s="403">
        <f>'Bio - Rohdaten'!Z283-'nicht Bio - Rohdaten'!Z283</f>
        <v>0.92975976433097529</v>
      </c>
      <c r="F282" s="403">
        <f>'Bio - Rohdaten'!AE283-'nicht Bio - Rohdaten'!AE283</f>
        <v>6.4446302877059747</v>
      </c>
      <c r="G282" s="403">
        <f>'Bio - Rohdaten'!AU283-'nicht Bio - Rohdaten'!AU283</f>
        <v>14.276322301502152</v>
      </c>
      <c r="H282" s="403">
        <f>'Bio - Rohdaten'!AX283-'nicht Bio - Rohdaten'!AX283</f>
        <v>1.6722826203113317</v>
      </c>
      <c r="I282" s="403">
        <f>'Bio - Rohdaten'!AY283-'nicht Bio - Rohdaten'!AY283</f>
        <v>62.804449175107194</v>
      </c>
      <c r="J282" s="404">
        <f>('Bio - Rohdaten'!AY283/'nicht Bio - Rohdaten'!AY283-1)</f>
        <v>0.5284772278259815</v>
      </c>
    </row>
    <row r="283" spans="1:10">
      <c r="A283" s="398">
        <f>'Bio - Rohdaten'!A284</f>
        <v>44531</v>
      </c>
      <c r="B283" s="403">
        <f>'Bio - Rohdaten'!J284-'nicht Bio - Rohdaten'!J284</f>
        <v>10.232742556211392</v>
      </c>
      <c r="C283" s="403">
        <f>'Bio - Rohdaten'!U284-'nicht Bio - Rohdaten'!U284</f>
        <v>21.187957025773947</v>
      </c>
      <c r="D283" s="403">
        <f>'Bio - Rohdaten'!W284-'nicht Bio - Rohdaten'!W284</f>
        <v>6.9072367551251688</v>
      </c>
      <c r="E283" s="403">
        <f>'Bio - Rohdaten'!Z284-'nicht Bio - Rohdaten'!Z284</f>
        <v>0.77725608321033424</v>
      </c>
      <c r="F283" s="403">
        <f>'Bio - Rohdaten'!AE284-'nicht Bio - Rohdaten'!AE284</f>
        <v>5.1302695036302559</v>
      </c>
      <c r="G283" s="403">
        <f>'Bio - Rohdaten'!AU284-'nicht Bio - Rohdaten'!AU284</f>
        <v>11.76242944988978</v>
      </c>
      <c r="H283" s="403">
        <f>'Bio - Rohdaten'!AX284-'nicht Bio - Rohdaten'!AX284</f>
        <v>1.6722826203113317</v>
      </c>
      <c r="I283" s="403">
        <f>'Bio - Rohdaten'!AY284-'nicht Bio - Rohdaten'!AY284</f>
        <v>57.670173994152222</v>
      </c>
      <c r="J283" s="404">
        <f>('Bio - Rohdaten'!AY284/'nicht Bio - Rohdaten'!AY284-1)</f>
        <v>0.48626360713198014</v>
      </c>
    </row>
    <row r="284" spans="1:10" hidden="1">
      <c r="A284" s="398">
        <f>'Bio - Rohdaten'!A285</f>
        <v>44562</v>
      </c>
      <c r="B284" s="403">
        <f>'Bio - Rohdaten'!J285-'nicht Bio - Rohdaten'!J285</f>
        <v>0</v>
      </c>
      <c r="C284" s="403">
        <f>'Bio - Rohdaten'!U285-'nicht Bio - Rohdaten'!U285</f>
        <v>0</v>
      </c>
      <c r="D284" s="403">
        <f>'Bio - Rohdaten'!W285-'nicht Bio - Rohdaten'!W285</f>
        <v>0</v>
      </c>
      <c r="E284" s="403">
        <f>'Bio - Rohdaten'!Z285-'nicht Bio - Rohdaten'!Z285</f>
        <v>0.99176391808539377</v>
      </c>
      <c r="F284" s="403">
        <f>'Bio - Rohdaten'!AE285-'nicht Bio - Rohdaten'!AE285</f>
        <v>6.0035175791287241</v>
      </c>
      <c r="G284" s="403">
        <f>'Bio - Rohdaten'!AU285-'nicht Bio - Rohdaten'!AU285</f>
        <v>10.371659358252522</v>
      </c>
      <c r="H284" s="403">
        <f>'Bio - Rohdaten'!AX285-'nicht Bio - Rohdaten'!AX285</f>
        <v>1.6722826203113317</v>
      </c>
      <c r="I284" s="403">
        <f>'Bio - Rohdaten'!AY285-'nicht Bio - Rohdaten'!AY285</f>
        <v>19.03922347577798</v>
      </c>
      <c r="J284" s="404">
        <f>('Bio - Rohdaten'!AY285/'nicht Bio - Rohdaten'!AY285-1)</f>
        <v>0.60242103150598147</v>
      </c>
    </row>
    <row r="285" spans="1:10" hidden="1">
      <c r="A285" s="398">
        <f>'Bio - Rohdaten'!A286</f>
        <v>44593</v>
      </c>
      <c r="B285" s="403">
        <f>'Bio - Rohdaten'!J286-'nicht Bio - Rohdaten'!J286</f>
        <v>0</v>
      </c>
      <c r="C285" s="403">
        <f>'Bio - Rohdaten'!U286-'nicht Bio - Rohdaten'!U286</f>
        <v>0</v>
      </c>
      <c r="D285" s="403">
        <f>'Bio - Rohdaten'!W286-'nicht Bio - Rohdaten'!W286</f>
        <v>0</v>
      </c>
      <c r="E285" s="403">
        <f>'Bio - Rohdaten'!Z286-'nicht Bio - Rohdaten'!Z286</f>
        <v>0.89959325520890132</v>
      </c>
      <c r="F285" s="403">
        <f>'Bio - Rohdaten'!AE286-'nicht Bio - Rohdaten'!AE286</f>
        <v>0</v>
      </c>
      <c r="G285" s="403">
        <f>'Bio - Rohdaten'!AU286-'nicht Bio - Rohdaten'!AU286</f>
        <v>0</v>
      </c>
      <c r="H285" s="403">
        <f>'Bio - Rohdaten'!AX286-'nicht Bio - Rohdaten'!AX286</f>
        <v>1.6722826203113317</v>
      </c>
      <c r="I285" s="403">
        <f>'Bio - Rohdaten'!AY286-'nicht Bio - Rohdaten'!AY286</f>
        <v>2.5718758755202331</v>
      </c>
      <c r="J285" s="404">
        <f>('Bio - Rohdaten'!AY286/'nicht Bio - Rohdaten'!AY286-1)</f>
        <v>0.76862521991296284</v>
      </c>
    </row>
    <row r="286" spans="1:10" hidden="1">
      <c r="A286" s="398">
        <f>'Bio - Rohdaten'!A287</f>
        <v>44621</v>
      </c>
      <c r="B286" s="403">
        <f>'Bio - Rohdaten'!J287-'nicht Bio - Rohdaten'!J287</f>
        <v>0</v>
      </c>
      <c r="C286" s="403">
        <f>'Bio - Rohdaten'!U287-'nicht Bio - Rohdaten'!U287</f>
        <v>0</v>
      </c>
      <c r="D286" s="403">
        <f>'Bio - Rohdaten'!W287-'nicht Bio - Rohdaten'!W287</f>
        <v>0</v>
      </c>
      <c r="E286" s="403">
        <f>'Bio - Rohdaten'!Z287-'nicht Bio - Rohdaten'!Z287</f>
        <v>0.88953775216820996</v>
      </c>
      <c r="F286" s="403">
        <f>'Bio - Rohdaten'!AE287-'nicht Bio - Rohdaten'!AE287</f>
        <v>0</v>
      </c>
      <c r="G286" s="403">
        <f>'Bio - Rohdaten'!AU287-'nicht Bio - Rohdaten'!AU287</f>
        <v>0</v>
      </c>
      <c r="H286" s="403">
        <f>'Bio - Rohdaten'!AX287-'nicht Bio - Rohdaten'!AX287</f>
        <v>1.6722826203113317</v>
      </c>
      <c r="I286" s="403">
        <f>'Bio - Rohdaten'!AY287-'nicht Bio - Rohdaten'!AY287</f>
        <v>2.5618203724795419</v>
      </c>
      <c r="J286" s="404">
        <f>('Bio - Rohdaten'!AY287/'nicht Bio - Rohdaten'!AY287-1)</f>
        <v>0.76744476525246186</v>
      </c>
    </row>
    <row r="287" spans="1:10" hidden="1">
      <c r="A287" s="398">
        <f>'Bio - Rohdaten'!A288</f>
        <v>44652</v>
      </c>
      <c r="B287" s="403">
        <f>'Bio - Rohdaten'!J288-'nicht Bio - Rohdaten'!J288</f>
        <v>0</v>
      </c>
      <c r="C287" s="403">
        <f>'Bio - Rohdaten'!U288-'nicht Bio - Rohdaten'!U288</f>
        <v>0</v>
      </c>
      <c r="D287" s="403">
        <f>'Bio - Rohdaten'!W288-'nicht Bio - Rohdaten'!W288</f>
        <v>0</v>
      </c>
      <c r="E287" s="403">
        <f>'Bio - Rohdaten'!Z288-'nicht Bio - Rohdaten'!Z288</f>
        <v>0.92696497515416876</v>
      </c>
      <c r="F287" s="403">
        <f>'Bio - Rohdaten'!AE288-'nicht Bio - Rohdaten'!AE288</f>
        <v>0</v>
      </c>
      <c r="G287" s="403">
        <f>'Bio - Rohdaten'!AU288-'nicht Bio - Rohdaten'!AU288</f>
        <v>0</v>
      </c>
      <c r="H287" s="403">
        <f>'Bio - Rohdaten'!AX288-'nicht Bio - Rohdaten'!AX288</f>
        <v>0</v>
      </c>
      <c r="I287" s="403">
        <f>'Bio - Rohdaten'!AY288-'nicht Bio - Rohdaten'!AY288</f>
        <v>0.92696497515416876</v>
      </c>
      <c r="J287" s="404">
        <f>('Bio - Rohdaten'!AY288/'nicht Bio - Rohdaten'!AY288-1)</f>
        <v>1.0519504324340025</v>
      </c>
    </row>
    <row r="288" spans="1:10" hidden="1">
      <c r="A288" s="398">
        <f>'Bio - Rohdaten'!A289</f>
        <v>44682</v>
      </c>
      <c r="B288" s="403">
        <f>'Bio - Rohdaten'!J289-'nicht Bio - Rohdaten'!J289</f>
        <v>0</v>
      </c>
      <c r="C288" s="403">
        <f>'Bio - Rohdaten'!U289-'nicht Bio - Rohdaten'!U289</f>
        <v>0</v>
      </c>
      <c r="D288" s="403">
        <f>'Bio - Rohdaten'!W289-'nicht Bio - Rohdaten'!W289</f>
        <v>0</v>
      </c>
      <c r="E288" s="403">
        <f>'Bio - Rohdaten'!Z289-'nicht Bio - Rohdaten'!Z289</f>
        <v>0.90536532751042675</v>
      </c>
      <c r="F288" s="403">
        <f>'Bio - Rohdaten'!AE289-'nicht Bio - Rohdaten'!AE289</f>
        <v>0</v>
      </c>
      <c r="G288" s="403">
        <f>'Bio - Rohdaten'!AU289-'nicht Bio - Rohdaten'!AU289</f>
        <v>0</v>
      </c>
      <c r="H288" s="403">
        <f>'Bio - Rohdaten'!AX289-'nicht Bio - Rohdaten'!AX289</f>
        <v>0</v>
      </c>
      <c r="I288" s="403">
        <f>'Bio - Rohdaten'!AY289-'nicht Bio - Rohdaten'!AY289</f>
        <v>0.90536532751042675</v>
      </c>
      <c r="J288" s="404">
        <f>('Bio - Rohdaten'!AY289/'nicht Bio - Rohdaten'!AY289-1)</f>
        <v>1.0249643796004526</v>
      </c>
    </row>
    <row r="289" spans="1:10" hidden="1">
      <c r="A289" s="398">
        <f>'Bio - Rohdaten'!A290</f>
        <v>44713</v>
      </c>
      <c r="B289" s="403">
        <f>'Bio - Rohdaten'!J290-'nicht Bio - Rohdaten'!J290</f>
        <v>0</v>
      </c>
      <c r="C289" s="403">
        <f>'Bio - Rohdaten'!U290-'nicht Bio - Rohdaten'!U290</f>
        <v>0</v>
      </c>
      <c r="D289" s="403">
        <f>'Bio - Rohdaten'!W290-'nicht Bio - Rohdaten'!W290</f>
        <v>0</v>
      </c>
      <c r="E289" s="403">
        <f>'Bio - Rohdaten'!Z290-'nicht Bio - Rohdaten'!Z290</f>
        <v>0.90728935161093527</v>
      </c>
      <c r="F289" s="403">
        <f>'Bio - Rohdaten'!AE290-'nicht Bio - Rohdaten'!AE290</f>
        <v>0</v>
      </c>
      <c r="G289" s="403">
        <f>'Bio - Rohdaten'!AU290-'nicht Bio - Rohdaten'!AU290</f>
        <v>0</v>
      </c>
      <c r="H289" s="403">
        <f>'Bio - Rohdaten'!AX290-'nicht Bio - Rohdaten'!AX290</f>
        <v>0</v>
      </c>
      <c r="I289" s="403">
        <f>'Bio - Rohdaten'!AY290-'nicht Bio - Rohdaten'!AY290</f>
        <v>0.90728935161093527</v>
      </c>
      <c r="J289" s="404">
        <f>('Bio - Rohdaten'!AY290/'nicht Bio - Rohdaten'!AY290-1)</f>
        <v>1.0291003835759178</v>
      </c>
    </row>
    <row r="290" spans="1:10" hidden="1">
      <c r="A290" s="398">
        <f>'Bio - Rohdaten'!A291</f>
        <v>44743</v>
      </c>
      <c r="B290" s="403">
        <f>'Bio - Rohdaten'!J291-'nicht Bio - Rohdaten'!J291</f>
        <v>0</v>
      </c>
      <c r="C290" s="403">
        <f>'Bio - Rohdaten'!U291-'nicht Bio - Rohdaten'!U291</f>
        <v>0</v>
      </c>
      <c r="D290" s="403">
        <f>'Bio - Rohdaten'!W291-'nicht Bio - Rohdaten'!W291</f>
        <v>0</v>
      </c>
      <c r="E290" s="403">
        <f>'Bio - Rohdaten'!Z291-'nicht Bio - Rohdaten'!Z291</f>
        <v>0.91320655142517682</v>
      </c>
      <c r="F290" s="403">
        <f>'Bio - Rohdaten'!AE291-'nicht Bio - Rohdaten'!AE291</f>
        <v>0</v>
      </c>
      <c r="G290" s="403">
        <f>'Bio - Rohdaten'!AU291-'nicht Bio - Rohdaten'!AU291</f>
        <v>0</v>
      </c>
      <c r="H290" s="403">
        <f>'Bio - Rohdaten'!AX291-'nicht Bio - Rohdaten'!AX291</f>
        <v>0</v>
      </c>
      <c r="I290" s="403">
        <f>'Bio - Rohdaten'!AY291-'nicht Bio - Rohdaten'!AY291</f>
        <v>0.91320655142517682</v>
      </c>
      <c r="J290" s="404">
        <f>('Bio - Rohdaten'!AY291/'nicht Bio - Rohdaten'!AY291-1)</f>
        <v>1.035329007024143</v>
      </c>
    </row>
    <row r="291" spans="1:10" hidden="1">
      <c r="A291" s="398">
        <f>'Bio - Rohdaten'!A292</f>
        <v>44774</v>
      </c>
      <c r="B291" s="403">
        <f>'Bio - Rohdaten'!J292-'nicht Bio - Rohdaten'!J292</f>
        <v>0</v>
      </c>
      <c r="C291" s="403">
        <f>'Bio - Rohdaten'!U292-'nicht Bio - Rohdaten'!U292</f>
        <v>0</v>
      </c>
      <c r="D291" s="403">
        <f>'Bio - Rohdaten'!W292-'nicht Bio - Rohdaten'!W292</f>
        <v>0</v>
      </c>
      <c r="E291" s="403">
        <f>'Bio - Rohdaten'!Z292-'nicht Bio - Rohdaten'!Z292</f>
        <v>0.90862041018217943</v>
      </c>
      <c r="F291" s="403">
        <f>'Bio - Rohdaten'!AE292-'nicht Bio - Rohdaten'!AE292</f>
        <v>0</v>
      </c>
      <c r="G291" s="403">
        <f>'Bio - Rohdaten'!AU292-'nicht Bio - Rohdaten'!AU292</f>
        <v>0</v>
      </c>
      <c r="H291" s="403">
        <f>'Bio - Rohdaten'!AX292-'nicht Bio - Rohdaten'!AX292</f>
        <v>0</v>
      </c>
      <c r="I291" s="403">
        <f>'Bio - Rohdaten'!AY292-'nicht Bio - Rohdaten'!AY292</f>
        <v>0.90862041018217943</v>
      </c>
      <c r="J291" s="404">
        <f>('Bio - Rohdaten'!AY292/'nicht Bio - Rohdaten'!AY292-1)</f>
        <v>1.0297957142406005</v>
      </c>
    </row>
    <row r="292" spans="1:10" hidden="1">
      <c r="A292" s="398">
        <f>'Bio - Rohdaten'!A293</f>
        <v>44805</v>
      </c>
      <c r="B292" s="403">
        <f>'Bio - Rohdaten'!J293-'nicht Bio - Rohdaten'!J293</f>
        <v>0</v>
      </c>
      <c r="C292" s="403">
        <f>'Bio - Rohdaten'!U293-'nicht Bio - Rohdaten'!U293</f>
        <v>0</v>
      </c>
      <c r="D292" s="403">
        <f>'Bio - Rohdaten'!W293-'nicht Bio - Rohdaten'!W293</f>
        <v>0</v>
      </c>
      <c r="E292" s="403">
        <f>'Bio - Rohdaten'!Z293-'nicht Bio - Rohdaten'!Z293</f>
        <v>0.90970543773943058</v>
      </c>
      <c r="F292" s="403">
        <f>'Bio - Rohdaten'!AE293-'nicht Bio - Rohdaten'!AE293</f>
        <v>0</v>
      </c>
      <c r="G292" s="403">
        <f>'Bio - Rohdaten'!AU293-'nicht Bio - Rohdaten'!AU293</f>
        <v>0</v>
      </c>
      <c r="H292" s="403">
        <f>'Bio - Rohdaten'!AX293-'nicht Bio - Rohdaten'!AX293</f>
        <v>0</v>
      </c>
      <c r="I292" s="403">
        <f>'Bio - Rohdaten'!AY293-'nicht Bio - Rohdaten'!AY293</f>
        <v>0.90970543773943058</v>
      </c>
      <c r="J292" s="404">
        <f>('Bio - Rohdaten'!AY293/'nicht Bio - Rohdaten'!AY293-1)</f>
        <v>1.0314085527648582</v>
      </c>
    </row>
    <row r="293" spans="1:10" hidden="1">
      <c r="A293" s="398">
        <f>'Bio - Rohdaten'!A294</f>
        <v>44835</v>
      </c>
      <c r="B293" s="403">
        <f>'Bio - Rohdaten'!J294-'nicht Bio - Rohdaten'!J294</f>
        <v>0</v>
      </c>
      <c r="C293" s="403">
        <f>'Bio - Rohdaten'!U294-'nicht Bio - Rohdaten'!U294</f>
        <v>0</v>
      </c>
      <c r="D293" s="403">
        <f>'Bio - Rohdaten'!W294-'nicht Bio - Rohdaten'!W294</f>
        <v>0</v>
      </c>
      <c r="E293" s="403">
        <f>'Bio - Rohdaten'!Z294-'nicht Bio - Rohdaten'!Z294</f>
        <v>0.91051079978226235</v>
      </c>
      <c r="F293" s="403">
        <f>'Bio - Rohdaten'!AE294-'nicht Bio - Rohdaten'!AE294</f>
        <v>0</v>
      </c>
      <c r="G293" s="403">
        <f>'Bio - Rohdaten'!AU294-'nicht Bio - Rohdaten'!AU294</f>
        <v>0</v>
      </c>
      <c r="H293" s="403">
        <f>'Bio - Rohdaten'!AX294-'nicht Bio - Rohdaten'!AX294</f>
        <v>0</v>
      </c>
      <c r="I293" s="403">
        <f>'Bio - Rohdaten'!AY294-'nicht Bio - Rohdaten'!AY294</f>
        <v>0.91051079978226235</v>
      </c>
      <c r="J293" s="404">
        <f>('Bio - Rohdaten'!AY294/'nicht Bio - Rohdaten'!AY294-1)</f>
        <v>1.0321775127668711</v>
      </c>
    </row>
    <row r="294" spans="1:10" hidden="1">
      <c r="A294" s="398">
        <f>'Bio - Rohdaten'!A295</f>
        <v>44866</v>
      </c>
      <c r="B294" s="403">
        <f>'Bio - Rohdaten'!J295-'nicht Bio - Rohdaten'!J295</f>
        <v>0</v>
      </c>
      <c r="C294" s="403">
        <f>'Bio - Rohdaten'!U295-'nicht Bio - Rohdaten'!U295</f>
        <v>0</v>
      </c>
      <c r="D294" s="403">
        <f>'Bio - Rohdaten'!W295-'nicht Bio - Rohdaten'!W295</f>
        <v>0</v>
      </c>
      <c r="E294" s="403">
        <f>'Bio - Rohdaten'!Z295-'nicht Bio - Rohdaten'!Z295</f>
        <v>0.9096122159012906</v>
      </c>
      <c r="F294" s="403">
        <f>'Bio - Rohdaten'!AE295-'nicht Bio - Rohdaten'!AE295</f>
        <v>0</v>
      </c>
      <c r="G294" s="403">
        <f>'Bio - Rohdaten'!AU295-'nicht Bio - Rohdaten'!AU295</f>
        <v>0</v>
      </c>
      <c r="H294" s="403">
        <f>'Bio - Rohdaten'!AX295-'nicht Bio - Rohdaten'!AX295</f>
        <v>0</v>
      </c>
      <c r="I294" s="403">
        <f>'Bio - Rohdaten'!AY295-'nicht Bio - Rohdaten'!AY295</f>
        <v>0.9096122159012906</v>
      </c>
      <c r="J294" s="404">
        <f>('Bio - Rohdaten'!AY295/'nicht Bio - Rohdaten'!AY295-1)</f>
        <v>1.03112714390811</v>
      </c>
    </row>
    <row r="295" spans="1:10" hidden="1">
      <c r="A295" s="398">
        <f>'Bio - Rohdaten'!A296</f>
        <v>44896</v>
      </c>
      <c r="B295" s="403">
        <f>'Bio - Rohdaten'!J296-'nicht Bio - Rohdaten'!J296</f>
        <v>0</v>
      </c>
      <c r="C295" s="403">
        <f>'Bio - Rohdaten'!U296-'nicht Bio - Rohdaten'!U296</f>
        <v>0</v>
      </c>
      <c r="D295" s="403">
        <f>'Bio - Rohdaten'!W296-'nicht Bio - Rohdaten'!W296</f>
        <v>0</v>
      </c>
      <c r="E295" s="403">
        <f>'Bio - Rohdaten'!Z296-'nicht Bio - Rohdaten'!Z296</f>
        <v>0.90994281780766118</v>
      </c>
      <c r="F295" s="403">
        <f>'Bio - Rohdaten'!AE296-'nicht Bio - Rohdaten'!AE296</f>
        <v>0</v>
      </c>
      <c r="G295" s="403">
        <f>'Bio - Rohdaten'!AU296-'nicht Bio - Rohdaten'!AU296</f>
        <v>0</v>
      </c>
      <c r="H295" s="403">
        <f>'Bio - Rohdaten'!AX296-'nicht Bio - Rohdaten'!AX296</f>
        <v>0</v>
      </c>
      <c r="I295" s="403">
        <f>'Bio - Rohdaten'!AY296-'nicht Bio - Rohdaten'!AY296</f>
        <v>0.90994281780766118</v>
      </c>
      <c r="J295" s="404">
        <f>('Bio - Rohdaten'!AY296/'nicht Bio - Rohdaten'!AY296-1)</f>
        <v>1.031571072826682</v>
      </c>
    </row>
    <row r="296" spans="1:10" hidden="1">
      <c r="A296" s="398">
        <f>'Bio - Rohdaten'!A297</f>
        <v>44927</v>
      </c>
      <c r="B296" s="403">
        <f>'Bio - Rohdaten'!J297-'nicht Bio - Rohdaten'!J297</f>
        <v>0</v>
      </c>
      <c r="C296" s="403">
        <f>'Bio - Rohdaten'!U297-'nicht Bio - Rohdaten'!U297</f>
        <v>0</v>
      </c>
      <c r="D296" s="403">
        <f>'Bio - Rohdaten'!W297-'nicht Bio - Rohdaten'!W297</f>
        <v>0</v>
      </c>
      <c r="E296" s="403">
        <f>'Bio - Rohdaten'!Z297-'nicht Bio - Rohdaten'!Z297</f>
        <v>0.91002194449707141</v>
      </c>
      <c r="F296" s="403">
        <f>'Bio - Rohdaten'!AE297-'nicht Bio - Rohdaten'!AE297</f>
        <v>0</v>
      </c>
      <c r="G296" s="403">
        <f>'Bio - Rohdaten'!AU297-'nicht Bio - Rohdaten'!AU297</f>
        <v>0</v>
      </c>
      <c r="H296" s="403">
        <f>'Bio - Rohdaten'!AX297-'nicht Bio - Rohdaten'!AX297</f>
        <v>0</v>
      </c>
      <c r="I296" s="403">
        <f>'Bio - Rohdaten'!AY297-'nicht Bio - Rohdaten'!AY297</f>
        <v>0.91002194449707141</v>
      </c>
      <c r="J296" s="404">
        <f>('Bio - Rohdaten'!AY297/'nicht Bio - Rohdaten'!AY297-1)</f>
        <v>1.031625238716245</v>
      </c>
    </row>
    <row r="297" spans="1:10" hidden="1">
      <c r="A297" s="398">
        <f>'Bio - Rohdaten'!A298</f>
        <v>44958</v>
      </c>
      <c r="B297" s="403">
        <f>'Bio - Rohdaten'!J298-'nicht Bio - Rohdaten'!J298</f>
        <v>0</v>
      </c>
      <c r="C297" s="403">
        <f>'Bio - Rohdaten'!U298-'nicht Bio - Rohdaten'!U298</f>
        <v>0</v>
      </c>
      <c r="D297" s="403">
        <f>'Bio - Rohdaten'!W298-'nicht Bio - Rohdaten'!W298</f>
        <v>0</v>
      </c>
      <c r="E297" s="403">
        <f>'Bio - Rohdaten'!Z298-'nicht Bio - Rohdaten'!Z298</f>
        <v>0.9098589927353411</v>
      </c>
      <c r="F297" s="403">
        <f>'Bio - Rohdaten'!AE298-'nicht Bio - Rohdaten'!AE298</f>
        <v>0</v>
      </c>
      <c r="G297" s="403">
        <f>'Bio - Rohdaten'!AU298-'nicht Bio - Rohdaten'!AU298</f>
        <v>0</v>
      </c>
      <c r="H297" s="403">
        <f>'Bio - Rohdaten'!AX298-'nicht Bio - Rohdaten'!AX298</f>
        <v>0</v>
      </c>
      <c r="I297" s="403">
        <f>'Bio - Rohdaten'!AY298-'nicht Bio - Rohdaten'!AY298</f>
        <v>0.9098589927353411</v>
      </c>
      <c r="J297" s="404">
        <f>('Bio - Rohdaten'!AY298/'nicht Bio - Rohdaten'!AY298-1)</f>
        <v>1.031441146912929</v>
      </c>
    </row>
    <row r="298" spans="1:10" hidden="1">
      <c r="A298" s="398">
        <f>'Bio - Rohdaten'!A299</f>
        <v>44986</v>
      </c>
      <c r="B298" s="403">
        <f>'Bio - Rohdaten'!J299-'nicht Bio - Rohdaten'!J299</f>
        <v>0</v>
      </c>
      <c r="C298" s="403">
        <f>'Bio - Rohdaten'!U299-'nicht Bio - Rohdaten'!U299</f>
        <v>0</v>
      </c>
      <c r="D298" s="403">
        <f>'Bio - Rohdaten'!W299-'nicht Bio - Rohdaten'!W299</f>
        <v>0</v>
      </c>
      <c r="E298" s="403">
        <f>'Bio - Rohdaten'!Z299-'nicht Bio - Rohdaten'!Z299</f>
        <v>0.90994125168002449</v>
      </c>
      <c r="F298" s="403">
        <f>'Bio - Rohdaten'!AE299-'nicht Bio - Rohdaten'!AE299</f>
        <v>0</v>
      </c>
      <c r="G298" s="403">
        <f>'Bio - Rohdaten'!AU299-'nicht Bio - Rohdaten'!AU299</f>
        <v>0</v>
      </c>
      <c r="H298" s="403">
        <f>'Bio - Rohdaten'!AX299-'nicht Bio - Rohdaten'!AX299</f>
        <v>0</v>
      </c>
      <c r="I298" s="403">
        <f>'Bio - Rohdaten'!AY299-'nicht Bio - Rohdaten'!AY299</f>
        <v>0.90994125168002449</v>
      </c>
      <c r="J298" s="404">
        <f>('Bio - Rohdaten'!AY299/'nicht Bio - Rohdaten'!AY299-1)</f>
        <v>1.0315458192167863</v>
      </c>
    </row>
    <row r="299" spans="1:10" hidden="1">
      <c r="A299" s="398">
        <f>'Bio - Rohdaten'!A300</f>
        <v>45017</v>
      </c>
      <c r="B299" s="403">
        <f>'Bio - Rohdaten'!J300-'nicht Bio - Rohdaten'!J300</f>
        <v>0</v>
      </c>
      <c r="C299" s="403">
        <f>'Bio - Rohdaten'!U300-'nicht Bio - Rohdaten'!U300</f>
        <v>0</v>
      </c>
      <c r="D299" s="403">
        <f>'Bio - Rohdaten'!W300-'nicht Bio - Rohdaten'!W300</f>
        <v>0</v>
      </c>
      <c r="E299" s="403">
        <f>'Bio - Rohdaten'!Z300-'nicht Bio - Rohdaten'!Z300</f>
        <v>0.90994072963747907</v>
      </c>
      <c r="F299" s="403">
        <f>'Bio - Rohdaten'!AE300-'nicht Bio - Rohdaten'!AE300</f>
        <v>0</v>
      </c>
      <c r="G299" s="403">
        <f>'Bio - Rohdaten'!AU300-'nicht Bio - Rohdaten'!AU300</f>
        <v>0</v>
      </c>
      <c r="H299" s="403">
        <f>'Bio - Rohdaten'!AX300-'nicht Bio - Rohdaten'!AX300</f>
        <v>0</v>
      </c>
      <c r="I299" s="403">
        <f>'Bio - Rohdaten'!AY300-'nicht Bio - Rohdaten'!AY300</f>
        <v>0.90994072963747907</v>
      </c>
      <c r="J299" s="404">
        <f>('Bio - Rohdaten'!AY300/'nicht Bio - Rohdaten'!AY300-1)</f>
        <v>1.0315374016022698</v>
      </c>
    </row>
    <row r="300" spans="1:10" hidden="1">
      <c r="A300" s="398">
        <f>'Bio - Rohdaten'!A301</f>
        <v>45047</v>
      </c>
      <c r="B300" s="403">
        <f>'Bio - Rohdaten'!J301-'nicht Bio - Rohdaten'!J301</f>
        <v>0</v>
      </c>
      <c r="C300" s="403">
        <f>'Bio - Rohdaten'!U301-'nicht Bio - Rohdaten'!U301</f>
        <v>0</v>
      </c>
      <c r="D300" s="403">
        <f>'Bio - Rohdaten'!W301-'nicht Bio - Rohdaten'!W301</f>
        <v>0</v>
      </c>
      <c r="E300" s="403">
        <f>'Bio - Rohdaten'!Z301-'nicht Bio - Rohdaten'!Z301</f>
        <v>0.90991365801761492</v>
      </c>
      <c r="F300" s="403">
        <f>'Bio - Rohdaten'!AE301-'nicht Bio - Rohdaten'!AE301</f>
        <v>0</v>
      </c>
      <c r="G300" s="403">
        <f>'Bio - Rohdaten'!AU301-'nicht Bio - Rohdaten'!AU301</f>
        <v>0</v>
      </c>
      <c r="H300" s="403">
        <f>'Bio - Rohdaten'!AX301-'nicht Bio - Rohdaten'!AX301</f>
        <v>0</v>
      </c>
      <c r="I300" s="403">
        <f>'Bio - Rohdaten'!AY301-'nicht Bio - Rohdaten'!AY301</f>
        <v>0.90991365801761492</v>
      </c>
      <c r="J300" s="404">
        <f>('Bio - Rohdaten'!AY301/'nicht Bio - Rohdaten'!AY301-1)</f>
        <v>1.0315081224041838</v>
      </c>
    </row>
    <row r="301" spans="1:10" hidden="1">
      <c r="A301" s="398">
        <f>'Bio - Rohdaten'!A302</f>
        <v>45078</v>
      </c>
      <c r="B301" s="403">
        <f>'Bio - Rohdaten'!J302-'nicht Bio - Rohdaten'!J302</f>
        <v>0</v>
      </c>
      <c r="C301" s="403">
        <f>'Bio - Rohdaten'!U302-'nicht Bio - Rohdaten'!U302</f>
        <v>0</v>
      </c>
      <c r="D301" s="403">
        <f>'Bio - Rohdaten'!W302-'nicht Bio - Rohdaten'!W302</f>
        <v>0</v>
      </c>
      <c r="E301" s="403">
        <f>'Bio - Rohdaten'!Z302-'nicht Bio - Rohdaten'!Z302</f>
        <v>0.90993187977837298</v>
      </c>
      <c r="F301" s="403">
        <f>'Bio - Rohdaten'!AE302-'nicht Bio - Rohdaten'!AE302</f>
        <v>0</v>
      </c>
      <c r="G301" s="403">
        <f>'Bio - Rohdaten'!AU302-'nicht Bio - Rohdaten'!AU302</f>
        <v>0</v>
      </c>
      <c r="H301" s="403">
        <f>'Bio - Rohdaten'!AX302-'nicht Bio - Rohdaten'!AX302</f>
        <v>0</v>
      </c>
      <c r="I301" s="403">
        <f>'Bio - Rohdaten'!AY302-'nicht Bio - Rohdaten'!AY302</f>
        <v>0.90993187977837298</v>
      </c>
      <c r="J301" s="404">
        <f>('Bio - Rohdaten'!AY302/'nicht Bio - Rohdaten'!AY302-1)</f>
        <v>1.031530447712381</v>
      </c>
    </row>
    <row r="302" spans="1:10" hidden="1">
      <c r="A302" s="398">
        <f>'Bio - Rohdaten'!A303</f>
        <v>45108</v>
      </c>
      <c r="B302" s="403">
        <f>'Bio - Rohdaten'!J303-'nicht Bio - Rohdaten'!J303</f>
        <v>0</v>
      </c>
      <c r="C302" s="403">
        <f>'Bio - Rohdaten'!U303-'nicht Bio - Rohdaten'!U303</f>
        <v>0</v>
      </c>
      <c r="D302" s="403">
        <f>'Bio - Rohdaten'!W303-'nicht Bio - Rohdaten'!W303</f>
        <v>0</v>
      </c>
      <c r="E302" s="403">
        <f>'Bio - Rohdaten'!Z303-'nicht Bio - Rohdaten'!Z303</f>
        <v>0.90992875581115562</v>
      </c>
      <c r="F302" s="403">
        <f>'Bio - Rohdaten'!AE303-'nicht Bio - Rohdaten'!AE303</f>
        <v>0</v>
      </c>
      <c r="G302" s="403">
        <f>'Bio - Rohdaten'!AU303-'nicht Bio - Rohdaten'!AU303</f>
        <v>0</v>
      </c>
      <c r="H302" s="403">
        <f>'Bio - Rohdaten'!AX303-'nicht Bio - Rohdaten'!AX303</f>
        <v>0</v>
      </c>
      <c r="I302" s="403">
        <f>'Bio - Rohdaten'!AY303-'nicht Bio - Rohdaten'!AY303</f>
        <v>0.90992875581115562</v>
      </c>
      <c r="J302" s="404">
        <f>('Bio - Rohdaten'!AY303/'nicht Bio - Rohdaten'!AY303-1)</f>
        <v>1.0315253239090185</v>
      </c>
    </row>
    <row r="303" spans="1:10" hidden="1">
      <c r="A303" s="398">
        <f>'Bio - Rohdaten'!A304</f>
        <v>45139</v>
      </c>
      <c r="B303" s="403">
        <f>'Bio - Rohdaten'!J304-'nicht Bio - Rohdaten'!J304</f>
        <v>0</v>
      </c>
      <c r="C303" s="403">
        <f>'Bio - Rohdaten'!U304-'nicht Bio - Rohdaten'!U304</f>
        <v>0</v>
      </c>
      <c r="D303" s="403">
        <f>'Bio - Rohdaten'!W304-'nicht Bio - Rohdaten'!W304</f>
        <v>0</v>
      </c>
      <c r="E303" s="403">
        <f>'Bio - Rohdaten'!Z304-'nicht Bio - Rohdaten'!Z304</f>
        <v>0.90992476453571469</v>
      </c>
      <c r="F303" s="403">
        <f>'Bio - Rohdaten'!AE304-'nicht Bio - Rohdaten'!AE304</f>
        <v>0</v>
      </c>
      <c r="G303" s="403">
        <f>'Bio - Rohdaten'!AU304-'nicht Bio - Rohdaten'!AU304</f>
        <v>0</v>
      </c>
      <c r="H303" s="403">
        <f>'Bio - Rohdaten'!AX304-'nicht Bio - Rohdaten'!AX304</f>
        <v>0</v>
      </c>
      <c r="I303" s="403">
        <f>'Bio - Rohdaten'!AY304-'nicht Bio - Rohdaten'!AY304</f>
        <v>0.90992476453571469</v>
      </c>
      <c r="J303" s="404">
        <f>('Bio - Rohdaten'!AY304/'nicht Bio - Rohdaten'!AY304-1)</f>
        <v>1.0315212980034829</v>
      </c>
    </row>
    <row r="304" spans="1:10" hidden="1">
      <c r="A304" s="398">
        <f>'Bio - Rohdaten'!A305</f>
        <v>45170</v>
      </c>
      <c r="B304" s="403">
        <f>'Bio - Rohdaten'!J305-'nicht Bio - Rohdaten'!J305</f>
        <v>0</v>
      </c>
      <c r="C304" s="403">
        <f>'Bio - Rohdaten'!U305-'nicht Bio - Rohdaten'!U305</f>
        <v>0</v>
      </c>
      <c r="D304" s="403">
        <f>'Bio - Rohdaten'!W305-'nicht Bio - Rohdaten'!W305</f>
        <v>0</v>
      </c>
      <c r="E304" s="403">
        <f>'Bio - Rohdaten'!Z305-'nicht Bio - Rohdaten'!Z305</f>
        <v>0.90992846670841432</v>
      </c>
      <c r="F304" s="403">
        <f>'Bio - Rohdaten'!AE305-'nicht Bio - Rohdaten'!AE305</f>
        <v>0</v>
      </c>
      <c r="G304" s="403">
        <f>'Bio - Rohdaten'!AU305-'nicht Bio - Rohdaten'!AU305</f>
        <v>0</v>
      </c>
      <c r="H304" s="403">
        <f>'Bio - Rohdaten'!AX305-'nicht Bio - Rohdaten'!AX305</f>
        <v>0</v>
      </c>
      <c r="I304" s="403">
        <f>'Bio - Rohdaten'!AY305-'nicht Bio - Rohdaten'!AY305</f>
        <v>0.90992846670841432</v>
      </c>
      <c r="J304" s="404">
        <f>('Bio - Rohdaten'!AY305/'nicht Bio - Rohdaten'!AY305-1)</f>
        <v>1.0315256898732357</v>
      </c>
    </row>
    <row r="305" spans="1:10" hidden="1">
      <c r="A305" s="398">
        <f>'Bio - Rohdaten'!A306</f>
        <v>45200</v>
      </c>
      <c r="B305" s="403">
        <f>'Bio - Rohdaten'!J306-'nicht Bio - Rohdaten'!J306</f>
        <v>0</v>
      </c>
      <c r="C305" s="403">
        <f>'Bio - Rohdaten'!U306-'nicht Bio - Rohdaten'!U306</f>
        <v>0</v>
      </c>
      <c r="D305" s="403">
        <f>'Bio - Rohdaten'!W306-'nicht Bio - Rohdaten'!W306</f>
        <v>0</v>
      </c>
      <c r="E305" s="403">
        <f>'Bio - Rohdaten'!Z306-'nicht Bio - Rohdaten'!Z306</f>
        <v>0.9099273290184281</v>
      </c>
      <c r="F305" s="403">
        <f>'Bio - Rohdaten'!AE306-'nicht Bio - Rohdaten'!AE306</f>
        <v>0</v>
      </c>
      <c r="G305" s="403">
        <f>'Bio - Rohdaten'!AU306-'nicht Bio - Rohdaten'!AU306</f>
        <v>0</v>
      </c>
      <c r="H305" s="403">
        <f>'Bio - Rohdaten'!AX306-'nicht Bio - Rohdaten'!AX306</f>
        <v>0</v>
      </c>
      <c r="I305" s="403">
        <f>'Bio - Rohdaten'!AY306-'nicht Bio - Rohdaten'!AY306</f>
        <v>0.9099273290184281</v>
      </c>
      <c r="J305" s="404">
        <f>('Bio - Rohdaten'!AY306/'nicht Bio - Rohdaten'!AY306-1)</f>
        <v>1.0315241039286756</v>
      </c>
    </row>
    <row r="306" spans="1:10" hidden="1">
      <c r="A306" s="398">
        <f>'Bio - Rohdaten'!A307</f>
        <v>45231</v>
      </c>
      <c r="B306" s="403">
        <f>'Bio - Rohdaten'!J307-'nicht Bio - Rohdaten'!J307</f>
        <v>0</v>
      </c>
      <c r="C306" s="403">
        <f>'Bio - Rohdaten'!U307-'nicht Bio - Rohdaten'!U307</f>
        <v>0</v>
      </c>
      <c r="D306" s="403">
        <f>'Bio - Rohdaten'!W307-'nicht Bio - Rohdaten'!W307</f>
        <v>0</v>
      </c>
      <c r="E306" s="403">
        <f>'Bio - Rohdaten'!Z307-'nicht Bio - Rohdaten'!Z307</f>
        <v>0.90992685342085255</v>
      </c>
      <c r="F306" s="403">
        <f>'Bio - Rohdaten'!AE307-'nicht Bio - Rohdaten'!AE307</f>
        <v>0</v>
      </c>
      <c r="G306" s="403">
        <f>'Bio - Rohdaten'!AU307-'nicht Bio - Rohdaten'!AU307</f>
        <v>0</v>
      </c>
      <c r="H306" s="403">
        <f>'Bio - Rohdaten'!AX307-'nicht Bio - Rohdaten'!AX307</f>
        <v>0</v>
      </c>
      <c r="I306" s="403">
        <f>'Bio - Rohdaten'!AY307-'nicht Bio - Rohdaten'!AY307</f>
        <v>0.90992685342085255</v>
      </c>
      <c r="J306" s="404">
        <f>('Bio - Rohdaten'!AY307/'nicht Bio - Rohdaten'!AY307-1)</f>
        <v>1.0315236972683528</v>
      </c>
    </row>
    <row r="307" spans="1:10" hidden="1">
      <c r="A307" s="398">
        <f>'Bio - Rohdaten'!A308</f>
        <v>45261</v>
      </c>
      <c r="B307" s="403">
        <f>'Bio - Rohdaten'!J308-'nicht Bio - Rohdaten'!J308</f>
        <v>0</v>
      </c>
      <c r="C307" s="403">
        <f>'Bio - Rohdaten'!U308-'nicht Bio - Rohdaten'!U308</f>
        <v>0</v>
      </c>
      <c r="D307" s="403">
        <f>'Bio - Rohdaten'!W308-'nicht Bio - Rohdaten'!W308</f>
        <v>0</v>
      </c>
      <c r="E307" s="403">
        <f>'Bio - Rohdaten'!Z308-'nicht Bio - Rohdaten'!Z308</f>
        <v>0.9099275497158984</v>
      </c>
      <c r="F307" s="403">
        <f>'Bio - Rohdaten'!AE308-'nicht Bio - Rohdaten'!AE308</f>
        <v>0</v>
      </c>
      <c r="G307" s="403">
        <f>'Bio - Rohdaten'!AU308-'nicht Bio - Rohdaten'!AU308</f>
        <v>0</v>
      </c>
      <c r="H307" s="403">
        <f>'Bio - Rohdaten'!AX308-'nicht Bio - Rohdaten'!AX308</f>
        <v>0</v>
      </c>
      <c r="I307" s="403">
        <f>'Bio - Rohdaten'!AY308-'nicht Bio - Rohdaten'!AY308</f>
        <v>0.9099275497158984</v>
      </c>
      <c r="J307" s="404">
        <f>('Bio - Rohdaten'!AY308/'nicht Bio - Rohdaten'!AY308-1)</f>
        <v>1.0315244970233417</v>
      </c>
    </row>
    <row r="308" spans="1:10">
      <c r="A308" s="379"/>
      <c r="B308" s="403"/>
      <c r="C308" s="403"/>
      <c r="D308" s="403"/>
      <c r="E308" s="403"/>
      <c r="F308" s="403"/>
      <c r="G308" s="403"/>
      <c r="H308" s="403">
        <f>'Bio - Rohdaten'!AX309-'nicht Bio - Rohdaten'!AX309</f>
        <v>0</v>
      </c>
      <c r="I308" s="403"/>
      <c r="J308" s="404"/>
    </row>
    <row r="309" spans="1:10">
      <c r="A309" s="379"/>
      <c r="B309" s="403"/>
      <c r="C309" s="403"/>
      <c r="D309" s="403"/>
      <c r="E309" s="403"/>
      <c r="F309" s="403"/>
      <c r="G309" s="403"/>
      <c r="H309" s="403">
        <f>'Bio - Rohdaten'!AX310-'nicht Bio - Rohdaten'!AX310</f>
        <v>0</v>
      </c>
      <c r="I309" s="403"/>
      <c r="J309" s="404"/>
    </row>
  </sheetData>
  <hyperlinks>
    <hyperlink ref="A7" location="'Tabelle und Graphen'!A1" display="'Tabelle und Graphen'!A1"/>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18" r:id="rId4" name="Drop Down 2">
              <controlPr defaultSize="0" autoLine="0" autoPict="0">
                <anchor moveWithCells="1">
                  <from>
                    <xdr:col>0</xdr:col>
                    <xdr:colOff>431800</xdr:colOff>
                    <xdr:row>4</xdr:row>
                    <xdr:rowOff>114300</xdr:rowOff>
                  </from>
                  <to>
                    <xdr:col>1</xdr:col>
                    <xdr:colOff>990600</xdr:colOff>
                    <xdr:row>6</xdr:row>
                    <xdr:rowOff>6350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280"/>
  <sheetViews>
    <sheetView topLeftCell="K1" zoomScale="85" zoomScaleNormal="85" workbookViewId="0">
      <pane ySplit="1" topLeftCell="A29" activePane="bottomLeft" state="frozen"/>
      <selection pane="bottomLeft" activeCell="D23" sqref="A23:XFD23"/>
    </sheetView>
  </sheetViews>
  <sheetFormatPr baseColWidth="10" defaultRowHeight="14"/>
  <cols>
    <col min="7" max="7" width="18.6640625" customWidth="1"/>
    <col min="8" max="8" width="23.4140625" customWidth="1"/>
    <col min="9" max="9" width="80.6640625" style="117" customWidth="1"/>
    <col min="10" max="10" width="56.08203125" style="117" customWidth="1"/>
    <col min="11" max="11" width="53.6640625" style="117" customWidth="1"/>
    <col min="12" max="12" width="61.9140625" style="117" customWidth="1"/>
    <col min="14" max="14" width="9.9140625" customWidth="1"/>
    <col min="15" max="15" width="9.75" customWidth="1"/>
    <col min="16" max="16" width="12.9140625" bestFit="1" customWidth="1"/>
    <col min="17" max="17" width="12.08203125" bestFit="1" customWidth="1"/>
  </cols>
  <sheetData>
    <row r="1" spans="1:38" ht="26" thickBot="1">
      <c r="A1" s="443" t="s">
        <v>85</v>
      </c>
      <c r="B1" s="444"/>
      <c r="C1" s="84"/>
      <c r="D1" s="84"/>
      <c r="E1" s="85" t="s">
        <v>86</v>
      </c>
      <c r="F1" s="86"/>
      <c r="G1" s="87">
        <v>1</v>
      </c>
      <c r="H1" s="88"/>
      <c r="I1" s="89" t="str">
        <f>IF(G1=1,"d",IF(G1=2,"f","i"))</f>
        <v>d</v>
      </c>
      <c r="J1" s="90" t="s">
        <v>87</v>
      </c>
      <c r="K1" s="90" t="s">
        <v>88</v>
      </c>
      <c r="L1" s="91" t="s">
        <v>89</v>
      </c>
      <c r="N1" s="119" t="s">
        <v>139</v>
      </c>
      <c r="P1" s="120" t="s">
        <v>140</v>
      </c>
    </row>
    <row r="2" spans="1:38" ht="20.5" thickBot="1">
      <c r="A2" s="92">
        <v>2019</v>
      </c>
      <c r="B2" s="93">
        <v>2021</v>
      </c>
      <c r="C2" s="94"/>
      <c r="D2" s="94"/>
      <c r="E2" s="95" t="s">
        <v>90</v>
      </c>
      <c r="F2" s="96">
        <v>1</v>
      </c>
      <c r="G2" s="97" t="s">
        <v>91</v>
      </c>
      <c r="H2" t="s">
        <v>137</v>
      </c>
      <c r="I2" s="99" t="str">
        <f t="shared" ref="I2:I192" si="0">IF($I$1="d",J2,IF($I$1="f",K2,IF($I$1="i",L2)))</f>
        <v>Vergleich Warenkorb Bio vs nicht-Bio</v>
      </c>
      <c r="J2" s="113" t="s">
        <v>436</v>
      </c>
      <c r="K2" s="113" t="s">
        <v>363</v>
      </c>
      <c r="L2" s="114" t="s">
        <v>313</v>
      </c>
      <c r="O2" s="121" t="s">
        <v>64</v>
      </c>
      <c r="P2" s="122">
        <f>AVERAGE('Bio - Rohdaten'!AY165:AY200)</f>
        <v>183.5276144660676</v>
      </c>
    </row>
    <row r="3" spans="1:38" ht="25">
      <c r="E3" s="95" t="s">
        <v>92</v>
      </c>
      <c r="F3" s="96">
        <v>2</v>
      </c>
      <c r="G3" s="97" t="s">
        <v>93</v>
      </c>
      <c r="I3" s="100" t="str">
        <f t="shared" si="0"/>
        <v>Ausgaben für einen Warenkorb anhand der monatlichen Detailhandelseinkäufe eines Familienhaushalts mit 2 Kindern*</v>
      </c>
      <c r="J3" s="115" t="s">
        <v>197</v>
      </c>
      <c r="K3" s="115" t="s">
        <v>364</v>
      </c>
      <c r="L3" s="232" t="s">
        <v>314</v>
      </c>
      <c r="O3" s="121" t="s">
        <v>141</v>
      </c>
      <c r="P3" s="122">
        <f>AVERAGE('nicht Bio - Rohdaten'!AY165:AY200)</f>
        <v>126.99091374471503</v>
      </c>
    </row>
    <row r="4" spans="1:38" ht="20.5" thickBot="1">
      <c r="E4" s="95" t="s">
        <v>94</v>
      </c>
      <c r="F4" s="102">
        <v>3</v>
      </c>
      <c r="G4" s="103" t="s">
        <v>95</v>
      </c>
      <c r="I4" s="100" t="str">
        <f t="shared" si="0"/>
        <v>Entwicklung der Differenz der Warenkörbe Bio und nicht-Bio</v>
      </c>
      <c r="J4" s="115" t="s">
        <v>312</v>
      </c>
      <c r="K4" s="115" t="s">
        <v>365</v>
      </c>
      <c r="L4" s="112" t="s">
        <v>315</v>
      </c>
      <c r="O4" t="s">
        <v>136</v>
      </c>
      <c r="P4" s="122">
        <f>AVERAGE(Differenz!I164:I199)</f>
        <v>56.536700721352595</v>
      </c>
    </row>
    <row r="5" spans="1:38">
      <c r="A5" t="s">
        <v>98</v>
      </c>
      <c r="E5" s="95" t="s">
        <v>96</v>
      </c>
      <c r="I5" s="100" t="str">
        <f t="shared" si="0"/>
        <v>Warenkorb</v>
      </c>
      <c r="J5" s="115" t="s">
        <v>398</v>
      </c>
      <c r="K5" s="115" t="s">
        <v>399</v>
      </c>
      <c r="L5" s="112" t="s">
        <v>400</v>
      </c>
    </row>
    <row r="6" spans="1:38">
      <c r="A6" s="445" t="s">
        <v>100</v>
      </c>
      <c r="B6" s="446"/>
      <c r="E6" s="95" t="s">
        <v>97</v>
      </c>
      <c r="I6" s="100" t="str">
        <f t="shared" si="0"/>
        <v>Warenkorb Bio</v>
      </c>
      <c r="J6" s="115" t="s">
        <v>83</v>
      </c>
      <c r="K6" s="115" t="s">
        <v>366</v>
      </c>
      <c r="L6" s="112" t="s">
        <v>316</v>
      </c>
    </row>
    <row r="7" spans="1:38" ht="14.5" thickBot="1">
      <c r="A7" s="3"/>
      <c r="B7" s="108" t="s">
        <v>541</v>
      </c>
      <c r="E7" s="95" t="s">
        <v>99</v>
      </c>
      <c r="I7" s="100" t="str">
        <f t="shared" si="0"/>
        <v>Warenkorb nicht-Bio</v>
      </c>
      <c r="J7" s="115" t="s">
        <v>434</v>
      </c>
      <c r="K7" s="115" t="s">
        <v>367</v>
      </c>
      <c r="L7" s="112" t="s">
        <v>317</v>
      </c>
    </row>
    <row r="8" spans="1:38" ht="15.5">
      <c r="E8" s="95" t="s">
        <v>101</v>
      </c>
      <c r="I8" s="100" t="str">
        <f t="shared" si="0"/>
        <v>∆ Bio / nicht-Bio absolut</v>
      </c>
      <c r="J8" s="115" t="s">
        <v>435</v>
      </c>
      <c r="K8" s="115" t="s">
        <v>368</v>
      </c>
      <c r="L8" s="115" t="s">
        <v>318</v>
      </c>
      <c r="N8" s="149" t="s">
        <v>531</v>
      </c>
      <c r="O8" s="150" t="s">
        <v>191</v>
      </c>
      <c r="P8" s="150"/>
      <c r="Q8" s="151"/>
      <c r="R8" s="150" t="s">
        <v>0</v>
      </c>
      <c r="S8" s="150"/>
      <c r="T8" s="151"/>
      <c r="U8" s="150" t="s">
        <v>9</v>
      </c>
      <c r="V8" s="150"/>
      <c r="W8" s="151"/>
      <c r="X8" s="150" t="s">
        <v>22</v>
      </c>
      <c r="Y8" s="150"/>
      <c r="Z8" s="151"/>
      <c r="AA8" s="150" t="s">
        <v>23</v>
      </c>
      <c r="AB8" s="150"/>
      <c r="AC8" s="151"/>
      <c r="AD8" s="150" t="s">
        <v>29</v>
      </c>
      <c r="AE8" s="150"/>
      <c r="AF8" s="151"/>
      <c r="AG8" s="150" t="s">
        <v>34</v>
      </c>
      <c r="AH8" s="150"/>
      <c r="AI8" s="151"/>
      <c r="AJ8" s="150" t="s">
        <v>143</v>
      </c>
      <c r="AK8" s="150"/>
      <c r="AL8" s="151"/>
    </row>
    <row r="9" spans="1:38" ht="15.5">
      <c r="E9" s="95" t="s">
        <v>102</v>
      </c>
      <c r="I9" s="100" t="str">
        <f t="shared" si="0"/>
        <v>%-∆ Bio / Nicht-Bio</v>
      </c>
      <c r="J9" s="115" t="s">
        <v>157</v>
      </c>
      <c r="K9" s="115" t="s">
        <v>369</v>
      </c>
      <c r="L9" s="115" t="s">
        <v>319</v>
      </c>
      <c r="N9" s="152"/>
      <c r="O9" s="153" t="s">
        <v>64</v>
      </c>
      <c r="P9" s="153" t="s">
        <v>141</v>
      </c>
      <c r="Q9" s="154" t="s">
        <v>136</v>
      </c>
      <c r="R9" s="153" t="s">
        <v>64</v>
      </c>
      <c r="S9" s="153" t="s">
        <v>141</v>
      </c>
      <c r="T9" s="154" t="s">
        <v>136</v>
      </c>
      <c r="U9" s="153" t="s">
        <v>64</v>
      </c>
      <c r="V9" s="153" t="s">
        <v>141</v>
      </c>
      <c r="W9" s="154" t="s">
        <v>136</v>
      </c>
      <c r="X9" s="153" t="s">
        <v>64</v>
      </c>
      <c r="Y9" s="153" t="s">
        <v>141</v>
      </c>
      <c r="Z9" s="154" t="s">
        <v>136</v>
      </c>
      <c r="AA9" s="153" t="s">
        <v>64</v>
      </c>
      <c r="AB9" s="153" t="s">
        <v>141</v>
      </c>
      <c r="AC9" s="154" t="s">
        <v>136</v>
      </c>
      <c r="AD9" s="153" t="s">
        <v>64</v>
      </c>
      <c r="AE9" s="153" t="s">
        <v>141</v>
      </c>
      <c r="AF9" s="154" t="s">
        <v>136</v>
      </c>
      <c r="AG9" s="153" t="s">
        <v>64</v>
      </c>
      <c r="AH9" s="153" t="s">
        <v>141</v>
      </c>
      <c r="AI9" s="154" t="s">
        <v>136</v>
      </c>
      <c r="AJ9" s="153" t="s">
        <v>64</v>
      </c>
      <c r="AK9" s="153" t="s">
        <v>141</v>
      </c>
      <c r="AL9" s="154" t="s">
        <v>136</v>
      </c>
    </row>
    <row r="10" spans="1:38">
      <c r="A10" s="416" t="str">
        <f>Codierung!N8&amp;".."&amp;Codierung!B2</f>
        <v>Ø'14/16..2021</v>
      </c>
      <c r="E10" s="95" t="s">
        <v>103</v>
      </c>
      <c r="I10" s="100" t="str">
        <f t="shared" si="0"/>
        <v>%-∆ Bio / Nicht-Bio</v>
      </c>
      <c r="J10" s="115" t="str">
        <f>J9</f>
        <v>%-∆ Bio / Nicht-Bio</v>
      </c>
      <c r="K10" s="115" t="str">
        <f>K9</f>
        <v>∆ Bio / non bio, en %</v>
      </c>
      <c r="L10" s="115" t="str">
        <f>L9</f>
        <v>%-∆ bio / non bio</v>
      </c>
      <c r="N10" s="147" t="s">
        <v>145</v>
      </c>
      <c r="O10" s="10">
        <f>AVERAGE('Bio - Rohdaten'!AY213,'Bio - Rohdaten'!AY201,'Bio - Rohdaten'!AY189)</f>
        <v>179.35365805611664</v>
      </c>
      <c r="P10" s="10">
        <f>AVERAGE('nicht Bio - Rohdaten'!AY213,'nicht Bio - Rohdaten'!AY201,'nicht Bio - Rohdaten'!AY189)</f>
        <v>125.80461895335505</v>
      </c>
      <c r="Q10" s="21">
        <f>AVERAGE(Differenz!I200,Differenz!I188)</f>
        <v>53.785505929225174</v>
      </c>
      <c r="R10" s="10">
        <f>AVERAGE('Bio - Rohdaten'!J213,'Bio - Rohdaten'!J201,'Bio - Rohdaten'!J189)</f>
        <v>36.827731726156685</v>
      </c>
      <c r="S10" s="10">
        <f>AVERAGE('nicht Bio - Rohdaten'!J213,'nicht Bio - Rohdaten'!J201,'nicht Bio - Rohdaten'!J189)</f>
        <v>27.178462789116537</v>
      </c>
      <c r="T10" s="21">
        <f>R10-S10</f>
        <v>9.6492689370401479</v>
      </c>
      <c r="U10" s="10">
        <f>AVERAGE('Bio - Rohdaten'!U213,'Bio - Rohdaten'!U201,'Bio - Rohdaten'!U189)</f>
        <v>59.481908581509515</v>
      </c>
      <c r="V10" s="10">
        <f>AVERAGE('nicht Bio - Rohdaten'!U213,'nicht Bio - Rohdaten'!U201,'nicht Bio - Rohdaten'!U189)</f>
        <v>40.176629696034951</v>
      </c>
      <c r="W10" s="21">
        <f>U10-V10</f>
        <v>19.305278885474564</v>
      </c>
      <c r="X10" s="10">
        <f>AVERAGE('Bio - Rohdaten'!W213,'Bio - Rohdaten'!W201,'Bio - Rohdaten'!W189)</f>
        <v>22.690183785926152</v>
      </c>
      <c r="Y10" s="10">
        <f>AVERAGE('nicht Bio - Rohdaten'!W213,'nicht Bio - Rohdaten'!W201,'nicht Bio - Rohdaten'!W189)</f>
        <v>17.609435969298058</v>
      </c>
      <c r="Z10" s="21">
        <f>X10-Y10</f>
        <v>5.0807478166280937</v>
      </c>
      <c r="AA10" s="10">
        <f>AVERAGE('Bio - Rohdaten'!Z213,'Bio - Rohdaten'!Z201,'Bio - Rohdaten'!Z189)</f>
        <v>2.0526512453480232</v>
      </c>
      <c r="AB10" s="10">
        <f>AVERAGE('nicht Bio - Rohdaten'!Z213,'nicht Bio - Rohdaten'!Z201,'nicht Bio - Rohdaten'!Z189)</f>
        <v>2.6776459986606596</v>
      </c>
      <c r="AC10" s="21">
        <f>AA10-AB10</f>
        <v>-0.62499475331263632</v>
      </c>
      <c r="AD10" s="10">
        <f>AVERAGE('Bio - Rohdaten'!AE213,'Bio - Rohdaten'!AE201,'Bio - Rohdaten'!AE189)</f>
        <v>17.844540303891183</v>
      </c>
      <c r="AE10" s="10">
        <f>AVERAGE('nicht Bio - Rohdaten'!AE213,'nicht Bio - Rohdaten'!AE201,'nicht Bio - Rohdaten'!AE189)</f>
        <v>12.205893596441548</v>
      </c>
      <c r="AF10" s="21">
        <f>AD10-AE10</f>
        <v>5.6386467074496345</v>
      </c>
      <c r="AG10" s="10">
        <f>AVERAGE('Bio - Rohdaten'!AU213,'Bio - Rohdaten'!AU201,'Bio - Rohdaten'!AU189)</f>
        <v>36.481938079546715</v>
      </c>
      <c r="AH10" s="10">
        <f>AVERAGE('nicht Bio - Rohdaten'!AU213,'nicht Bio - Rohdaten'!AU201,'nicht Bio - Rohdaten'!AU189)</f>
        <v>23.435866471825744</v>
      </c>
      <c r="AI10" s="21">
        <f>AG10-AH10</f>
        <v>13.046071607720972</v>
      </c>
      <c r="AJ10" s="10">
        <f>AVERAGE('Bio - Rohdaten'!AX213,'Bio - Rohdaten'!AX201,'Bio - Rohdaten'!AX189)</f>
        <v>3.9747043337383556</v>
      </c>
      <c r="AK10" s="10">
        <f>AVERAGE('nicht Bio - Rohdaten'!AX213,'nicht Bio - Rohdaten'!AX201,'nicht Bio - Rohdaten'!AX189)</f>
        <v>2.5206844319775592</v>
      </c>
      <c r="AL10" s="21">
        <f>AJ10-AK10</f>
        <v>1.4540199017607964</v>
      </c>
    </row>
    <row r="11" spans="1:38">
      <c r="A11" s="109"/>
      <c r="E11" s="95" t="s">
        <v>104</v>
      </c>
      <c r="I11" s="100" t="str">
        <f t="shared" si="0"/>
        <v>Differenz Bio / nicht-Bio</v>
      </c>
      <c r="J11" s="115" t="s">
        <v>437</v>
      </c>
      <c r="K11" s="115" t="s">
        <v>370</v>
      </c>
      <c r="L11" s="112" t="s">
        <v>320</v>
      </c>
      <c r="N11" s="147" t="s">
        <v>146</v>
      </c>
      <c r="O11" s="10">
        <f>AVERAGE('Bio - Rohdaten'!AY214,'Bio - Rohdaten'!AY202,'Bio - Rohdaten'!AY190)</f>
        <v>179.62587359541337</v>
      </c>
      <c r="P11" s="10">
        <f>AVERAGE('nicht Bio - Rohdaten'!AY214,'nicht Bio - Rohdaten'!AY202,'nicht Bio - Rohdaten'!AY190)</f>
        <v>125.57176130092039</v>
      </c>
      <c r="Q11" s="21">
        <f>AVERAGE(Differenz!I201,Differenz!I189)</f>
        <v>52.730305571700875</v>
      </c>
      <c r="R11" s="10">
        <f>AVERAGE('Bio - Rohdaten'!J214,'Bio - Rohdaten'!J202,'Bio - Rohdaten'!J190)</f>
        <v>36.751427679989995</v>
      </c>
      <c r="S11" s="10">
        <f>AVERAGE('nicht Bio - Rohdaten'!J214,'nicht Bio - Rohdaten'!J202,'nicht Bio - Rohdaten'!J190)</f>
        <v>27.260184846873972</v>
      </c>
      <c r="T11" s="21">
        <f t="shared" ref="T11:T21" si="1">R11-S11</f>
        <v>9.4912428331160221</v>
      </c>
      <c r="U11" s="10">
        <f>AVERAGE('Bio - Rohdaten'!U214,'Bio - Rohdaten'!U202,'Bio - Rohdaten'!U190)</f>
        <v>59.508828260097744</v>
      </c>
      <c r="V11" s="10">
        <f>AVERAGE('nicht Bio - Rohdaten'!U214,'nicht Bio - Rohdaten'!U202,'nicht Bio - Rohdaten'!U190)</f>
        <v>40.234642681220215</v>
      </c>
      <c r="W11" s="21">
        <f t="shared" ref="W11:W21" si="2">U11-V11</f>
        <v>19.274185578877528</v>
      </c>
      <c r="X11" s="10">
        <f>AVERAGE('Bio - Rohdaten'!W214,'Bio - Rohdaten'!W202,'Bio - Rohdaten'!W190)</f>
        <v>22.767313527230552</v>
      </c>
      <c r="Y11" s="10">
        <f>AVERAGE('nicht Bio - Rohdaten'!W214,'nicht Bio - Rohdaten'!W202,'nicht Bio - Rohdaten'!W190)</f>
        <v>17.500045217157737</v>
      </c>
      <c r="Z11" s="21">
        <f t="shared" ref="Z11:Z21" si="3">X11-Y11</f>
        <v>5.267268310072815</v>
      </c>
      <c r="AA11" s="10">
        <f>AVERAGE('Bio - Rohdaten'!Z214,'Bio - Rohdaten'!Z202,'Bio - Rohdaten'!Z190)</f>
        <v>1.9696324984976314</v>
      </c>
      <c r="AB11" s="10">
        <f>AVERAGE('nicht Bio - Rohdaten'!Z214,'nicht Bio - Rohdaten'!Z202,'nicht Bio - Rohdaten'!Z190)</f>
        <v>2.7850564050773237</v>
      </c>
      <c r="AC11" s="21">
        <f t="shared" ref="AC11:AC21" si="4">AA11-AB11</f>
        <v>-0.81542390657969221</v>
      </c>
      <c r="AD11" s="10">
        <f>AVERAGE('Bio - Rohdaten'!AE214,'Bio - Rohdaten'!AE202,'Bio - Rohdaten'!AE190)</f>
        <v>17.927570280588277</v>
      </c>
      <c r="AE11" s="10">
        <f>AVERAGE('nicht Bio - Rohdaten'!AE214,'nicht Bio - Rohdaten'!AE202,'nicht Bio - Rohdaten'!AE190)</f>
        <v>12.427071609619782</v>
      </c>
      <c r="AF11" s="21">
        <f t="shared" ref="AF11:AF21" si="5">AD11-AE11</f>
        <v>5.5004986709684953</v>
      </c>
      <c r="AG11" s="10">
        <f>AVERAGE('Bio - Rohdaten'!AU214,'Bio - Rohdaten'!AU202,'Bio - Rohdaten'!AU190)</f>
        <v>36.726397015270798</v>
      </c>
      <c r="AH11" s="10">
        <f>AVERAGE('nicht Bio - Rohdaten'!AU214,'nicht Bio - Rohdaten'!AU202,'nicht Bio - Rohdaten'!AU190)</f>
        <v>22.833148572761925</v>
      </c>
      <c r="AI11" s="21">
        <f t="shared" ref="AI11:AI21" si="6">AG11-AH11</f>
        <v>13.893248442508874</v>
      </c>
      <c r="AJ11" s="10">
        <f>AVERAGE('Bio - Rohdaten'!AX214,'Bio - Rohdaten'!AX202,'Bio - Rohdaten'!AX190)</f>
        <v>3.9747043337383556</v>
      </c>
      <c r="AK11" s="10">
        <f>AVERAGE('nicht Bio - Rohdaten'!AX214,'nicht Bio - Rohdaten'!AX202,'nicht Bio - Rohdaten'!AX190)</f>
        <v>2.5316119682094427</v>
      </c>
      <c r="AL11" s="21">
        <f t="shared" ref="AL11:AL21" si="7">AJ11-AK11</f>
        <v>1.443092365528913</v>
      </c>
    </row>
    <row r="12" spans="1:38">
      <c r="E12" s="95" t="s">
        <v>106</v>
      </c>
      <c r="I12" s="100" t="str">
        <f t="shared" si="0"/>
        <v>∆ Bio vs nBio</v>
      </c>
      <c r="J12" s="104" t="s">
        <v>144</v>
      </c>
      <c r="K12" s="104" t="s">
        <v>371</v>
      </c>
      <c r="L12" s="115" t="s">
        <v>321</v>
      </c>
      <c r="N12" s="147" t="s">
        <v>147</v>
      </c>
      <c r="O12" s="10">
        <f>AVERAGE('Bio - Rohdaten'!AY215,'Bio - Rohdaten'!AY203,'Bio - Rohdaten'!AY191)</f>
        <v>178.29531403101194</v>
      </c>
      <c r="P12" s="10">
        <f>AVERAGE('nicht Bio - Rohdaten'!AY215,'nicht Bio - Rohdaten'!AY203,'nicht Bio - Rohdaten'!AY191)</f>
        <v>124.76903481028143</v>
      </c>
      <c r="Q12" s="21">
        <f>AVERAGE(Differenz!I202,Differenz!I190)</f>
        <v>54.807113491924667</v>
      </c>
      <c r="R12" s="10">
        <f>AVERAGE('Bio - Rohdaten'!J215,'Bio - Rohdaten'!J203,'Bio - Rohdaten'!J191)</f>
        <v>36.922796582614467</v>
      </c>
      <c r="S12" s="10">
        <f>AVERAGE('nicht Bio - Rohdaten'!J215,'nicht Bio - Rohdaten'!J203,'nicht Bio - Rohdaten'!J191)</f>
        <v>27.204756295979223</v>
      </c>
      <c r="T12" s="21">
        <f t="shared" si="1"/>
        <v>9.7180402866352438</v>
      </c>
      <c r="U12" s="10">
        <f>AVERAGE('Bio - Rohdaten'!U215,'Bio - Rohdaten'!U203,'Bio - Rohdaten'!U191)</f>
        <v>59.515938419913425</v>
      </c>
      <c r="V12" s="10">
        <f>AVERAGE('nicht Bio - Rohdaten'!U215,'nicht Bio - Rohdaten'!U203,'nicht Bio - Rohdaten'!U191)</f>
        <v>39.914525209138787</v>
      </c>
      <c r="W12" s="21">
        <f t="shared" si="2"/>
        <v>19.601413210774638</v>
      </c>
      <c r="X12" s="10">
        <f>AVERAGE('Bio - Rohdaten'!W215,'Bio - Rohdaten'!W203,'Bio - Rohdaten'!W191)</f>
        <v>22.842753342381343</v>
      </c>
      <c r="Y12" s="10">
        <f>AVERAGE('nicht Bio - Rohdaten'!W215,'nicht Bio - Rohdaten'!W203,'nicht Bio - Rohdaten'!W191)</f>
        <v>17.621347274479202</v>
      </c>
      <c r="Z12" s="21">
        <f t="shared" si="3"/>
        <v>5.2214060679021408</v>
      </c>
      <c r="AA12" s="10">
        <f>AVERAGE('Bio - Rohdaten'!Z215,'Bio - Rohdaten'!Z203,'Bio - Rohdaten'!Z191)</f>
        <v>1.9506098082948273</v>
      </c>
      <c r="AB12" s="10">
        <f>AVERAGE('nicht Bio - Rohdaten'!Z215,'nicht Bio - Rohdaten'!Z203,'nicht Bio - Rohdaten'!Z191)</f>
        <v>2.8297297283840064</v>
      </c>
      <c r="AC12" s="21">
        <f t="shared" si="4"/>
        <v>-0.87911992008917905</v>
      </c>
      <c r="AD12" s="10">
        <f>AVERAGE('Bio - Rohdaten'!AE215,'Bio - Rohdaten'!AE203,'Bio - Rohdaten'!AE191)</f>
        <v>17.868003822418782</v>
      </c>
      <c r="AE12" s="10">
        <f>AVERAGE('nicht Bio - Rohdaten'!AE215,'nicht Bio - Rohdaten'!AE203,'nicht Bio - Rohdaten'!AE191)</f>
        <v>12.232593563061124</v>
      </c>
      <c r="AF12" s="21">
        <f t="shared" si="5"/>
        <v>5.6354102593576574</v>
      </c>
      <c r="AG12" s="10">
        <f>AVERAGE('Bio - Rohdaten'!AU215,'Bio - Rohdaten'!AU203,'Bio - Rohdaten'!AU191)</f>
        <v>35.220507721650755</v>
      </c>
      <c r="AH12" s="10">
        <f>AVERAGE('nicht Bio - Rohdaten'!AU215,'nicht Bio - Rohdaten'!AU203,'nicht Bio - Rohdaten'!AU191)</f>
        <v>22.434470771029641</v>
      </c>
      <c r="AI12" s="21">
        <f t="shared" si="6"/>
        <v>12.786036950621114</v>
      </c>
      <c r="AJ12" s="10">
        <f>AVERAGE('Bio - Rohdaten'!AX215,'Bio - Rohdaten'!AX203,'Bio - Rohdaten'!AX191)</f>
        <v>3.9747043337383556</v>
      </c>
      <c r="AK12" s="10">
        <f>AVERAGE('nicht Bio - Rohdaten'!AX215,'nicht Bio - Rohdaten'!AX203,'nicht Bio - Rohdaten'!AX191)</f>
        <v>2.5316119682094427</v>
      </c>
      <c r="AL12" s="21">
        <f t="shared" si="7"/>
        <v>1.443092365528913</v>
      </c>
    </row>
    <row r="13" spans="1:38" ht="14.5" thickBot="1">
      <c r="E13" s="110" t="s">
        <v>107</v>
      </c>
      <c r="I13" s="100" t="str">
        <f t="shared" si="0"/>
        <v>Bio</v>
      </c>
      <c r="J13" s="104" t="s">
        <v>64</v>
      </c>
      <c r="K13" s="98" t="s">
        <v>105</v>
      </c>
      <c r="L13" s="233" t="s">
        <v>322</v>
      </c>
      <c r="N13" s="147" t="s">
        <v>148</v>
      </c>
      <c r="O13" s="10">
        <f>AVERAGE('Bio - Rohdaten'!AY216,'Bio - Rohdaten'!AY204,'Bio - Rohdaten'!AY192)</f>
        <v>179.01595240473057</v>
      </c>
      <c r="P13" s="10">
        <f>AVERAGE('nicht Bio - Rohdaten'!AY216,'nicht Bio - Rohdaten'!AY204,'nicht Bio - Rohdaten'!AY192)</f>
        <v>123.83911399102431</v>
      </c>
      <c r="Q13" s="21">
        <f>AVERAGE(Differenz!I203,Differenz!I191)</f>
        <v>54.716071252314883</v>
      </c>
      <c r="R13" s="10">
        <f>AVERAGE('Bio - Rohdaten'!J216,'Bio - Rohdaten'!J204,'Bio - Rohdaten'!J192)</f>
        <v>36.910681063878343</v>
      </c>
      <c r="S13" s="10">
        <f>AVERAGE('nicht Bio - Rohdaten'!J216,'nicht Bio - Rohdaten'!J204,'nicht Bio - Rohdaten'!J192)</f>
        <v>26.99017829557971</v>
      </c>
      <c r="T13" s="21">
        <f t="shared" si="1"/>
        <v>9.9205027682986326</v>
      </c>
      <c r="U13" s="10">
        <f>AVERAGE('Bio - Rohdaten'!U216,'Bio - Rohdaten'!U204,'Bio - Rohdaten'!U192)</f>
        <v>59.566630288461539</v>
      </c>
      <c r="V13" s="10">
        <f>AVERAGE('nicht Bio - Rohdaten'!U216,'nicht Bio - Rohdaten'!U204,'nicht Bio - Rohdaten'!U192)</f>
        <v>40.266581812176248</v>
      </c>
      <c r="W13" s="21">
        <f t="shared" si="2"/>
        <v>19.300048476285291</v>
      </c>
      <c r="X13" s="10">
        <f>AVERAGE('Bio - Rohdaten'!W216,'Bio - Rohdaten'!W204,'Bio - Rohdaten'!W192)</f>
        <v>22.665820157516649</v>
      </c>
      <c r="Y13" s="10">
        <f>AVERAGE('nicht Bio - Rohdaten'!W216,'nicht Bio - Rohdaten'!W204,'nicht Bio - Rohdaten'!W192)</f>
        <v>17.343300350612022</v>
      </c>
      <c r="Z13" s="21">
        <f t="shared" si="3"/>
        <v>5.3225198069046264</v>
      </c>
      <c r="AA13" s="10">
        <f>AVERAGE('Bio - Rohdaten'!Z216,'Bio - Rohdaten'!Z204,'Bio - Rohdaten'!Z192)</f>
        <v>1.989901621958694</v>
      </c>
      <c r="AB13" s="10">
        <f>AVERAGE('nicht Bio - Rohdaten'!Z216,'nicht Bio - Rohdaten'!Z204,'nicht Bio - Rohdaten'!Z192)</f>
        <v>1.9602092016029584</v>
      </c>
      <c r="AC13" s="21">
        <f t="shared" si="4"/>
        <v>2.9692420355735605E-2</v>
      </c>
      <c r="AD13" s="10">
        <f>AVERAGE('Bio - Rohdaten'!AE216,'Bio - Rohdaten'!AE204,'Bio - Rohdaten'!AE192)</f>
        <v>17.991349757761942</v>
      </c>
      <c r="AE13" s="10">
        <f>AVERAGE('nicht Bio - Rohdaten'!AE216,'nicht Bio - Rohdaten'!AE204,'nicht Bio - Rohdaten'!AE192)</f>
        <v>12.347049346671431</v>
      </c>
      <c r="AF13" s="21">
        <f t="shared" si="5"/>
        <v>5.6443004110905104</v>
      </c>
      <c r="AG13" s="10">
        <f>AVERAGE('Bio - Rohdaten'!AU216,'Bio - Rohdaten'!AU204,'Bio - Rohdaten'!AU192)</f>
        <v>35.916865181415062</v>
      </c>
      <c r="AH13" s="10">
        <f>AVERAGE('nicht Bio - Rohdaten'!AU216,'nicht Bio - Rohdaten'!AU204,'nicht Bio - Rohdaten'!AU192)</f>
        <v>22.40018301617248</v>
      </c>
      <c r="AI13" s="21">
        <f t="shared" si="6"/>
        <v>13.516682165242582</v>
      </c>
      <c r="AJ13" s="10">
        <f>AVERAGE('Bio - Rohdaten'!AX216,'Bio - Rohdaten'!AX204,'Bio - Rohdaten'!AX192)</f>
        <v>3.9747043337383556</v>
      </c>
      <c r="AK13" s="10">
        <f>AVERAGE('nicht Bio - Rohdaten'!AX216,'nicht Bio - Rohdaten'!AX204,'nicht Bio - Rohdaten'!AX192)</f>
        <v>2.5316119682094427</v>
      </c>
      <c r="AL13" s="21">
        <f t="shared" si="7"/>
        <v>1.443092365528913</v>
      </c>
    </row>
    <row r="14" spans="1:38">
      <c r="A14" s="234"/>
      <c r="E14" s="111"/>
      <c r="I14" s="100" t="str">
        <f t="shared" si="0"/>
        <v>nicht-Bio</v>
      </c>
      <c r="J14" s="104" t="s">
        <v>438</v>
      </c>
      <c r="K14" s="104" t="s">
        <v>439</v>
      </c>
      <c r="L14" s="112" t="s">
        <v>440</v>
      </c>
      <c r="N14" s="147" t="s">
        <v>149</v>
      </c>
      <c r="O14" s="10">
        <f>AVERAGE('Bio - Rohdaten'!AY217,'Bio - Rohdaten'!AY205,'Bio - Rohdaten'!AY193)</f>
        <v>182.56860671988935</v>
      </c>
      <c r="P14" s="10">
        <f>AVERAGE('nicht Bio - Rohdaten'!AY217,'nicht Bio - Rohdaten'!AY205,'nicht Bio - Rohdaten'!AY193)</f>
        <v>127.56350565705684</v>
      </c>
      <c r="Q14" s="21">
        <f>AVERAGE(Differenz!I204,Differenz!I192)</f>
        <v>55.327238889955765</v>
      </c>
      <c r="R14" s="10">
        <f>AVERAGE('Bio - Rohdaten'!J217,'Bio - Rohdaten'!J205,'Bio - Rohdaten'!J193)</f>
        <v>36.986299008436781</v>
      </c>
      <c r="S14" s="10">
        <f>AVERAGE('nicht Bio - Rohdaten'!J217,'nicht Bio - Rohdaten'!J205,'nicht Bio - Rohdaten'!J193)</f>
        <v>27.096829318019406</v>
      </c>
      <c r="T14" s="21">
        <f t="shared" si="1"/>
        <v>9.8894696904173749</v>
      </c>
      <c r="U14" s="10">
        <f>AVERAGE('Bio - Rohdaten'!U217,'Bio - Rohdaten'!U205,'Bio - Rohdaten'!U193)</f>
        <v>59.634369373078634</v>
      </c>
      <c r="V14" s="10">
        <f>AVERAGE('nicht Bio - Rohdaten'!U217,'nicht Bio - Rohdaten'!U205,'nicht Bio - Rohdaten'!U193)</f>
        <v>41.618625000139161</v>
      </c>
      <c r="W14" s="21">
        <f t="shared" si="2"/>
        <v>18.015744372939473</v>
      </c>
      <c r="X14" s="10">
        <f>AVERAGE('Bio - Rohdaten'!W217,'Bio - Rohdaten'!W205,'Bio - Rohdaten'!W193)</f>
        <v>22.84146377255426</v>
      </c>
      <c r="Y14" s="10">
        <f>AVERAGE('nicht Bio - Rohdaten'!W217,'nicht Bio - Rohdaten'!W205,'nicht Bio - Rohdaten'!W193)</f>
        <v>17.561822274363973</v>
      </c>
      <c r="Z14" s="21">
        <f t="shared" si="3"/>
        <v>5.2796414981902871</v>
      </c>
      <c r="AA14" s="10">
        <f>AVERAGE('Bio - Rohdaten'!Z217,'Bio - Rohdaten'!Z205,'Bio - Rohdaten'!Z193)</f>
        <v>2.0753553494883614</v>
      </c>
      <c r="AB14" s="10">
        <f>AVERAGE('nicht Bio - Rohdaten'!Z217,'nicht Bio - Rohdaten'!Z205,'nicht Bio - Rohdaten'!Z193)</f>
        <v>1.0942257852213941</v>
      </c>
      <c r="AC14" s="21">
        <f t="shared" si="4"/>
        <v>0.98112956426696729</v>
      </c>
      <c r="AD14" s="10">
        <f>AVERAGE('Bio - Rohdaten'!AE217,'Bio - Rohdaten'!AE205,'Bio - Rohdaten'!AE193)</f>
        <v>17.975963415655613</v>
      </c>
      <c r="AE14" s="10">
        <f>AVERAGE('nicht Bio - Rohdaten'!AE217,'nicht Bio - Rohdaten'!AE205,'nicht Bio - Rohdaten'!AE193)</f>
        <v>12.634937392707982</v>
      </c>
      <c r="AF14" s="21">
        <f t="shared" si="5"/>
        <v>5.3410260229476307</v>
      </c>
      <c r="AG14" s="10">
        <f>AVERAGE('Bio - Rohdaten'!AU217,'Bio - Rohdaten'!AU205,'Bio - Rohdaten'!AU193)</f>
        <v>39.080451466937355</v>
      </c>
      <c r="AH14" s="10">
        <f>AVERAGE('nicht Bio - Rohdaten'!AU217,'nicht Bio - Rohdaten'!AU205,'nicht Bio - Rohdaten'!AU193)</f>
        <v>25.025453918395453</v>
      </c>
      <c r="AI14" s="21">
        <f t="shared" si="6"/>
        <v>14.054997548541902</v>
      </c>
      <c r="AJ14" s="10">
        <f>AVERAGE('Bio - Rohdaten'!AX217,'Bio - Rohdaten'!AX205,'Bio - Rohdaten'!AX193)</f>
        <v>3.9747043337383556</v>
      </c>
      <c r="AK14" s="10">
        <f>AVERAGE('nicht Bio - Rohdaten'!AX217,'nicht Bio - Rohdaten'!AX205,'nicht Bio - Rohdaten'!AX193)</f>
        <v>2.5316119682094427</v>
      </c>
      <c r="AL14" s="21">
        <f t="shared" si="7"/>
        <v>1.443092365528913</v>
      </c>
    </row>
    <row r="15" spans="1:38">
      <c r="A15" s="235"/>
      <c r="B15" s="1"/>
      <c r="I15" s="100" t="str">
        <f t="shared" si="0"/>
        <v>Bio-Aufschlag</v>
      </c>
      <c r="J15" s="104" t="s">
        <v>192</v>
      </c>
      <c r="K15" s="104" t="s">
        <v>372</v>
      </c>
      <c r="L15" s="105" t="s">
        <v>323</v>
      </c>
      <c r="N15" s="147" t="s">
        <v>150</v>
      </c>
      <c r="O15" s="10">
        <f>AVERAGE('Bio - Rohdaten'!AY218,'Bio - Rohdaten'!AY206,'Bio - Rohdaten'!AY194)</f>
        <v>187.40723005906693</v>
      </c>
      <c r="P15" s="10">
        <f>AVERAGE('nicht Bio - Rohdaten'!AY218,'nicht Bio - Rohdaten'!AY206,'nicht Bio - Rohdaten'!AY194)</f>
        <v>129.35666504767329</v>
      </c>
      <c r="Q15" s="21">
        <f>AVERAGE(Differenz!I205,Differenz!I193)</f>
        <v>56.314470741024778</v>
      </c>
      <c r="R15" s="10">
        <f>AVERAGE('Bio - Rohdaten'!J218,'Bio - Rohdaten'!J206,'Bio - Rohdaten'!J194)</f>
        <v>36.909513572648372</v>
      </c>
      <c r="S15" s="10">
        <f>AVERAGE('nicht Bio - Rohdaten'!J218,'nicht Bio - Rohdaten'!J206,'nicht Bio - Rohdaten'!J194)</f>
        <v>26.924727740523878</v>
      </c>
      <c r="T15" s="21">
        <f t="shared" si="1"/>
        <v>9.9847858321244942</v>
      </c>
      <c r="U15" s="10">
        <f>AVERAGE('Bio - Rohdaten'!U218,'Bio - Rohdaten'!U206,'Bio - Rohdaten'!U194)</f>
        <v>59.780721925065677</v>
      </c>
      <c r="V15" s="10">
        <f>AVERAGE('nicht Bio - Rohdaten'!U218,'nicht Bio - Rohdaten'!U206,'nicht Bio - Rohdaten'!U194)</f>
        <v>41.247508573685344</v>
      </c>
      <c r="W15" s="21">
        <f t="shared" si="2"/>
        <v>18.533213351380333</v>
      </c>
      <c r="X15" s="10">
        <f>AVERAGE('Bio - Rohdaten'!W218,'Bio - Rohdaten'!W206,'Bio - Rohdaten'!W194)</f>
        <v>22.699733871405584</v>
      </c>
      <c r="Y15" s="10">
        <f>AVERAGE('nicht Bio - Rohdaten'!W218,'nicht Bio - Rohdaten'!W206,'nicht Bio - Rohdaten'!W194)</f>
        <v>17.42718727857881</v>
      </c>
      <c r="Z15" s="21">
        <f t="shared" si="3"/>
        <v>5.2725465928267745</v>
      </c>
      <c r="AA15" s="10">
        <f>AVERAGE('Bio - Rohdaten'!Z218,'Bio - Rohdaten'!Z206,'Bio - Rohdaten'!Z194)</f>
        <v>2.0434655372550004</v>
      </c>
      <c r="AB15" s="10">
        <f>AVERAGE('nicht Bio - Rohdaten'!Z218,'nicht Bio - Rohdaten'!Z206,'nicht Bio - Rohdaten'!Z194)</f>
        <v>1.1771947637884919</v>
      </c>
      <c r="AC15" s="21">
        <f t="shared" si="4"/>
        <v>0.86627077346650849</v>
      </c>
      <c r="AD15" s="10">
        <f>AVERAGE('Bio - Rohdaten'!AE218,'Bio - Rohdaten'!AE206,'Bio - Rohdaten'!AE194)</f>
        <v>18.296094559790379</v>
      </c>
      <c r="AE15" s="10">
        <f>AVERAGE('nicht Bio - Rohdaten'!AE218,'nicht Bio - Rohdaten'!AE206,'nicht Bio - Rohdaten'!AE194)</f>
        <v>12.884991195219806</v>
      </c>
      <c r="AF15" s="21">
        <f t="shared" si="5"/>
        <v>5.4111033645705735</v>
      </c>
      <c r="AG15" s="10">
        <f>AVERAGE('Bio - Rohdaten'!AU218,'Bio - Rohdaten'!AU206,'Bio - Rohdaten'!AU194)</f>
        <v>43.702996259163569</v>
      </c>
      <c r="AH15" s="10">
        <f>AVERAGE('nicht Bio - Rohdaten'!AU218,'nicht Bio - Rohdaten'!AU206,'nicht Bio - Rohdaten'!AU194)</f>
        <v>27.163443527667521</v>
      </c>
      <c r="AI15" s="21">
        <f t="shared" si="6"/>
        <v>16.539552731496048</v>
      </c>
      <c r="AJ15" s="10">
        <f>AVERAGE('Bio - Rohdaten'!AX218,'Bio - Rohdaten'!AX206,'Bio - Rohdaten'!AX194)</f>
        <v>3.9747043337383556</v>
      </c>
      <c r="AK15" s="10">
        <f>AVERAGE('nicht Bio - Rohdaten'!AX218,'nicht Bio - Rohdaten'!AX206,'nicht Bio - Rohdaten'!AX194)</f>
        <v>2.5316119682094427</v>
      </c>
      <c r="AL15" s="21">
        <f t="shared" si="7"/>
        <v>1.443092365528913</v>
      </c>
    </row>
    <row r="16" spans="1:38">
      <c r="A16" s="236"/>
      <c r="B16" s="2"/>
      <c r="I16" s="100" t="str">
        <f t="shared" si="0"/>
        <v>Warenkorb Total</v>
      </c>
      <c r="J16" t="s">
        <v>196</v>
      </c>
      <c r="K16" s="104" t="s">
        <v>373</v>
      </c>
      <c r="L16" s="105" t="s">
        <v>324</v>
      </c>
      <c r="N16" s="147" t="s">
        <v>151</v>
      </c>
      <c r="O16" s="10">
        <f>AVERAGE('Bio - Rohdaten'!AY219,'Bio - Rohdaten'!AY207,'Bio - Rohdaten'!AY195)</f>
        <v>190.63317148278031</v>
      </c>
      <c r="P16" s="10">
        <f>AVERAGE('nicht Bio - Rohdaten'!AY219,'nicht Bio - Rohdaten'!AY207,'nicht Bio - Rohdaten'!AY195)</f>
        <v>129.93361360563006</v>
      </c>
      <c r="Q16" s="21">
        <f>AVERAGE(Differenz!I206,Differenz!I194)</f>
        <v>59.124931197121199</v>
      </c>
      <c r="R16" s="10">
        <f>AVERAGE('Bio - Rohdaten'!J219,'Bio - Rohdaten'!J207,'Bio - Rohdaten'!J195)</f>
        <v>36.983882167944472</v>
      </c>
      <c r="S16" s="10">
        <f>AVERAGE('nicht Bio - Rohdaten'!J219,'nicht Bio - Rohdaten'!J207,'nicht Bio - Rohdaten'!J195)</f>
        <v>26.97610185465172</v>
      </c>
      <c r="T16" s="21">
        <f t="shared" si="1"/>
        <v>10.007780313292752</v>
      </c>
      <c r="U16" s="10">
        <f>AVERAGE('Bio - Rohdaten'!U219,'Bio - Rohdaten'!U207,'Bio - Rohdaten'!U195)</f>
        <v>59.9373549029674</v>
      </c>
      <c r="V16" s="10">
        <f>AVERAGE('nicht Bio - Rohdaten'!U219,'nicht Bio - Rohdaten'!U207,'nicht Bio - Rohdaten'!U195)</f>
        <v>41.837542494356207</v>
      </c>
      <c r="W16" s="21">
        <f t="shared" si="2"/>
        <v>18.099812408611193</v>
      </c>
      <c r="X16" s="10">
        <f>AVERAGE('Bio - Rohdaten'!W219,'Bio - Rohdaten'!W207,'Bio - Rohdaten'!W195)</f>
        <v>22.776416665423749</v>
      </c>
      <c r="Y16" s="10">
        <f>AVERAGE('nicht Bio - Rohdaten'!W219,'nicht Bio - Rohdaten'!W207,'nicht Bio - Rohdaten'!W195)</f>
        <v>17.645615312434412</v>
      </c>
      <c r="Z16" s="21">
        <f t="shared" si="3"/>
        <v>5.1308013529893373</v>
      </c>
      <c r="AA16" s="10">
        <f>AVERAGE('Bio - Rohdaten'!Z219,'Bio - Rohdaten'!Z207,'Bio - Rohdaten'!Z195)</f>
        <v>2.2804306586480201</v>
      </c>
      <c r="AB16" s="10">
        <f>AVERAGE('nicht Bio - Rohdaten'!Z219,'nicht Bio - Rohdaten'!Z207,'nicht Bio - Rohdaten'!Z195)</f>
        <v>1.26484775122175</v>
      </c>
      <c r="AC16" s="21">
        <f t="shared" si="4"/>
        <v>1.0155829074262701</v>
      </c>
      <c r="AD16" s="10">
        <f>AVERAGE('Bio - Rohdaten'!AE219,'Bio - Rohdaten'!AE207,'Bio - Rohdaten'!AE195)</f>
        <v>18.646959547505904</v>
      </c>
      <c r="AE16" s="10">
        <f>AVERAGE('nicht Bio - Rohdaten'!AE219,'nicht Bio - Rohdaten'!AE207,'nicht Bio - Rohdaten'!AE195)</f>
        <v>13.072617321353894</v>
      </c>
      <c r="AF16" s="21">
        <f t="shared" si="5"/>
        <v>5.5743422261520106</v>
      </c>
      <c r="AG16" s="10">
        <f>AVERAGE('Bio - Rohdaten'!AU219,'Bio - Rohdaten'!AU207,'Bio - Rohdaten'!AU195)</f>
        <v>46.033423206552413</v>
      </c>
      <c r="AH16" s="10">
        <f>AVERAGE('nicht Bio - Rohdaten'!AU219,'nicht Bio - Rohdaten'!AU207,'nicht Bio - Rohdaten'!AU195)</f>
        <v>26.605276903402626</v>
      </c>
      <c r="AI16" s="21">
        <f t="shared" si="6"/>
        <v>19.428146303149788</v>
      </c>
      <c r="AJ16" s="10">
        <f>AVERAGE('Bio - Rohdaten'!AX219,'Bio - Rohdaten'!AX207,'Bio - Rohdaten'!AX195)</f>
        <v>3.9747043337383556</v>
      </c>
      <c r="AK16" s="10">
        <f>AVERAGE('nicht Bio - Rohdaten'!AX219,'nicht Bio - Rohdaten'!AX207,'nicht Bio - Rohdaten'!AX195)</f>
        <v>2.5316119682094427</v>
      </c>
      <c r="AL16" s="21">
        <f t="shared" si="7"/>
        <v>1.443092365528913</v>
      </c>
    </row>
    <row r="17" spans="1:38">
      <c r="A17" s="235"/>
      <c r="B17" s="1"/>
      <c r="I17" s="100" t="str">
        <f t="shared" si="0"/>
        <v>Bio: 176.27 CHF</v>
      </c>
      <c r="J17" s="156" t="str">
        <f>Codierung!$I$13&amp;":"&amp;" "&amp;Codierung!$P$32&amp;" CHF"</f>
        <v>Bio: 176.27 CHF</v>
      </c>
      <c r="K17" s="156" t="str">
        <f>Codierung!$K$13&amp;":"&amp;" "&amp;Codierung!$P$32&amp;" CHF"</f>
        <v>bio: 176.27 CHF</v>
      </c>
      <c r="L17" s="156" t="str">
        <f>Codierung!$L$13&amp;":"&amp;" "&amp;Codierung!$P$32&amp;" CHF"</f>
        <v>Biologico: 176.27 CHF</v>
      </c>
      <c r="N17" s="147" t="s">
        <v>152</v>
      </c>
      <c r="O17" s="10">
        <f>AVERAGE('Bio - Rohdaten'!AY220,'Bio - Rohdaten'!AY208,'Bio - Rohdaten'!AY196)</f>
        <v>188.10051059822067</v>
      </c>
      <c r="P17" s="10">
        <f>AVERAGE('nicht Bio - Rohdaten'!AY220,'nicht Bio - Rohdaten'!AY208,'nicht Bio - Rohdaten'!AY196)</f>
        <v>132.08482116314863</v>
      </c>
      <c r="Q17" s="21">
        <f>AVERAGE(Differenz!I207,Differenz!I195)</f>
        <v>53.976547559626539</v>
      </c>
      <c r="R17" s="10">
        <f>AVERAGE('Bio - Rohdaten'!J220,'Bio - Rohdaten'!J208,'Bio - Rohdaten'!J196)</f>
        <v>36.901964337260011</v>
      </c>
      <c r="S17" s="10">
        <f>AVERAGE('nicht Bio - Rohdaten'!J220,'nicht Bio - Rohdaten'!J208,'nicht Bio - Rohdaten'!J196)</f>
        <v>26.960630641596158</v>
      </c>
      <c r="T17" s="21">
        <f t="shared" si="1"/>
        <v>9.9413336956638538</v>
      </c>
      <c r="U17" s="10">
        <f>AVERAGE('Bio - Rohdaten'!U220,'Bio - Rohdaten'!U208,'Bio - Rohdaten'!U196)</f>
        <v>59.987704886323392</v>
      </c>
      <c r="V17" s="10">
        <f>AVERAGE('nicht Bio - Rohdaten'!U220,'nicht Bio - Rohdaten'!U208,'nicht Bio - Rohdaten'!U196)</f>
        <v>41.881221073757956</v>
      </c>
      <c r="W17" s="21">
        <f t="shared" si="2"/>
        <v>18.106483812565436</v>
      </c>
      <c r="X17" s="10">
        <f>AVERAGE('Bio - Rohdaten'!W220,'Bio - Rohdaten'!W208,'Bio - Rohdaten'!W196)</f>
        <v>22.691198515477311</v>
      </c>
      <c r="Y17" s="10">
        <f>AVERAGE('nicht Bio - Rohdaten'!W220,'nicht Bio - Rohdaten'!W208,'nicht Bio - Rohdaten'!W196)</f>
        <v>17.420290348074548</v>
      </c>
      <c r="Z17" s="21">
        <f t="shared" si="3"/>
        <v>5.2709081674027622</v>
      </c>
      <c r="AA17" s="10">
        <f>AVERAGE('Bio - Rohdaten'!Z220,'Bio - Rohdaten'!Z208,'Bio - Rohdaten'!Z196)</f>
        <v>2.1322990870226444</v>
      </c>
      <c r="AB17" s="10">
        <f>AVERAGE('nicht Bio - Rohdaten'!Z220,'nicht Bio - Rohdaten'!Z208,'nicht Bio - Rohdaten'!Z196)</f>
        <v>2.7764826646845191</v>
      </c>
      <c r="AC17" s="21">
        <f t="shared" si="4"/>
        <v>-0.64418357766187473</v>
      </c>
      <c r="AD17" s="10">
        <f>AVERAGE('Bio - Rohdaten'!AE220,'Bio - Rohdaten'!AE208,'Bio - Rohdaten'!AE196)</f>
        <v>18.68848392053755</v>
      </c>
      <c r="AE17" s="10">
        <f>AVERAGE('nicht Bio - Rohdaten'!AE220,'nicht Bio - Rohdaten'!AE208,'nicht Bio - Rohdaten'!AE196)</f>
        <v>13.488847318423604</v>
      </c>
      <c r="AF17" s="21">
        <f t="shared" si="5"/>
        <v>5.1996366021139462</v>
      </c>
      <c r="AG17" s="10">
        <f>AVERAGE('Bio - Rohdaten'!AU220,'Bio - Rohdaten'!AU208,'Bio - Rohdaten'!AU196)</f>
        <v>43.679785327500895</v>
      </c>
      <c r="AH17" s="10">
        <f>AVERAGE('nicht Bio - Rohdaten'!AU220,'nicht Bio - Rohdaten'!AU208,'nicht Bio - Rohdaten'!AU196)</f>
        <v>27.003660477060663</v>
      </c>
      <c r="AI17" s="21">
        <f t="shared" si="6"/>
        <v>16.676124850440232</v>
      </c>
      <c r="AJ17" s="10">
        <f>AVERAGE('Bio - Rohdaten'!AX220,'Bio - Rohdaten'!AX208,'Bio - Rohdaten'!AX196)</f>
        <v>4.0190745240988255</v>
      </c>
      <c r="AK17" s="10">
        <f>AVERAGE('nicht Bio - Rohdaten'!AX220,'nicht Bio - Rohdaten'!AX208,'nicht Bio - Rohdaten'!AX196)</f>
        <v>2.5536886395511913</v>
      </c>
      <c r="AL17" s="21">
        <f t="shared" si="7"/>
        <v>1.4653858845476342</v>
      </c>
    </row>
    <row r="18" spans="1:38" ht="14.25" customHeight="1">
      <c r="A18" s="237">
        <v>2000</v>
      </c>
      <c r="B18" s="238" t="s">
        <v>90</v>
      </c>
      <c r="I18" s="100" t="str">
        <f t="shared" si="0"/>
        <v>nicht-Bio: 118.6 CHF</v>
      </c>
      <c r="J18" s="156" t="str">
        <f>Codierung!$I$14&amp;":"&amp;" "&amp;Codierung!$Q$32&amp;" CHF"</f>
        <v>nicht-Bio: 118.6 CHF</v>
      </c>
      <c r="K18" s="156" t="str">
        <f>Codierung!$L$14&amp;":"&amp;" "&amp;Codierung!$Q$32&amp;" CHF"</f>
        <v>non biologico: 118.6 CHF</v>
      </c>
      <c r="L18" s="156" t="str">
        <f>Codierung!$L$14&amp;":"&amp;" "&amp;Codierung!$Q$32&amp;" CHF"</f>
        <v>non biologico: 118.6 CHF</v>
      </c>
      <c r="N18" s="147" t="s">
        <v>153</v>
      </c>
      <c r="O18" s="10">
        <f>AVERAGE('Bio - Rohdaten'!AY221,'Bio - Rohdaten'!AY209,'Bio - Rohdaten'!AY197)</f>
        <v>193.10756220345397</v>
      </c>
      <c r="P18" s="10">
        <f>AVERAGE('nicht Bio - Rohdaten'!AY221,'nicht Bio - Rohdaten'!AY209,'nicht Bio - Rohdaten'!AY197)</f>
        <v>131.69039282086126</v>
      </c>
      <c r="Q18" s="21">
        <f>AVERAGE(Differenz!I208,Differenz!I196)</f>
        <v>60.349405751982715</v>
      </c>
      <c r="R18" s="10">
        <f>AVERAGE('Bio - Rohdaten'!J221,'Bio - Rohdaten'!J209,'Bio - Rohdaten'!J197)</f>
        <v>36.977971430336083</v>
      </c>
      <c r="S18" s="10">
        <f>AVERAGE('nicht Bio - Rohdaten'!J221,'nicht Bio - Rohdaten'!J209,'nicht Bio - Rohdaten'!J197)</f>
        <v>27.103234595030155</v>
      </c>
      <c r="T18" s="21">
        <f t="shared" si="1"/>
        <v>9.8747368353059279</v>
      </c>
      <c r="U18" s="10">
        <f>AVERAGE('Bio - Rohdaten'!U221,'Bio - Rohdaten'!U209,'Bio - Rohdaten'!U197)</f>
        <v>59.968950586496838</v>
      </c>
      <c r="V18" s="10">
        <f>AVERAGE('nicht Bio - Rohdaten'!U221,'nicht Bio - Rohdaten'!U209,'nicht Bio - Rohdaten'!U197)</f>
        <v>40.874690637348266</v>
      </c>
      <c r="W18" s="21">
        <f t="shared" si="2"/>
        <v>19.094259949148572</v>
      </c>
      <c r="X18" s="10">
        <f>AVERAGE('Bio - Rohdaten'!W221,'Bio - Rohdaten'!W209,'Bio - Rohdaten'!W197)</f>
        <v>22.748945618150611</v>
      </c>
      <c r="Y18" s="10">
        <f>AVERAGE('nicht Bio - Rohdaten'!W221,'nicht Bio - Rohdaten'!W209,'nicht Bio - Rohdaten'!W197)</f>
        <v>17.427822593982572</v>
      </c>
      <c r="Z18" s="21">
        <f t="shared" si="3"/>
        <v>5.3211230241680383</v>
      </c>
      <c r="AA18" s="10">
        <f>AVERAGE('Bio - Rohdaten'!Z221,'Bio - Rohdaten'!Z209,'Bio - Rohdaten'!Z197)</f>
        <v>2.0683021736189002</v>
      </c>
      <c r="AB18" s="10">
        <f>AVERAGE('nicht Bio - Rohdaten'!Z221,'nicht Bio - Rohdaten'!Z209,'nicht Bio - Rohdaten'!Z197)</f>
        <v>3.3171448223730668</v>
      </c>
      <c r="AC18" s="21">
        <f t="shared" si="4"/>
        <v>-1.2488426487541666</v>
      </c>
      <c r="AD18" s="10">
        <f>AVERAGE('Bio - Rohdaten'!AE221,'Bio - Rohdaten'!AE209,'Bio - Rohdaten'!AE197)</f>
        <v>18.657800226782914</v>
      </c>
      <c r="AE18" s="10">
        <f>AVERAGE('nicht Bio - Rohdaten'!AE221,'nicht Bio - Rohdaten'!AE209,'nicht Bio - Rohdaten'!AE197)</f>
        <v>12.895542364768716</v>
      </c>
      <c r="AF18" s="21">
        <f t="shared" si="5"/>
        <v>5.7622578620141987</v>
      </c>
      <c r="AG18" s="10">
        <f>AVERAGE('Bio - Rohdaten'!AU221,'Bio - Rohdaten'!AU209,'Bio - Rohdaten'!AU197)</f>
        <v>48.666517643969776</v>
      </c>
      <c r="AH18" s="10">
        <f>AVERAGE('nicht Bio - Rohdaten'!AU221,'nicht Bio - Rohdaten'!AU209,'nicht Bio - Rohdaten'!AU197)</f>
        <v>27.518269167807279</v>
      </c>
      <c r="AI18" s="21">
        <f t="shared" si="6"/>
        <v>21.148248476162497</v>
      </c>
      <c r="AJ18" s="10">
        <f>AVERAGE('Bio - Rohdaten'!AX221,'Bio - Rohdaten'!AX209,'Bio - Rohdaten'!AX197)</f>
        <v>4.0190745240988255</v>
      </c>
      <c r="AK18" s="10">
        <f>AVERAGE('nicht Bio - Rohdaten'!AX221,'nicht Bio - Rohdaten'!AX209,'nicht Bio - Rohdaten'!AX197)</f>
        <v>2.5536886395511913</v>
      </c>
      <c r="AL18" s="21">
        <f t="shared" si="7"/>
        <v>1.4653858845476342</v>
      </c>
    </row>
    <row r="19" spans="1:38">
      <c r="A19" s="237"/>
      <c r="B19" s="238" t="s">
        <v>92</v>
      </c>
      <c r="I19" s="100" t="str">
        <f t="shared" si="0"/>
        <v>Bio-Aufschlag: 48.63 %</v>
      </c>
      <c r="J19" s="156" t="str">
        <f>Codierung!$I$15&amp;":"&amp;" "&amp;Codierung!$R$32&amp;" %"</f>
        <v>Bio-Aufschlag: 48.63 %</v>
      </c>
      <c r="K19" s="156" t="str">
        <f>Codierung!$K$15&amp;":"&amp;" "&amp;Codierung!$R$32&amp;" %"</f>
        <v>Supplément bio: 48.63 %</v>
      </c>
      <c r="L19" s="156" t="str">
        <f>Codierung!$L$15&amp;":"&amp;" "&amp;Codierung!$R$32&amp;" %"</f>
        <v>Supplemento bio: 48.63 %</v>
      </c>
      <c r="N19" s="147" t="s">
        <v>154</v>
      </c>
      <c r="O19" s="10">
        <f>AVERAGE('Bio - Rohdaten'!AY222,'Bio - Rohdaten'!AY210,'Bio - Rohdaten'!AY198)</f>
        <v>187.23378448034768</v>
      </c>
      <c r="P19" s="10">
        <f>AVERAGE('nicht Bio - Rohdaten'!AY222,'nicht Bio - Rohdaten'!AY210,'nicht Bio - Rohdaten'!AY198)</f>
        <v>127.7745856531122</v>
      </c>
      <c r="Q19" s="21">
        <f>AVERAGE(Differenz!I209,Differenz!I197)</f>
        <v>58.237010091670669</v>
      </c>
      <c r="R19" s="10">
        <f>AVERAGE('Bio - Rohdaten'!J222,'Bio - Rohdaten'!J210,'Bio - Rohdaten'!J198)</f>
        <v>36.832546873944395</v>
      </c>
      <c r="S19" s="10">
        <f>AVERAGE('nicht Bio - Rohdaten'!J222,'nicht Bio - Rohdaten'!J210,'nicht Bio - Rohdaten'!J198)</f>
        <v>26.942204744587084</v>
      </c>
      <c r="T19" s="21">
        <f t="shared" si="1"/>
        <v>9.8903421293573111</v>
      </c>
      <c r="U19" s="10">
        <f>AVERAGE('Bio - Rohdaten'!U222,'Bio - Rohdaten'!U210,'Bio - Rohdaten'!U198)</f>
        <v>60.04217645881895</v>
      </c>
      <c r="V19" s="10">
        <f>AVERAGE('nicht Bio - Rohdaten'!U222,'nicht Bio - Rohdaten'!U210,'nicht Bio - Rohdaten'!U198)</f>
        <v>40.337989325167996</v>
      </c>
      <c r="W19" s="21">
        <f t="shared" si="2"/>
        <v>19.704187133650954</v>
      </c>
      <c r="X19" s="10">
        <f>AVERAGE('Bio - Rohdaten'!W222,'Bio - Rohdaten'!W210,'Bio - Rohdaten'!W198)</f>
        <v>22.780019310635833</v>
      </c>
      <c r="Y19" s="10">
        <f>AVERAGE('nicht Bio - Rohdaten'!W222,'nicht Bio - Rohdaten'!W210,'nicht Bio - Rohdaten'!W198)</f>
        <v>17.365705315630169</v>
      </c>
      <c r="Z19" s="21">
        <f t="shared" si="3"/>
        <v>5.4143139950056636</v>
      </c>
      <c r="AA19" s="10">
        <f>AVERAGE('Bio - Rohdaten'!Z222,'Bio - Rohdaten'!Z210,'Bio - Rohdaten'!Z198)</f>
        <v>1.9074429347538631</v>
      </c>
      <c r="AB19" s="10">
        <f>AVERAGE('nicht Bio - Rohdaten'!Z222,'nicht Bio - Rohdaten'!Z210,'nicht Bio - Rohdaten'!Z198)</f>
        <v>3.2477639553529798</v>
      </c>
      <c r="AC19" s="21">
        <f t="shared" si="4"/>
        <v>-1.3403210205991167</v>
      </c>
      <c r="AD19" s="10">
        <f>AVERAGE('Bio - Rohdaten'!AE222,'Bio - Rohdaten'!AE210,'Bio - Rohdaten'!AE198)</f>
        <v>18.15228387159706</v>
      </c>
      <c r="AE19" s="10">
        <f>AVERAGE('nicht Bio - Rohdaten'!AE222,'nicht Bio - Rohdaten'!AE210,'nicht Bio - Rohdaten'!AE198)</f>
        <v>12.675315007590148</v>
      </c>
      <c r="AF19" s="21">
        <f t="shared" si="5"/>
        <v>5.4769688640069116</v>
      </c>
      <c r="AG19" s="10">
        <f>AVERAGE('Bio - Rohdaten'!AU222,'Bio - Rohdaten'!AU210,'Bio - Rohdaten'!AU198)</f>
        <v>43.500240506498727</v>
      </c>
      <c r="AH19" s="10">
        <f>AVERAGE('nicht Bio - Rohdaten'!AU222,'nicht Bio - Rohdaten'!AU210,'nicht Bio - Rohdaten'!AU198)</f>
        <v>24.651918665232611</v>
      </c>
      <c r="AI19" s="21">
        <f t="shared" si="6"/>
        <v>18.848321841266117</v>
      </c>
      <c r="AJ19" s="10">
        <f>AVERAGE('Bio - Rohdaten'!AX222,'Bio - Rohdaten'!AX210,'Bio - Rohdaten'!AX198)</f>
        <v>4.0190745240988255</v>
      </c>
      <c r="AK19" s="10">
        <f>AVERAGE('nicht Bio - Rohdaten'!AX222,'nicht Bio - Rohdaten'!AX210,'nicht Bio - Rohdaten'!AX198)</f>
        <v>2.5536886395511913</v>
      </c>
      <c r="AL19" s="21">
        <f t="shared" si="7"/>
        <v>1.4653858845476342</v>
      </c>
    </row>
    <row r="20" spans="1:38" ht="25">
      <c r="A20" s="237"/>
      <c r="B20" s="238" t="s">
        <v>94</v>
      </c>
      <c r="I20" s="100" t="str">
        <f t="shared" si="0"/>
        <v>* Es wird nicht der Gesamtkonsum angeschaut, sondern eine spezifische Auswahl von (vorwiegend Frische-)Produkten, bei welchen die</v>
      </c>
      <c r="J20" s="117" t="s">
        <v>397</v>
      </c>
      <c r="K20" s="104" t="s">
        <v>374</v>
      </c>
      <c r="L20" s="105" t="s">
        <v>325</v>
      </c>
      <c r="N20" s="147" t="s">
        <v>155</v>
      </c>
      <c r="O20" s="10">
        <f>AVERAGE('Bio - Rohdaten'!AY223,'Bio - Rohdaten'!AY211,'Bio - Rohdaten'!AY199)</f>
        <v>183.61451714378575</v>
      </c>
      <c r="P20" s="10">
        <f>AVERAGE('nicht Bio - Rohdaten'!AY223,'nicht Bio - Rohdaten'!AY211,'nicht Bio - Rohdaten'!AY199)</f>
        <v>126.07205880819834</v>
      </c>
      <c r="Q20" s="21">
        <f>AVERAGE(Differenz!I210,Differenz!I198)</f>
        <v>56.886307746896506</v>
      </c>
      <c r="R20" s="10">
        <f>AVERAGE('Bio - Rohdaten'!J223,'Bio - Rohdaten'!J211,'Bio - Rohdaten'!J199)</f>
        <v>36.900555713882547</v>
      </c>
      <c r="S20" s="10">
        <f>AVERAGE('nicht Bio - Rohdaten'!J223,'nicht Bio - Rohdaten'!J211,'nicht Bio - Rohdaten'!J199)</f>
        <v>26.985537098182707</v>
      </c>
      <c r="T20" s="21">
        <f t="shared" si="1"/>
        <v>9.9150186156998394</v>
      </c>
      <c r="U20" s="10">
        <f>AVERAGE('Bio - Rohdaten'!U223,'Bio - Rohdaten'!U211,'Bio - Rohdaten'!U199)</f>
        <v>59.902873070956822</v>
      </c>
      <c r="V20" s="10">
        <f>AVERAGE('nicht Bio - Rohdaten'!U223,'nicht Bio - Rohdaten'!U211,'nicht Bio - Rohdaten'!U199)</f>
        <v>40.760234086529124</v>
      </c>
      <c r="W20" s="21">
        <f t="shared" si="2"/>
        <v>19.142638984427698</v>
      </c>
      <c r="X20" s="10">
        <f>AVERAGE('Bio - Rohdaten'!W223,'Bio - Rohdaten'!W211,'Bio - Rohdaten'!W199)</f>
        <v>22.922068414286638</v>
      </c>
      <c r="Y20" s="10">
        <f>AVERAGE('nicht Bio - Rohdaten'!W223,'nicht Bio - Rohdaten'!W211,'nicht Bio - Rohdaten'!W199)</f>
        <v>17.288862604628239</v>
      </c>
      <c r="Z20" s="21">
        <f t="shared" si="3"/>
        <v>5.6332058096583992</v>
      </c>
      <c r="AA20" s="10">
        <f>AVERAGE('Bio - Rohdaten'!Z223,'Bio - Rohdaten'!Z211,'Bio - Rohdaten'!Z199)</f>
        <v>1.9952079950914976</v>
      </c>
      <c r="AB20" s="10">
        <f>AVERAGE('nicht Bio - Rohdaten'!Z223,'nicht Bio - Rohdaten'!Z211,'nicht Bio - Rohdaten'!Z199)</f>
        <v>2.6091807039211035</v>
      </c>
      <c r="AC20" s="21">
        <f t="shared" si="4"/>
        <v>-0.61397270882960586</v>
      </c>
      <c r="AD20" s="10">
        <f>AVERAGE('Bio - Rohdaten'!AE223,'Bio - Rohdaten'!AE211,'Bio - Rohdaten'!AE199)</f>
        <v>17.96453587022879</v>
      </c>
      <c r="AE20" s="10">
        <f>AVERAGE('nicht Bio - Rohdaten'!AE223,'nicht Bio - Rohdaten'!AE211,'nicht Bio - Rohdaten'!AE199)</f>
        <v>12.662599773731936</v>
      </c>
      <c r="AF20" s="21">
        <f t="shared" si="5"/>
        <v>5.3019360964968545</v>
      </c>
      <c r="AG20" s="10">
        <f>AVERAGE('Bio - Rohdaten'!AU223,'Bio - Rohdaten'!AU211,'Bio - Rohdaten'!AU199)</f>
        <v>39.910201555240604</v>
      </c>
      <c r="AH20" s="10">
        <f>AVERAGE('nicht Bio - Rohdaten'!AU223,'nicht Bio - Rohdaten'!AU211,'nicht Bio - Rohdaten'!AU199)</f>
        <v>23.211955901654022</v>
      </c>
      <c r="AI20" s="21">
        <f t="shared" si="6"/>
        <v>16.698245653586582</v>
      </c>
      <c r="AJ20" s="10">
        <f>AVERAGE('Bio - Rohdaten'!AX223,'Bio - Rohdaten'!AX211,'Bio - Rohdaten'!AX199)</f>
        <v>4.0190745240988255</v>
      </c>
      <c r="AK20" s="10">
        <f>AVERAGE('nicht Bio - Rohdaten'!AX223,'nicht Bio - Rohdaten'!AX211,'nicht Bio - Rohdaten'!AX199)</f>
        <v>2.5536886395511913</v>
      </c>
      <c r="AL20" s="21">
        <f t="shared" si="7"/>
        <v>1.4653858845476342</v>
      </c>
    </row>
    <row r="21" spans="1:38" ht="25">
      <c r="A21" s="237"/>
      <c r="B21" s="238" t="s">
        <v>96</v>
      </c>
      <c r="I21" s="100" t="str">
        <f t="shared" si="0"/>
        <v>Marktanalysen Preiserhebungen im Detailhandel durchführt. Die Detailhandelspreiserhebungen enthalten keine</v>
      </c>
      <c r="J21" s="117" t="s">
        <v>506</v>
      </c>
      <c r="K21" s="104" t="s">
        <v>513</v>
      </c>
      <c r="L21" s="105" t="s">
        <v>326</v>
      </c>
      <c r="N21" s="148" t="s">
        <v>156</v>
      </c>
      <c r="O21" s="10">
        <f>AVERAGE('Bio - Rohdaten'!AY224,'Bio - Rohdaten'!AY212,'Bio - Rohdaten'!AY200)</f>
        <v>179.88979244160817</v>
      </c>
      <c r="P21" s="10">
        <f>AVERAGE('nicht Bio - Rohdaten'!AY224,'nicht Bio - Rohdaten'!AY212,'nicht Bio - Rohdaten'!AY200)</f>
        <v>123.75704941544899</v>
      </c>
      <c r="Q21" s="254">
        <f>AVERAGE(Differenz!I211,Differenz!I199)</f>
        <v>55.691068308547848</v>
      </c>
      <c r="R21" s="10">
        <f>AVERAGE('Bio - Rohdaten'!J224,'Bio - Rohdaten'!J212,'Bio - Rohdaten'!J200)</f>
        <v>36.947078544307494</v>
      </c>
      <c r="S21" s="10">
        <f>AVERAGE('nicht Bio - Rohdaten'!J224,'nicht Bio - Rohdaten'!J212,'nicht Bio - Rohdaten'!J200)</f>
        <v>26.994394623861524</v>
      </c>
      <c r="T21" s="254">
        <f t="shared" si="1"/>
        <v>9.9526839204459705</v>
      </c>
      <c r="U21" s="10">
        <f>AVERAGE('Bio - Rohdaten'!U224,'Bio - Rohdaten'!U212,'Bio - Rohdaten'!U200)</f>
        <v>59.968955361249868</v>
      </c>
      <c r="V21" s="10">
        <f>AVERAGE('nicht Bio - Rohdaten'!U224,'nicht Bio - Rohdaten'!U212,'nicht Bio - Rohdaten'!U200)</f>
        <v>39.738565945577719</v>
      </c>
      <c r="W21" s="254">
        <f t="shared" si="2"/>
        <v>20.23038941567215</v>
      </c>
      <c r="X21" s="10">
        <f>AVERAGE('Bio - Rohdaten'!W224,'Bio - Rohdaten'!W212,'Bio - Rohdaten'!W200)</f>
        <v>22.816870260173513</v>
      </c>
      <c r="Y21" s="10">
        <f>AVERAGE('nicht Bio - Rohdaten'!W224,'nicht Bio - Rohdaten'!W212,'nicht Bio - Rohdaten'!W200)</f>
        <v>17.445438978746097</v>
      </c>
      <c r="Z21" s="254">
        <f t="shared" si="3"/>
        <v>5.3714312814274159</v>
      </c>
      <c r="AA21" s="10">
        <f>AVERAGE('Bio - Rohdaten'!Z224,'Bio - Rohdaten'!Z212,'Bio - Rohdaten'!Z200)</f>
        <v>2.0047936472005499</v>
      </c>
      <c r="AB21" s="10">
        <f>AVERAGE('nicht Bio - Rohdaten'!Z224,'nicht Bio - Rohdaten'!Z212,'nicht Bio - Rohdaten'!Z200)</f>
        <v>2.7022261611894347</v>
      </c>
      <c r="AC21" s="254">
        <f t="shared" si="4"/>
        <v>-0.69743251398888484</v>
      </c>
      <c r="AD21" s="10">
        <f>AVERAGE('Bio - Rohdaten'!AE224,'Bio - Rohdaten'!AE212,'Bio - Rohdaten'!AE200)</f>
        <v>18.582489192822575</v>
      </c>
      <c r="AE21" s="10">
        <f>AVERAGE('nicht Bio - Rohdaten'!AE224,'nicht Bio - Rohdaten'!AE212,'nicht Bio - Rohdaten'!AE200)</f>
        <v>12.046425705183736</v>
      </c>
      <c r="AF21" s="254">
        <f t="shared" si="5"/>
        <v>6.5360634876388382</v>
      </c>
      <c r="AG21" s="10">
        <f>AVERAGE('Bio - Rohdaten'!AU224,'Bio - Rohdaten'!AU212,'Bio - Rohdaten'!AU200)</f>
        <v>35.550530911755338</v>
      </c>
      <c r="AH21" s="10">
        <f>AVERAGE('nicht Bio - Rohdaten'!AU224,'nicht Bio - Rohdaten'!AU212,'nicht Bio - Rohdaten'!AU200)</f>
        <v>22.276309361339273</v>
      </c>
      <c r="AI21" s="254">
        <f t="shared" si="6"/>
        <v>13.274221550416065</v>
      </c>
      <c r="AJ21" s="10">
        <f>AVERAGE('Bio - Rohdaten'!AX224,'Bio - Rohdaten'!AX212,'Bio - Rohdaten'!AX200)</f>
        <v>4.0190745240988255</v>
      </c>
      <c r="AK21" s="10">
        <f>AVERAGE('nicht Bio - Rohdaten'!AX224,'nicht Bio - Rohdaten'!AX212,'nicht Bio - Rohdaten'!AX200)</f>
        <v>2.5536886395511913</v>
      </c>
      <c r="AL21" s="254">
        <f t="shared" si="7"/>
        <v>1.4653858845476342</v>
      </c>
    </row>
    <row r="22" spans="1:38">
      <c r="A22" s="237"/>
      <c r="B22" s="238" t="s">
        <v>97</v>
      </c>
      <c r="I22" s="100" t="str">
        <f t="shared" si="0"/>
        <v>Discounterpreise, ausser für Milch und Eier werden auch Discounterpreise einbezogen.</v>
      </c>
      <c r="J22" s="117" t="s">
        <v>198</v>
      </c>
      <c r="K22" s="104" t="s">
        <v>375</v>
      </c>
      <c r="L22" s="105" t="s">
        <v>327</v>
      </c>
    </row>
    <row r="23" spans="1:38" ht="27" customHeight="1">
      <c r="A23" s="237"/>
      <c r="B23" s="238" t="s">
        <v>99</v>
      </c>
      <c r="I23" s="100" t="str">
        <f t="shared" si="0"/>
        <v xml:space="preserve">* Es wird nicht der Gesamtkonsum angeschaut, sondern eine spezifische Auswahl von (vorwiegend Frische-)Produkten, bei welchen die Marktanalysen Preiserhebungen im Detailhandel durchführt. </v>
      </c>
      <c r="J23" s="117" t="s">
        <v>507</v>
      </c>
      <c r="K23" s="117" t="s">
        <v>514</v>
      </c>
      <c r="L23" s="117" t="s">
        <v>502</v>
      </c>
      <c r="N23" s="212"/>
      <c r="O23" s="213"/>
      <c r="P23" s="213" t="str">
        <f>I13</f>
        <v>Bio</v>
      </c>
      <c r="Q23" s="213" t="str">
        <f>I14</f>
        <v>nicht-Bio</v>
      </c>
      <c r="R23" s="214" t="str">
        <f>I9</f>
        <v>%-∆ Bio / Nicht-Bio</v>
      </c>
    </row>
    <row r="24" spans="1:38" ht="25">
      <c r="A24" s="237"/>
      <c r="B24" s="238" t="s">
        <v>101</v>
      </c>
      <c r="I24" s="100" t="str">
        <f t="shared" si="0"/>
        <v>Die Detailhandelspreiserhebungen enthalten keine Discounterpreise, ausser für Milch und Eier werden auch Discounterpreise einbezogen.</v>
      </c>
      <c r="J24" s="117" t="s">
        <v>500</v>
      </c>
      <c r="K24" s="117" t="s">
        <v>501</v>
      </c>
      <c r="L24" s="117" t="s">
        <v>327</v>
      </c>
      <c r="N24" s="147" t="str">
        <f>Codierung!$I$39</f>
        <v>Kartoffeln</v>
      </c>
      <c r="O24" s="137"/>
      <c r="P24" s="135">
        <f>'Tabelle und Graphen'!$F$43</f>
        <v>1.6552935312644512</v>
      </c>
      <c r="Q24" s="135">
        <f>'Tabelle und Graphen'!$L$43</f>
        <v>0.87803744805411699</v>
      </c>
      <c r="R24" s="158">
        <f t="shared" ref="R24:R30" si="8">ROUND((P24/Q24-1)*100,2)/100</f>
        <v>0.88519999999999999</v>
      </c>
    </row>
    <row r="25" spans="1:38" ht="25.5" customHeight="1">
      <c r="A25" s="237"/>
      <c r="B25" s="238" t="s">
        <v>102</v>
      </c>
      <c r="I25" s="100" t="str">
        <f t="shared" si="0"/>
        <v>**Die gemittelten Jahrespreise können teilweise aus kalkulierten Monatspreisen zusammengesetzt sein.</v>
      </c>
      <c r="J25" s="117" t="s">
        <v>503</v>
      </c>
      <c r="K25" s="117" t="s">
        <v>504</v>
      </c>
      <c r="L25" s="117" t="s">
        <v>505</v>
      </c>
      <c r="N25" s="147" t="str">
        <f>Codierung!$I$42</f>
        <v>Mehl</v>
      </c>
      <c r="O25" s="1"/>
      <c r="P25" s="135">
        <f>'Tabelle und Graphen'!$F$67</f>
        <v>4.13</v>
      </c>
      <c r="Q25" s="135">
        <f>'Tabelle und Graphen'!$L$67</f>
        <v>2.4577173796886682</v>
      </c>
      <c r="R25" s="158">
        <f t="shared" si="8"/>
        <v>0.68040000000000012</v>
      </c>
    </row>
    <row r="26" spans="1:38">
      <c r="A26" s="237"/>
      <c r="B26" s="238" t="s">
        <v>103</v>
      </c>
      <c r="I26" s="100" t="str">
        <f t="shared" si="0"/>
        <v>Zusammensetzung</v>
      </c>
      <c r="J26" s="117" t="s">
        <v>308</v>
      </c>
      <c r="K26" s="104" t="s">
        <v>376</v>
      </c>
      <c r="L26" s="105" t="s">
        <v>328</v>
      </c>
      <c r="N26" s="147" t="str">
        <f>Codierung!$I$41</f>
        <v>Gemüse</v>
      </c>
      <c r="O26" s="1"/>
      <c r="P26" s="135">
        <f>'Tabelle und Graphen'!$F$51</f>
        <v>29.202919863371353</v>
      </c>
      <c r="Q26" s="135">
        <f>'Tabelle und Graphen'!$L$51</f>
        <v>17.440490413481573</v>
      </c>
      <c r="R26" s="158">
        <f t="shared" si="8"/>
        <v>0.6744</v>
      </c>
    </row>
    <row r="27" spans="1:38">
      <c r="A27" s="237"/>
      <c r="B27" s="238" t="s">
        <v>104</v>
      </c>
      <c r="I27" s="100" t="str">
        <f t="shared" si="0"/>
        <v>des Warenkorbs*</v>
      </c>
      <c r="J27" s="117" t="s">
        <v>311</v>
      </c>
      <c r="K27" s="104" t="s">
        <v>377</v>
      </c>
      <c r="L27" s="105" t="s">
        <v>329</v>
      </c>
      <c r="N27" s="147" t="str">
        <f>Codierung!$I$37</f>
        <v>Fleisch und Fleisch- Produkte</v>
      </c>
      <c r="O27" s="137"/>
      <c r="P27" s="135">
        <f>'Tabelle und Graphen'!$F$30</f>
        <v>63.186062237762243</v>
      </c>
      <c r="Q27" s="135">
        <f>'Tabelle und Graphen'!$L$30</f>
        <v>41.998105211988296</v>
      </c>
      <c r="R27" s="158">
        <f t="shared" si="8"/>
        <v>0.50450000000000006</v>
      </c>
    </row>
    <row r="28" spans="1:38">
      <c r="A28" s="237"/>
      <c r="B28" s="238" t="s">
        <v>106</v>
      </c>
      <c r="H28" t="s">
        <v>451</v>
      </c>
      <c r="I28" s="100" t="str">
        <f t="shared" si="0"/>
        <v>Warenkorb</v>
      </c>
      <c r="J28" s="117" t="s">
        <v>398</v>
      </c>
      <c r="K28" s="104" t="s">
        <v>399</v>
      </c>
      <c r="L28" s="104" t="s">
        <v>400</v>
      </c>
      <c r="N28" s="147" t="str">
        <f>Codierung!$I$40</f>
        <v>Früchte</v>
      </c>
      <c r="O28" s="137"/>
      <c r="P28" s="135">
        <f>'Tabelle und Graphen'!$F$46</f>
        <v>16.606280824065255</v>
      </c>
      <c r="Q28" s="135">
        <f>'Tabelle und Graphen'!$L$46</f>
        <v>11.476011320434999</v>
      </c>
      <c r="R28" s="158">
        <f t="shared" si="8"/>
        <v>0.44700000000000001</v>
      </c>
    </row>
    <row r="29" spans="1:38">
      <c r="A29" s="237"/>
      <c r="B29" s="238" t="s">
        <v>107</v>
      </c>
      <c r="I29" s="100" t="str">
        <f t="shared" si="0"/>
        <v>Warenkorb (ohne Bio)</v>
      </c>
      <c r="J29" s="117" t="s">
        <v>449</v>
      </c>
      <c r="K29" s="104" t="s">
        <v>450</v>
      </c>
      <c r="L29" s="104" t="s">
        <v>452</v>
      </c>
      <c r="N29" s="147" t="str">
        <f>Codierung!$I$38</f>
        <v>Eier</v>
      </c>
      <c r="O29" s="137"/>
      <c r="P29" s="135">
        <f>'Tabelle und Graphen'!$F$41</f>
        <v>23.10491704827939</v>
      </c>
      <c r="Q29" s="135">
        <f>'Tabelle und Graphen'!$L$41</f>
        <v>16.197680293154221</v>
      </c>
      <c r="R29" s="158">
        <f t="shared" si="8"/>
        <v>0.4264</v>
      </c>
    </row>
    <row r="30" spans="1:38">
      <c r="A30" s="237">
        <v>2001</v>
      </c>
      <c r="B30" s="238" t="s">
        <v>90</v>
      </c>
      <c r="I30" s="100" t="str">
        <f t="shared" si="0"/>
        <v>Es handelt sich um Nicht-Bio, inländischen &amp; wenn nicht vorhanden ausländischen Produkten.</v>
      </c>
      <c r="J30" s="117" t="s">
        <v>455</v>
      </c>
      <c r="K30" s="104" t="s">
        <v>454</v>
      </c>
      <c r="L30" s="104" t="s">
        <v>453</v>
      </c>
      <c r="N30" s="148" t="str">
        <f>Codierung!$I$36</f>
        <v>Milch und Milch- Produkte</v>
      </c>
      <c r="O30" s="160"/>
      <c r="P30" s="136">
        <f>'Tabelle und Graphen'!$F$21</f>
        <v>38.383281893219092</v>
      </c>
      <c r="Q30" s="136">
        <f>'Tabelle und Graphen'!$L$21</f>
        <v>28.1505393370077</v>
      </c>
      <c r="R30" s="161">
        <f t="shared" si="8"/>
        <v>0.36349999999999999</v>
      </c>
    </row>
    <row r="31" spans="1:38" ht="51" customHeight="1">
      <c r="A31" s="237"/>
      <c r="B31" s="238" t="s">
        <v>92</v>
      </c>
      <c r="I31" s="100" t="str">
        <f t="shared" si="0"/>
        <v>* Es wird nicht der Gesamtkonsum angeschaut, sondern eine spezifische Auswahl von (vorwiegend Frisch-)Produkten, bei welchen der FB Marktanalysen Preiserhebungen im Detailhandel durchführt. Die Detailhandelspreiserhebungen enthalten keine Discounterpreise, ausser für Milch und Eier werden auch Discounterpreise einbezogen.</v>
      </c>
      <c r="J31" s="415" t="s">
        <v>547</v>
      </c>
      <c r="K31" s="417" t="s">
        <v>545</v>
      </c>
      <c r="L31" s="417" t="s">
        <v>546</v>
      </c>
      <c r="N31" s="147"/>
      <c r="O31" s="137"/>
      <c r="P31" s="137"/>
      <c r="Q31" s="137"/>
      <c r="R31" s="159"/>
    </row>
    <row r="32" spans="1:38">
      <c r="A32" s="237"/>
      <c r="B32" s="238" t="s">
        <v>94</v>
      </c>
      <c r="I32" s="100"/>
      <c r="K32" s="104"/>
      <c r="L32" s="104"/>
      <c r="N32" s="162" t="str">
        <f>Codierung!$I$16</f>
        <v>Warenkorb Total</v>
      </c>
      <c r="O32" s="163"/>
      <c r="P32" s="164">
        <f>ROUND('Tabelle und Graphen'!$F$69,2)</f>
        <v>176.27</v>
      </c>
      <c r="Q32" s="164">
        <f>ROUND('Tabelle und Graphen'!$L$69,2)</f>
        <v>118.6</v>
      </c>
      <c r="R32" s="165">
        <f>ROUND((P32/Q32-1)*100,2)</f>
        <v>48.63</v>
      </c>
    </row>
    <row r="33" spans="1:12">
      <c r="A33" s="237"/>
      <c r="B33" s="238" t="s">
        <v>96</v>
      </c>
      <c r="I33" s="100"/>
      <c r="K33" s="104"/>
      <c r="L33" s="104"/>
    </row>
    <row r="34" spans="1:12">
      <c r="A34" s="237"/>
      <c r="B34" s="238" t="s">
        <v>97</v>
      </c>
      <c r="I34" s="100"/>
      <c r="K34" s="104"/>
      <c r="L34" s="104"/>
    </row>
    <row r="35" spans="1:12">
      <c r="A35" s="237"/>
      <c r="B35" s="238" t="s">
        <v>99</v>
      </c>
      <c r="H35" t="s">
        <v>200</v>
      </c>
      <c r="I35" s="100" t="str">
        <f t="shared" si="0"/>
        <v>Zusammensetzung des Warenkorbs*</v>
      </c>
      <c r="J35" s="246" t="str">
        <f>J26&amp;" "&amp;J27</f>
        <v>Zusammensetzung des Warenkorbs*</v>
      </c>
      <c r="K35" s="246" t="str">
        <f>K26&amp;" "&amp;K27</f>
        <v>Composition du panier-type*</v>
      </c>
      <c r="L35" s="246" t="str">
        <f>L26&amp;" "&amp;L27</f>
        <v>Composizione del paniere delle merci*</v>
      </c>
    </row>
    <row r="36" spans="1:12">
      <c r="A36" s="237"/>
      <c r="B36" s="238" t="s">
        <v>101</v>
      </c>
      <c r="I36" s="100" t="str">
        <f t="shared" si="0"/>
        <v>Milch und Milch- Produkte</v>
      </c>
      <c r="J36" t="s">
        <v>542</v>
      </c>
      <c r="K36" s="104" t="s">
        <v>378</v>
      </c>
      <c r="L36" s="105" t="s">
        <v>330</v>
      </c>
    </row>
    <row r="37" spans="1:12">
      <c r="A37" s="237"/>
      <c r="B37" s="238" t="s">
        <v>102</v>
      </c>
      <c r="I37" s="100" t="str">
        <f t="shared" si="0"/>
        <v>Fleisch und Fleisch- Produkte</v>
      </c>
      <c r="J37" t="s">
        <v>543</v>
      </c>
      <c r="K37" s="104" t="s">
        <v>544</v>
      </c>
      <c r="L37" s="105" t="s">
        <v>331</v>
      </c>
    </row>
    <row r="38" spans="1:12">
      <c r="A38" s="237"/>
      <c r="B38" s="238" t="s">
        <v>103</v>
      </c>
      <c r="I38" s="100" t="str">
        <f t="shared" si="0"/>
        <v>Eier</v>
      </c>
      <c r="J38" t="s">
        <v>22</v>
      </c>
      <c r="K38" s="104" t="s">
        <v>379</v>
      </c>
      <c r="L38" s="105" t="s">
        <v>332</v>
      </c>
    </row>
    <row r="39" spans="1:12">
      <c r="A39" s="237"/>
      <c r="B39" s="238" t="s">
        <v>104</v>
      </c>
      <c r="I39" s="100" t="str">
        <f t="shared" si="0"/>
        <v>Kartoffeln</v>
      </c>
      <c r="J39" t="s">
        <v>23</v>
      </c>
      <c r="K39" s="104" t="s">
        <v>258</v>
      </c>
      <c r="L39" s="105" t="s">
        <v>286</v>
      </c>
    </row>
    <row r="40" spans="1:12">
      <c r="A40" s="237"/>
      <c r="B40" s="238" t="s">
        <v>106</v>
      </c>
      <c r="I40" s="100" t="str">
        <f t="shared" si="0"/>
        <v>Früchte</v>
      </c>
      <c r="J40" s="118" t="s">
        <v>29</v>
      </c>
      <c r="K40" s="104" t="s">
        <v>259</v>
      </c>
      <c r="L40" s="105" t="s">
        <v>298</v>
      </c>
    </row>
    <row r="41" spans="1:12">
      <c r="A41" s="237"/>
      <c r="B41" s="238" t="s">
        <v>107</v>
      </c>
      <c r="I41" s="100" t="str">
        <f t="shared" si="0"/>
        <v>Gemüse</v>
      </c>
      <c r="J41" s="118" t="s">
        <v>34</v>
      </c>
      <c r="K41" s="104" t="s">
        <v>264</v>
      </c>
      <c r="L41" s="105" t="s">
        <v>299</v>
      </c>
    </row>
    <row r="42" spans="1:12">
      <c r="A42" s="237">
        <v>2002</v>
      </c>
      <c r="B42" s="238" t="s">
        <v>90</v>
      </c>
      <c r="I42" s="100" t="str">
        <f t="shared" si="0"/>
        <v>Mehl</v>
      </c>
      <c r="J42" s="118" t="s">
        <v>143</v>
      </c>
      <c r="K42" s="104" t="s">
        <v>301</v>
      </c>
      <c r="L42" s="105" t="s">
        <v>300</v>
      </c>
    </row>
    <row r="43" spans="1:12">
      <c r="A43" s="237"/>
      <c r="B43" s="238" t="s">
        <v>92</v>
      </c>
      <c r="I43" s="100" t="str">
        <f t="shared" si="0"/>
        <v>Milch</v>
      </c>
      <c r="J43" s="215" t="s">
        <v>304</v>
      </c>
      <c r="K43" s="215" t="s">
        <v>240</v>
      </c>
      <c r="L43" s="216" t="s">
        <v>285</v>
      </c>
    </row>
    <row r="44" spans="1:12">
      <c r="A44" s="237"/>
      <c r="B44" s="238" t="s">
        <v>94</v>
      </c>
      <c r="I44" s="100" t="str">
        <f t="shared" si="0"/>
        <v xml:space="preserve">Vollmilch </v>
      </c>
      <c r="J44" s="104" t="s">
        <v>1</v>
      </c>
      <c r="K44" s="104" t="s">
        <v>241</v>
      </c>
      <c r="L44" s="105" t="s">
        <v>204</v>
      </c>
    </row>
    <row r="45" spans="1:12">
      <c r="A45" s="237"/>
      <c r="B45" s="238" t="s">
        <v>96</v>
      </c>
      <c r="I45" s="100" t="str">
        <f t="shared" si="0"/>
        <v>Gruyère</v>
      </c>
      <c r="J45" s="104" t="s">
        <v>2</v>
      </c>
      <c r="K45" s="104" t="s">
        <v>2</v>
      </c>
      <c r="L45" s="105" t="s">
        <v>2</v>
      </c>
    </row>
    <row r="46" spans="1:12">
      <c r="A46" s="237"/>
      <c r="B46" s="238" t="s">
        <v>97</v>
      </c>
      <c r="I46" s="100" t="str">
        <f t="shared" si="0"/>
        <v>Mozzarella</v>
      </c>
      <c r="J46" s="104" t="s">
        <v>3</v>
      </c>
      <c r="K46" s="104" t="s">
        <v>3</v>
      </c>
      <c r="L46" s="105" t="s">
        <v>3</v>
      </c>
    </row>
    <row r="47" spans="1:12">
      <c r="A47" s="237"/>
      <c r="B47" s="238" t="s">
        <v>99</v>
      </c>
      <c r="I47" s="100" t="str">
        <f t="shared" si="0"/>
        <v>Emmentaler</v>
      </c>
      <c r="J47" s="104" t="s">
        <v>4</v>
      </c>
      <c r="K47" s="104" t="s">
        <v>4</v>
      </c>
      <c r="L47" s="105" t="s">
        <v>4</v>
      </c>
    </row>
    <row r="48" spans="1:12">
      <c r="A48" s="237"/>
      <c r="B48" s="238" t="s">
        <v>101</v>
      </c>
      <c r="I48" s="100" t="str">
        <f t="shared" si="0"/>
        <v xml:space="preserve">Vorzugsbutter </v>
      </c>
      <c r="J48" s="104" t="s">
        <v>5</v>
      </c>
      <c r="K48" s="104" t="s">
        <v>242</v>
      </c>
      <c r="L48" s="105" t="s">
        <v>205</v>
      </c>
    </row>
    <row r="49" spans="1:12">
      <c r="A49" s="237"/>
      <c r="B49" s="238" t="s">
        <v>102</v>
      </c>
      <c r="I49" s="100" t="str">
        <f t="shared" si="0"/>
        <v>Vollrahm</v>
      </c>
      <c r="J49" s="104" t="s">
        <v>6</v>
      </c>
      <c r="K49" s="104" t="s">
        <v>243</v>
      </c>
      <c r="L49" s="105" t="s">
        <v>206</v>
      </c>
    </row>
    <row r="50" spans="1:12">
      <c r="A50" s="237"/>
      <c r="B50" s="238" t="s">
        <v>103</v>
      </c>
      <c r="I50" s="100" t="str">
        <f t="shared" si="0"/>
        <v>Fruchtjoghurt, Beeren</v>
      </c>
      <c r="J50" s="104" t="s">
        <v>7</v>
      </c>
      <c r="K50" s="104" t="s">
        <v>244</v>
      </c>
      <c r="L50" s="105" t="s">
        <v>207</v>
      </c>
    </row>
    <row r="51" spans="1:12">
      <c r="A51" s="237"/>
      <c r="B51" s="238" t="s">
        <v>104</v>
      </c>
      <c r="I51" s="100" t="str">
        <f t="shared" si="0"/>
        <v>Joghurt nature</v>
      </c>
      <c r="J51" s="104" t="s">
        <v>8</v>
      </c>
      <c r="K51" s="104" t="s">
        <v>245</v>
      </c>
      <c r="L51" s="105" t="s">
        <v>208</v>
      </c>
    </row>
    <row r="52" spans="1:12">
      <c r="A52" s="237"/>
      <c r="B52" s="238" t="s">
        <v>106</v>
      </c>
      <c r="I52" s="100" t="str">
        <f t="shared" si="0"/>
        <v>Fleisch</v>
      </c>
      <c r="J52" s="215" t="s">
        <v>303</v>
      </c>
      <c r="K52" s="215" t="s">
        <v>246</v>
      </c>
      <c r="L52" s="216" t="s">
        <v>284</v>
      </c>
    </row>
    <row r="53" spans="1:12">
      <c r="A53" s="237"/>
      <c r="B53" s="238" t="s">
        <v>107</v>
      </c>
      <c r="I53" s="100" t="str">
        <f t="shared" si="0"/>
        <v>Rindsentrecôte</v>
      </c>
      <c r="J53" s="104" t="s">
        <v>10</v>
      </c>
      <c r="K53" s="104" t="s">
        <v>247</v>
      </c>
      <c r="L53" s="105" t="s">
        <v>209</v>
      </c>
    </row>
    <row r="54" spans="1:12">
      <c r="A54" s="237">
        <v>2003</v>
      </c>
      <c r="B54" s="238" t="s">
        <v>90</v>
      </c>
      <c r="I54" s="100" t="str">
        <f t="shared" si="0"/>
        <v>Rindsplätzli à la minute</v>
      </c>
      <c r="J54" s="104" t="s">
        <v>11</v>
      </c>
      <c r="K54" s="104" t="s">
        <v>248</v>
      </c>
      <c r="L54" s="105" t="s">
        <v>210</v>
      </c>
    </row>
    <row r="55" spans="1:12">
      <c r="A55" s="237"/>
      <c r="B55" s="238" t="s">
        <v>92</v>
      </c>
      <c r="I55" s="100" t="str">
        <f t="shared" si="0"/>
        <v>Kalbsnierstücksteak</v>
      </c>
      <c r="J55" s="104" t="s">
        <v>12</v>
      </c>
      <c r="K55" s="104" t="s">
        <v>249</v>
      </c>
      <c r="L55" s="105" t="s">
        <v>211</v>
      </c>
    </row>
    <row r="56" spans="1:12">
      <c r="A56" s="237"/>
      <c r="B56" s="238" t="s">
        <v>94</v>
      </c>
      <c r="I56" s="100" t="str">
        <f t="shared" si="0"/>
        <v>Kalbsplätzli Stotzen</v>
      </c>
      <c r="J56" s="104" t="s">
        <v>13</v>
      </c>
      <c r="K56" s="104" t="s">
        <v>250</v>
      </c>
      <c r="L56" s="105" t="s">
        <v>212</v>
      </c>
    </row>
    <row r="57" spans="1:12">
      <c r="A57" s="237"/>
      <c r="B57" s="238" t="s">
        <v>96</v>
      </c>
      <c r="I57" s="100" t="str">
        <f t="shared" si="0"/>
        <v>Schweinsnierstücksteak</v>
      </c>
      <c r="J57" s="104" t="s">
        <v>14</v>
      </c>
      <c r="K57" s="104" t="s">
        <v>251</v>
      </c>
      <c r="L57" s="105" t="s">
        <v>213</v>
      </c>
    </row>
    <row r="58" spans="1:12">
      <c r="A58" s="237"/>
      <c r="B58" s="238" t="s">
        <v>97</v>
      </c>
      <c r="I58" s="100" t="str">
        <f t="shared" si="0"/>
        <v>Schweinskoteletten</v>
      </c>
      <c r="J58" s="104" t="s">
        <v>15</v>
      </c>
      <c r="K58" s="104" t="s">
        <v>252</v>
      </c>
      <c r="L58" s="105" t="s">
        <v>214</v>
      </c>
    </row>
    <row r="59" spans="1:12">
      <c r="A59" s="237"/>
      <c r="B59" s="238" t="s">
        <v>99</v>
      </c>
      <c r="I59" s="100" t="str">
        <f t="shared" si="0"/>
        <v>Schweinsstotzenplätzli</v>
      </c>
      <c r="J59" s="104" t="s">
        <v>16</v>
      </c>
      <c r="K59" s="104" t="s">
        <v>253</v>
      </c>
      <c r="L59" s="105" t="s">
        <v>215</v>
      </c>
    </row>
    <row r="60" spans="1:12">
      <c r="A60" s="237"/>
      <c r="B60" s="238" t="s">
        <v>101</v>
      </c>
      <c r="I60" s="100" t="str">
        <f t="shared" si="0"/>
        <v>Salami CH</v>
      </c>
      <c r="J60" s="104" t="s">
        <v>17</v>
      </c>
      <c r="K60" s="104" t="s">
        <v>17</v>
      </c>
      <c r="L60" s="105" t="s">
        <v>216</v>
      </c>
    </row>
    <row r="61" spans="1:12">
      <c r="A61" s="237"/>
      <c r="B61" s="238" t="s">
        <v>102</v>
      </c>
      <c r="I61" s="100" t="str">
        <f t="shared" si="0"/>
        <v>Wienerli</v>
      </c>
      <c r="J61" s="104" t="s">
        <v>18</v>
      </c>
      <c r="K61" s="104" t="s">
        <v>254</v>
      </c>
      <c r="L61" s="105" t="s">
        <v>18</v>
      </c>
    </row>
    <row r="62" spans="1:12">
      <c r="A62" s="237"/>
      <c r="B62" s="238" t="s">
        <v>103</v>
      </c>
      <c r="I62" s="100" t="str">
        <f t="shared" si="0"/>
        <v>Kalbsbratwurst</v>
      </c>
      <c r="J62" s="104" t="s">
        <v>19</v>
      </c>
      <c r="K62" s="104" t="s">
        <v>255</v>
      </c>
      <c r="L62" s="105" t="s">
        <v>217</v>
      </c>
    </row>
    <row r="63" spans="1:12">
      <c r="A63" s="237"/>
      <c r="B63" s="238" t="s">
        <v>104</v>
      </c>
      <c r="I63" s="100" t="str">
        <f t="shared" si="0"/>
        <v>Poulet ganz</v>
      </c>
      <c r="J63" s="104" t="s">
        <v>20</v>
      </c>
      <c r="K63" s="104" t="s">
        <v>256</v>
      </c>
      <c r="L63" s="105" t="s">
        <v>218</v>
      </c>
    </row>
    <row r="64" spans="1:12">
      <c r="A64" s="237"/>
      <c r="B64" s="238" t="s">
        <v>106</v>
      </c>
      <c r="I64" s="100" t="str">
        <f t="shared" si="0"/>
        <v>Pouletbrust</v>
      </c>
      <c r="J64" s="104" t="s">
        <v>21</v>
      </c>
      <c r="K64" s="104" t="s">
        <v>257</v>
      </c>
      <c r="L64" s="105" t="s">
        <v>219</v>
      </c>
    </row>
    <row r="65" spans="1:15">
      <c r="A65" s="237"/>
      <c r="B65" s="238" t="s">
        <v>107</v>
      </c>
      <c r="I65" s="100" t="str">
        <f t="shared" si="0"/>
        <v>Eier Freiland, frisch</v>
      </c>
      <c r="J65" s="215" t="s">
        <v>302</v>
      </c>
      <c r="K65" s="215" t="s">
        <v>305</v>
      </c>
      <c r="L65" s="216" t="s">
        <v>333</v>
      </c>
    </row>
    <row r="66" spans="1:15">
      <c r="A66" s="237">
        <v>2004</v>
      </c>
      <c r="B66" s="238" t="s">
        <v>90</v>
      </c>
      <c r="G66" s="253"/>
      <c r="H66" s="253"/>
      <c r="I66" s="100" t="str">
        <f t="shared" si="0"/>
        <v>CH gesamt</v>
      </c>
      <c r="J66" s="115" t="s">
        <v>527</v>
      </c>
      <c r="K66" s="115" t="s">
        <v>528</v>
      </c>
      <c r="L66" s="112" t="s">
        <v>529</v>
      </c>
      <c r="M66" s="253"/>
      <c r="N66" s="253"/>
      <c r="O66" s="253"/>
    </row>
    <row r="67" spans="1:15">
      <c r="A67" s="237"/>
      <c r="B67" s="238" t="s">
        <v>92</v>
      </c>
      <c r="I67" s="100" t="str">
        <f t="shared" si="0"/>
        <v>In 6er-Packung</v>
      </c>
      <c r="J67" s="104" t="s">
        <v>295</v>
      </c>
      <c r="K67" s="104" t="s">
        <v>306</v>
      </c>
      <c r="L67" s="105" t="s">
        <v>297</v>
      </c>
    </row>
    <row r="68" spans="1:15">
      <c r="A68" s="237"/>
      <c r="B68" s="238" t="s">
        <v>94</v>
      </c>
      <c r="I68" s="100" t="str">
        <f t="shared" si="0"/>
        <v>In 10er-Packung</v>
      </c>
      <c r="J68" s="104" t="s">
        <v>296</v>
      </c>
      <c r="K68" s="104" t="s">
        <v>307</v>
      </c>
      <c r="L68" s="105" t="s">
        <v>334</v>
      </c>
    </row>
    <row r="69" spans="1:15">
      <c r="A69" s="237"/>
      <c r="B69" s="238" t="s">
        <v>96</v>
      </c>
      <c r="I69" s="100" t="str">
        <f t="shared" si="0"/>
        <v>Speisekartoffeln</v>
      </c>
      <c r="J69" s="215" t="s">
        <v>499</v>
      </c>
      <c r="K69" s="215" t="s">
        <v>258</v>
      </c>
      <c r="L69" s="216" t="s">
        <v>286</v>
      </c>
    </row>
    <row r="70" spans="1:15">
      <c r="A70" s="237"/>
      <c r="B70" s="238" t="s">
        <v>97</v>
      </c>
      <c r="I70" s="100" t="str">
        <f t="shared" si="0"/>
        <v>Festkochende</v>
      </c>
      <c r="J70" s="104" t="s">
        <v>287</v>
      </c>
      <c r="K70" s="104" t="s">
        <v>292</v>
      </c>
      <c r="L70" s="105" t="s">
        <v>293</v>
      </c>
    </row>
    <row r="71" spans="1:15">
      <c r="A71" s="237"/>
      <c r="B71" s="238" t="s">
        <v>99</v>
      </c>
      <c r="I71" s="100" t="str">
        <f t="shared" si="0"/>
        <v>Mehligkochende</v>
      </c>
      <c r="J71" s="104" t="s">
        <v>288</v>
      </c>
      <c r="K71" s="104" t="s">
        <v>291</v>
      </c>
      <c r="L71" s="105" t="s">
        <v>294</v>
      </c>
    </row>
    <row r="72" spans="1:15">
      <c r="A72" s="237"/>
      <c r="B72" s="238" t="s">
        <v>101</v>
      </c>
      <c r="I72" s="100" t="str">
        <f t="shared" si="0"/>
        <v>Raclette</v>
      </c>
      <c r="J72" s="104" t="s">
        <v>26</v>
      </c>
      <c r="K72" s="104" t="s">
        <v>26</v>
      </c>
      <c r="L72" s="105" t="s">
        <v>26</v>
      </c>
    </row>
    <row r="73" spans="1:15">
      <c r="A73" s="237"/>
      <c r="B73" s="238" t="s">
        <v>102</v>
      </c>
      <c r="I73" s="100" t="str">
        <f t="shared" si="0"/>
        <v xml:space="preserve">Hochtemperatur </v>
      </c>
      <c r="J73" s="104" t="s">
        <v>289</v>
      </c>
      <c r="K73" s="104" t="s">
        <v>290</v>
      </c>
      <c r="L73" s="105" t="s">
        <v>335</v>
      </c>
    </row>
    <row r="74" spans="1:15">
      <c r="A74" s="237"/>
      <c r="B74" s="238" t="s">
        <v>103</v>
      </c>
      <c r="I74" s="100" t="str">
        <f t="shared" si="0"/>
        <v>Früchte</v>
      </c>
      <c r="J74" s="215" t="s">
        <v>29</v>
      </c>
      <c r="K74" s="215" t="s">
        <v>259</v>
      </c>
      <c r="L74" s="216" t="s">
        <v>298</v>
      </c>
    </row>
    <row r="75" spans="1:15">
      <c r="A75" s="237"/>
      <c r="B75" s="238" t="s">
        <v>104</v>
      </c>
      <c r="I75" s="100" t="str">
        <f t="shared" si="0"/>
        <v>Äpfel, Gala, Klasse I</v>
      </c>
      <c r="J75" s="104" t="s">
        <v>30</v>
      </c>
      <c r="K75" s="104" t="s">
        <v>260</v>
      </c>
      <c r="L75" s="105" t="s">
        <v>220</v>
      </c>
    </row>
    <row r="76" spans="1:15">
      <c r="A76" s="237"/>
      <c r="B76" s="238" t="s">
        <v>106</v>
      </c>
      <c r="I76" s="100" t="str">
        <f t="shared" si="0"/>
        <v>Bananen</v>
      </c>
      <c r="J76" s="104" t="s">
        <v>31</v>
      </c>
      <c r="K76" s="104" t="s">
        <v>261</v>
      </c>
      <c r="L76" s="105" t="s">
        <v>221</v>
      </c>
    </row>
    <row r="77" spans="1:15">
      <c r="A77" s="237"/>
      <c r="B77" s="238" t="s">
        <v>107</v>
      </c>
      <c r="I77" s="100" t="str">
        <f t="shared" si="0"/>
        <v>Orangen</v>
      </c>
      <c r="J77" s="104" t="s">
        <v>32</v>
      </c>
      <c r="K77" s="104" t="s">
        <v>262</v>
      </c>
      <c r="L77" s="105" t="s">
        <v>222</v>
      </c>
    </row>
    <row r="78" spans="1:15">
      <c r="A78" s="237">
        <v>2005</v>
      </c>
      <c r="B78" s="238" t="s">
        <v>90</v>
      </c>
      <c r="I78" s="100" t="str">
        <f t="shared" si="0"/>
        <v>Kiwi</v>
      </c>
      <c r="J78" s="104" t="s">
        <v>33</v>
      </c>
      <c r="K78" s="104" t="s">
        <v>263</v>
      </c>
      <c r="L78" s="105" t="s">
        <v>33</v>
      </c>
    </row>
    <row r="79" spans="1:15">
      <c r="A79" s="237"/>
      <c r="B79" s="238" t="s">
        <v>92</v>
      </c>
      <c r="I79" s="100" t="str">
        <f t="shared" si="0"/>
        <v>Gemüse</v>
      </c>
      <c r="J79" s="215" t="s">
        <v>34</v>
      </c>
      <c r="K79" s="215" t="s">
        <v>264</v>
      </c>
      <c r="L79" s="216" t="s">
        <v>299</v>
      </c>
    </row>
    <row r="80" spans="1:15">
      <c r="A80" s="237"/>
      <c r="B80" s="238" t="s">
        <v>94</v>
      </c>
      <c r="I80" s="100" t="str">
        <f t="shared" si="0"/>
        <v>Karotten</v>
      </c>
      <c r="J80" s="104" t="s">
        <v>35</v>
      </c>
      <c r="K80" s="104" t="s">
        <v>265</v>
      </c>
      <c r="L80" s="105" t="s">
        <v>223</v>
      </c>
    </row>
    <row r="81" spans="1:12">
      <c r="A81" s="237"/>
      <c r="B81" s="238" t="s">
        <v>96</v>
      </c>
      <c r="I81" s="100" t="str">
        <f t="shared" si="0"/>
        <v>Tomaten rund</v>
      </c>
      <c r="J81" s="104" t="s">
        <v>195</v>
      </c>
      <c r="K81" s="104" t="s">
        <v>266</v>
      </c>
      <c r="L81" s="105" t="s">
        <v>224</v>
      </c>
    </row>
    <row r="82" spans="1:12">
      <c r="A82" s="237"/>
      <c r="B82" s="238" t="s">
        <v>97</v>
      </c>
      <c r="I82" s="100" t="str">
        <f t="shared" si="0"/>
        <v>Tomaten Rispe</v>
      </c>
      <c r="J82" s="104" t="s">
        <v>37</v>
      </c>
      <c r="K82" s="104" t="s">
        <v>267</v>
      </c>
      <c r="L82" s="105" t="s">
        <v>225</v>
      </c>
    </row>
    <row r="83" spans="1:12">
      <c r="A83" s="237"/>
      <c r="B83" s="238" t="s">
        <v>99</v>
      </c>
      <c r="I83" s="100" t="str">
        <f t="shared" si="0"/>
        <v>Salatgurke</v>
      </c>
      <c r="J83" s="104" t="s">
        <v>38</v>
      </c>
      <c r="K83" s="104" t="s">
        <v>268</v>
      </c>
      <c r="L83" s="105" t="s">
        <v>226</v>
      </c>
    </row>
    <row r="84" spans="1:12">
      <c r="A84" s="237"/>
      <c r="B84" s="238" t="s">
        <v>101</v>
      </c>
      <c r="D84" s="1"/>
      <c r="I84" s="100" t="str">
        <f t="shared" si="0"/>
        <v>Zucchetti</v>
      </c>
      <c r="J84" s="104" t="s">
        <v>39</v>
      </c>
      <c r="K84" s="104" t="s">
        <v>269</v>
      </c>
      <c r="L84" s="105" t="s">
        <v>227</v>
      </c>
    </row>
    <row r="85" spans="1:12">
      <c r="A85" s="237"/>
      <c r="B85" s="238" t="s">
        <v>102</v>
      </c>
      <c r="D85" s="1"/>
      <c r="I85" s="100" t="str">
        <f t="shared" si="0"/>
        <v>Eisbergsalat</v>
      </c>
      <c r="J85" s="104" t="s">
        <v>40</v>
      </c>
      <c r="K85" s="104" t="s">
        <v>270</v>
      </c>
      <c r="L85" s="105" t="s">
        <v>336</v>
      </c>
    </row>
    <row r="86" spans="1:12">
      <c r="A86" s="237"/>
      <c r="B86" s="238" t="s">
        <v>103</v>
      </c>
      <c r="I86" s="100" t="str">
        <f t="shared" si="0"/>
        <v>Zwiebeln (gelb)</v>
      </c>
      <c r="J86" s="104" t="s">
        <v>41</v>
      </c>
      <c r="K86" s="104" t="s">
        <v>271</v>
      </c>
      <c r="L86" s="105" t="s">
        <v>228</v>
      </c>
    </row>
    <row r="87" spans="1:12">
      <c r="A87" s="237"/>
      <c r="B87" s="238" t="s">
        <v>104</v>
      </c>
      <c r="I87" s="100" t="str">
        <f t="shared" si="0"/>
        <v>Blumenkohl</v>
      </c>
      <c r="J87" s="104" t="s">
        <v>42</v>
      </c>
      <c r="K87" s="104" t="s">
        <v>272</v>
      </c>
      <c r="L87" s="105" t="s">
        <v>229</v>
      </c>
    </row>
    <row r="88" spans="1:12">
      <c r="A88" s="237"/>
      <c r="B88" s="238" t="s">
        <v>106</v>
      </c>
      <c r="I88" s="100" t="str">
        <f t="shared" si="0"/>
        <v>Fenchel</v>
      </c>
      <c r="J88" s="104" t="s">
        <v>43</v>
      </c>
      <c r="K88" s="104" t="s">
        <v>273</v>
      </c>
      <c r="L88" s="105" t="s">
        <v>230</v>
      </c>
    </row>
    <row r="89" spans="1:12">
      <c r="A89" s="237"/>
      <c r="B89" s="238" t="s">
        <v>107</v>
      </c>
      <c r="I89" s="100" t="str">
        <f t="shared" si="0"/>
        <v>Broccoli</v>
      </c>
      <c r="J89" s="104" t="s">
        <v>44</v>
      </c>
      <c r="K89" s="104" t="s">
        <v>274</v>
      </c>
      <c r="L89" s="105" t="s">
        <v>44</v>
      </c>
    </row>
    <row r="90" spans="1:12">
      <c r="A90" s="237">
        <v>2006</v>
      </c>
      <c r="B90" s="238" t="s">
        <v>90</v>
      </c>
      <c r="I90" s="100" t="str">
        <f t="shared" si="0"/>
        <v>Kopfsalat</v>
      </c>
      <c r="J90" s="104" t="s">
        <v>45</v>
      </c>
      <c r="K90" s="104" t="s">
        <v>275</v>
      </c>
      <c r="L90" s="105" t="s">
        <v>231</v>
      </c>
    </row>
    <row r="91" spans="1:12">
      <c r="A91" s="237"/>
      <c r="B91" s="238" t="s">
        <v>92</v>
      </c>
      <c r="I91" s="100" t="str">
        <f t="shared" si="0"/>
        <v>Lauch grün</v>
      </c>
      <c r="J91" s="104" t="s">
        <v>46</v>
      </c>
      <c r="K91" s="104" t="s">
        <v>276</v>
      </c>
      <c r="L91" s="105" t="s">
        <v>232</v>
      </c>
    </row>
    <row r="92" spans="1:12">
      <c r="A92" s="237"/>
      <c r="B92" s="238" t="s">
        <v>94</v>
      </c>
      <c r="I92" s="100" t="str">
        <f t="shared" si="0"/>
        <v>Champignons</v>
      </c>
      <c r="J92" s="104" t="s">
        <v>47</v>
      </c>
      <c r="K92" s="104" t="s">
        <v>277</v>
      </c>
      <c r="L92" s="105" t="s">
        <v>233</v>
      </c>
    </row>
    <row r="93" spans="1:12">
      <c r="A93" s="237"/>
      <c r="B93" s="238" t="s">
        <v>96</v>
      </c>
      <c r="I93" s="100" t="str">
        <f t="shared" si="0"/>
        <v>Randen gedämpft</v>
      </c>
      <c r="J93" s="104" t="s">
        <v>48</v>
      </c>
      <c r="K93" s="104" t="s">
        <v>278</v>
      </c>
      <c r="L93" s="105" t="s">
        <v>234</v>
      </c>
    </row>
    <row r="94" spans="1:12">
      <c r="A94" s="237"/>
      <c r="B94" s="238" t="s">
        <v>97</v>
      </c>
      <c r="I94" s="100" t="str">
        <f t="shared" si="0"/>
        <v>Knollensellerie</v>
      </c>
      <c r="J94" s="104" t="s">
        <v>49</v>
      </c>
      <c r="K94" s="104" t="s">
        <v>279</v>
      </c>
      <c r="L94" s="105" t="s">
        <v>235</v>
      </c>
    </row>
    <row r="95" spans="1:12">
      <c r="A95" s="237"/>
      <c r="B95" s="238" t="s">
        <v>99</v>
      </c>
      <c r="I95" s="100" t="str">
        <f t="shared" si="0"/>
        <v>Krautstiel</v>
      </c>
      <c r="J95" s="104" t="s">
        <v>50</v>
      </c>
      <c r="K95" s="104" t="s">
        <v>280</v>
      </c>
      <c r="L95" s="105" t="s">
        <v>236</v>
      </c>
    </row>
    <row r="96" spans="1:12">
      <c r="A96" s="237"/>
      <c r="B96" s="238" t="s">
        <v>101</v>
      </c>
      <c r="F96" s="118"/>
      <c r="I96" s="100" t="str">
        <f t="shared" si="0"/>
        <v>Aubergine</v>
      </c>
      <c r="J96" s="104" t="s">
        <v>51</v>
      </c>
      <c r="K96" s="104" t="s">
        <v>281</v>
      </c>
      <c r="L96" s="105" t="s">
        <v>237</v>
      </c>
    </row>
    <row r="97" spans="1:12">
      <c r="A97" s="237"/>
      <c r="B97" s="238" t="s">
        <v>102</v>
      </c>
      <c r="F97" s="118"/>
      <c r="I97" s="100" t="str">
        <f t="shared" si="0"/>
        <v>Nüsslisalat</v>
      </c>
      <c r="J97" s="104" t="s">
        <v>52</v>
      </c>
      <c r="K97" s="104" t="s">
        <v>282</v>
      </c>
      <c r="L97" s="105" t="s">
        <v>238</v>
      </c>
    </row>
    <row r="98" spans="1:12">
      <c r="A98" s="237"/>
      <c r="B98" s="238" t="s">
        <v>103</v>
      </c>
      <c r="I98" s="100" t="str">
        <f t="shared" si="0"/>
        <v>Mehl</v>
      </c>
      <c r="J98" s="215" t="s">
        <v>143</v>
      </c>
      <c r="K98" s="215" t="s">
        <v>301</v>
      </c>
      <c r="L98" s="216" t="s">
        <v>300</v>
      </c>
    </row>
    <row r="99" spans="1:12">
      <c r="A99" s="237"/>
      <c r="B99" s="238" t="s">
        <v>104</v>
      </c>
      <c r="I99" s="100" t="str">
        <f t="shared" si="0"/>
        <v>Weissmehl</v>
      </c>
      <c r="J99" s="104" t="s">
        <v>142</v>
      </c>
      <c r="K99" s="104" t="s">
        <v>283</v>
      </c>
      <c r="L99" s="105" t="s">
        <v>239</v>
      </c>
    </row>
    <row r="100" spans="1:12">
      <c r="A100" s="237"/>
      <c r="B100" s="238" t="s">
        <v>106</v>
      </c>
      <c r="H100" t="s">
        <v>201</v>
      </c>
      <c r="I100" s="100" t="str">
        <f t="shared" si="0"/>
        <v>Produkte nicht BIO</v>
      </c>
      <c r="J100" s="104" t="s">
        <v>60</v>
      </c>
      <c r="K100" s="104" t="s">
        <v>380</v>
      </c>
      <c r="L100" s="105" t="s">
        <v>337</v>
      </c>
    </row>
    <row r="101" spans="1:12">
      <c r="A101" s="237"/>
      <c r="B101" s="238" t="s">
        <v>107</v>
      </c>
      <c r="I101" s="100" t="str">
        <f t="shared" si="0"/>
        <v>Produkte BIO</v>
      </c>
      <c r="J101" s="104" t="s">
        <v>59</v>
      </c>
      <c r="K101" s="104" t="s">
        <v>381</v>
      </c>
      <c r="L101" s="105" t="s">
        <v>338</v>
      </c>
    </row>
    <row r="102" spans="1:12">
      <c r="A102" s="237">
        <v>2007</v>
      </c>
      <c r="B102" s="238" t="s">
        <v>90</v>
      </c>
      <c r="I102" s="100" t="str">
        <f t="shared" si="0"/>
        <v>Segment:</v>
      </c>
      <c r="J102" s="104" t="s">
        <v>55</v>
      </c>
      <c r="K102" s="104" t="s">
        <v>55</v>
      </c>
      <c r="L102" s="105" t="s">
        <v>339</v>
      </c>
    </row>
    <row r="103" spans="1:12">
      <c r="A103" s="237"/>
      <c r="B103" s="238" t="s">
        <v>92</v>
      </c>
      <c r="I103" s="100" t="str">
        <f t="shared" si="0"/>
        <v>Produkt:</v>
      </c>
      <c r="J103" s="104" t="s">
        <v>56</v>
      </c>
      <c r="K103" s="104" t="s">
        <v>382</v>
      </c>
      <c r="L103" s="105" t="s">
        <v>340</v>
      </c>
    </row>
    <row r="104" spans="1:12">
      <c r="A104" s="237"/>
      <c r="B104" s="238" t="s">
        <v>94</v>
      </c>
      <c r="I104" s="100" t="str">
        <f t="shared" si="0"/>
        <v>Daten verfügbar seit:</v>
      </c>
      <c r="J104" s="104" t="s">
        <v>57</v>
      </c>
      <c r="K104" s="104" t="s">
        <v>383</v>
      </c>
      <c r="L104" s="105" t="s">
        <v>341</v>
      </c>
    </row>
    <row r="105" spans="1:12">
      <c r="A105" s="237"/>
      <c r="B105" s="238" t="s">
        <v>96</v>
      </c>
      <c r="I105" s="100" t="str">
        <f t="shared" si="0"/>
        <v>Monatsverbrauch des Referenzhaushalts:</v>
      </c>
      <c r="J105" s="104" t="s">
        <v>61</v>
      </c>
      <c r="K105" s="104" t="s">
        <v>384</v>
      </c>
      <c r="L105" s="105" t="s">
        <v>342</v>
      </c>
    </row>
    <row r="106" spans="1:12">
      <c r="A106" s="237"/>
      <c r="B106" s="238" t="s">
        <v>97</v>
      </c>
      <c r="I106" s="100" t="str">
        <f t="shared" si="0"/>
        <v>Einheit der Produktpreise:</v>
      </c>
      <c r="J106" s="104" t="s">
        <v>58</v>
      </c>
      <c r="K106" s="104" t="s">
        <v>385</v>
      </c>
      <c r="L106" s="105" t="s">
        <v>343</v>
      </c>
    </row>
    <row r="107" spans="1:12">
      <c r="A107" s="237"/>
      <c r="B107" s="238" t="s">
        <v>99</v>
      </c>
      <c r="I107" s="100" t="str">
        <f t="shared" si="0"/>
        <v>Differenz</v>
      </c>
      <c r="J107" s="104" t="s">
        <v>136</v>
      </c>
      <c r="K107" s="104" t="s">
        <v>386</v>
      </c>
      <c r="L107" s="105" t="s">
        <v>344</v>
      </c>
    </row>
    <row r="108" spans="1:12">
      <c r="A108" s="237"/>
      <c r="B108" s="238" t="s">
        <v>101</v>
      </c>
      <c r="H108" t="s">
        <v>199</v>
      </c>
      <c r="I108" s="100" t="str">
        <f>IF($I$1="d",J108,IF($I$1="f",K108,IF($I$1="i",L108)))</f>
        <v>Einheit</v>
      </c>
      <c r="J108" s="115" t="s">
        <v>162</v>
      </c>
      <c r="K108" s="115" t="s">
        <v>387</v>
      </c>
      <c r="L108" s="112" t="s">
        <v>345</v>
      </c>
    </row>
    <row r="109" spans="1:12">
      <c r="A109" s="237"/>
      <c r="B109" s="238" t="s">
        <v>102</v>
      </c>
      <c r="I109" s="100" t="str">
        <f>IF($I$1="d",J109,IF($I$1="f",K109,IF($I$1="i",L109)))</f>
        <v>Gewichtung</v>
      </c>
      <c r="J109" s="115" t="s">
        <v>158</v>
      </c>
      <c r="K109" s="115" t="s">
        <v>388</v>
      </c>
      <c r="L109" s="112" t="s">
        <v>346</v>
      </c>
    </row>
    <row r="110" spans="1:12">
      <c r="A110" s="237"/>
      <c r="B110" s="238" t="s">
        <v>103</v>
      </c>
      <c r="I110" s="100" t="str">
        <f>IF($I$1="d",J110,IF($I$1="f",K110,IF($I$1="i",L110)))</f>
        <v>In CHF</v>
      </c>
      <c r="J110" s="115" t="s">
        <v>530</v>
      </c>
      <c r="K110" s="115" t="s">
        <v>138</v>
      </c>
      <c r="L110" s="112" t="s">
        <v>67</v>
      </c>
    </row>
    <row r="111" spans="1:12">
      <c r="A111" s="237"/>
      <c r="B111" s="238" t="s">
        <v>104</v>
      </c>
      <c r="I111" s="100" t="str">
        <f t="shared" si="0"/>
        <v>Stk.</v>
      </c>
      <c r="J111" s="104" t="s">
        <v>194</v>
      </c>
      <c r="K111" s="104" t="s">
        <v>389</v>
      </c>
      <c r="L111" s="105" t="s">
        <v>347</v>
      </c>
    </row>
    <row r="112" spans="1:12">
      <c r="A112" s="237"/>
      <c r="B112" s="238" t="s">
        <v>106</v>
      </c>
      <c r="I112" s="100" t="str">
        <f t="shared" si="0"/>
        <v>In CHF / Liter</v>
      </c>
      <c r="J112" s="104" t="s">
        <v>69</v>
      </c>
      <c r="K112" s="104" t="s">
        <v>390</v>
      </c>
      <c r="L112" s="105" t="s">
        <v>348</v>
      </c>
    </row>
    <row r="113" spans="1:19">
      <c r="A113" s="237"/>
      <c r="B113" s="238" t="s">
        <v>107</v>
      </c>
      <c r="I113" s="100" t="str">
        <f t="shared" si="0"/>
        <v>In CHF / kg</v>
      </c>
      <c r="J113" s="104" t="s">
        <v>68</v>
      </c>
      <c r="K113" s="104" t="s">
        <v>391</v>
      </c>
      <c r="L113" s="105" t="s">
        <v>349</v>
      </c>
    </row>
    <row r="114" spans="1:19">
      <c r="A114" s="237">
        <v>2008</v>
      </c>
      <c r="B114" s="238" t="s">
        <v>90</v>
      </c>
      <c r="I114" s="100" t="str">
        <f t="shared" si="0"/>
        <v>In CHF / 100g</v>
      </c>
      <c r="J114" s="104" t="s">
        <v>70</v>
      </c>
      <c r="K114" s="104" t="s">
        <v>392</v>
      </c>
      <c r="L114" s="105" t="s">
        <v>350</v>
      </c>
    </row>
    <row r="115" spans="1:19">
      <c r="A115" s="237"/>
      <c r="B115" s="238" t="s">
        <v>92</v>
      </c>
      <c r="I115" s="100" t="str">
        <f t="shared" si="0"/>
        <v>In CHF / Ei</v>
      </c>
      <c r="J115" s="104" t="s">
        <v>71</v>
      </c>
      <c r="K115" s="104" t="s">
        <v>393</v>
      </c>
      <c r="L115" s="105" t="s">
        <v>351</v>
      </c>
    </row>
    <row r="116" spans="1:19">
      <c r="A116" s="237"/>
      <c r="B116" s="238" t="s">
        <v>94</v>
      </c>
      <c r="I116" s="100" t="str">
        <f t="shared" si="0"/>
        <v>In CHF / Stück</v>
      </c>
      <c r="J116" s="104" t="s">
        <v>72</v>
      </c>
      <c r="K116" s="104" t="s">
        <v>394</v>
      </c>
      <c r="L116" s="105" t="s">
        <v>352</v>
      </c>
    </row>
    <row r="117" spans="1:19">
      <c r="A117" s="237"/>
      <c r="B117" s="238" t="s">
        <v>96</v>
      </c>
      <c r="I117" s="100" t="str">
        <f>IF($I$1="d",J117,IF($I$1="f",K117,IF($I$1="i",L117)))</f>
        <v>kg</v>
      </c>
      <c r="J117" s="117" t="s">
        <v>28</v>
      </c>
      <c r="K117" s="104" t="s">
        <v>28</v>
      </c>
      <c r="L117" s="105" t="s">
        <v>28</v>
      </c>
    </row>
    <row r="118" spans="1:19">
      <c r="A118" s="237"/>
      <c r="B118" s="238" t="s">
        <v>97</v>
      </c>
      <c r="I118" s="100" t="str">
        <f>IF($I$1="d",J118,IF($I$1="f",K118,IF($I$1="i",L118)))</f>
        <v>g</v>
      </c>
      <c r="J118" s="104" t="s">
        <v>193</v>
      </c>
      <c r="K118" s="104" t="s">
        <v>193</v>
      </c>
      <c r="L118" s="105" t="s">
        <v>193</v>
      </c>
    </row>
    <row r="119" spans="1:19">
      <c r="A119" s="237"/>
      <c r="B119" s="238" t="s">
        <v>99</v>
      </c>
      <c r="F119" s="253"/>
      <c r="G119" s="253"/>
      <c r="H119" s="253" t="s">
        <v>534</v>
      </c>
      <c r="I119" s="100" t="str">
        <f t="shared" ref="I119:I167" si="9">IF($I$1="d",J119,IF($I$1="f",K119,IF($I$1="i",L119)))</f>
        <v>8.6 l</v>
      </c>
      <c r="J119" s="104" t="s">
        <v>163</v>
      </c>
      <c r="K119" s="104" t="s">
        <v>163</v>
      </c>
      <c r="L119" s="105" t="s">
        <v>163</v>
      </c>
      <c r="M119" s="253"/>
      <c r="N119" s="253"/>
      <c r="O119" s="253"/>
      <c r="P119" s="253"/>
      <c r="Q119" s="253"/>
      <c r="R119" s="253"/>
      <c r="S119" s="253"/>
    </row>
    <row r="120" spans="1:19">
      <c r="A120" s="237"/>
      <c r="B120" s="238" t="s">
        <v>101</v>
      </c>
      <c r="F120" s="253"/>
      <c r="G120" s="253"/>
      <c r="H120" s="253"/>
      <c r="I120" s="100" t="str">
        <f t="shared" si="9"/>
        <v>200 g</v>
      </c>
      <c r="J120" s="104" t="s">
        <v>164</v>
      </c>
      <c r="K120" s="104" t="s">
        <v>164</v>
      </c>
      <c r="L120" s="105" t="s">
        <v>164</v>
      </c>
      <c r="M120" s="253"/>
      <c r="N120" s="253"/>
      <c r="O120" s="253"/>
      <c r="P120" s="253"/>
      <c r="Q120" s="253"/>
      <c r="R120" s="253"/>
      <c r="S120" s="253"/>
    </row>
    <row r="121" spans="1:19">
      <c r="A121" s="237"/>
      <c r="B121" s="238" t="s">
        <v>102</v>
      </c>
      <c r="F121" s="253"/>
      <c r="G121" s="253"/>
      <c r="H121" s="253"/>
      <c r="I121" s="100" t="str">
        <f t="shared" si="9"/>
        <v>210 g</v>
      </c>
      <c r="J121" s="104" t="s">
        <v>165</v>
      </c>
      <c r="K121" s="104" t="s">
        <v>165</v>
      </c>
      <c r="L121" s="105" t="s">
        <v>165</v>
      </c>
      <c r="M121" s="253"/>
      <c r="N121" s="253"/>
      <c r="O121" s="253"/>
      <c r="P121" s="253"/>
      <c r="Q121" s="253"/>
      <c r="R121" s="253"/>
      <c r="S121" s="253"/>
    </row>
    <row r="122" spans="1:19">
      <c r="A122" s="237"/>
      <c r="B122" s="238" t="s">
        <v>103</v>
      </c>
      <c r="F122" s="253"/>
      <c r="G122" s="253"/>
      <c r="H122" s="253"/>
      <c r="I122" s="100" t="str">
        <f t="shared" si="9"/>
        <v>150 g</v>
      </c>
      <c r="J122" s="104" t="s">
        <v>166</v>
      </c>
      <c r="K122" s="104" t="s">
        <v>166</v>
      </c>
      <c r="L122" s="105" t="s">
        <v>166</v>
      </c>
      <c r="M122" s="253"/>
      <c r="N122" s="253"/>
      <c r="O122" s="253"/>
      <c r="P122" s="253"/>
      <c r="Q122" s="253"/>
      <c r="R122" s="253"/>
      <c r="S122" s="253"/>
    </row>
    <row r="123" spans="1:19">
      <c r="A123" s="237"/>
      <c r="B123" s="238" t="s">
        <v>104</v>
      </c>
      <c r="F123" s="253"/>
      <c r="G123" s="253"/>
      <c r="H123" s="253"/>
      <c r="I123" s="100" t="str">
        <f t="shared" si="9"/>
        <v>110 g</v>
      </c>
      <c r="J123" s="104" t="s">
        <v>167</v>
      </c>
      <c r="K123" s="104" t="s">
        <v>167</v>
      </c>
      <c r="L123" s="105" t="s">
        <v>167</v>
      </c>
      <c r="M123" s="253"/>
      <c r="N123" s="253"/>
      <c r="O123" s="253"/>
      <c r="P123" s="253"/>
      <c r="Q123" s="253"/>
      <c r="R123" s="253"/>
      <c r="S123" s="253"/>
    </row>
    <row r="124" spans="1:19">
      <c r="A124" s="237"/>
      <c r="B124" s="238" t="s">
        <v>106</v>
      </c>
      <c r="F124" s="253"/>
      <c r="G124" s="253"/>
      <c r="H124" s="253"/>
      <c r="I124" s="100" t="str">
        <f t="shared" si="9"/>
        <v>4.5 dl</v>
      </c>
      <c r="J124" s="104" t="s">
        <v>168</v>
      </c>
      <c r="K124" s="104" t="s">
        <v>168</v>
      </c>
      <c r="L124" s="105" t="s">
        <v>168</v>
      </c>
      <c r="M124" s="253"/>
      <c r="N124" s="253"/>
      <c r="O124" s="253"/>
      <c r="P124" s="253"/>
      <c r="Q124" s="253"/>
      <c r="R124" s="253"/>
      <c r="S124" s="253"/>
    </row>
    <row r="125" spans="1:19">
      <c r="A125" s="237"/>
      <c r="B125" s="238" t="s">
        <v>107</v>
      </c>
      <c r="F125" s="253"/>
      <c r="G125" s="253"/>
      <c r="H125" s="253"/>
      <c r="I125" s="100" t="str">
        <f t="shared" si="9"/>
        <v>500 g</v>
      </c>
      <c r="J125" s="104" t="s">
        <v>169</v>
      </c>
      <c r="K125" s="104" t="s">
        <v>169</v>
      </c>
      <c r="L125" s="105" t="s">
        <v>169</v>
      </c>
      <c r="M125" s="253"/>
      <c r="N125" s="253"/>
      <c r="O125" s="253"/>
      <c r="P125" s="253"/>
      <c r="Q125" s="253"/>
      <c r="R125" s="253"/>
      <c r="S125" s="253"/>
    </row>
    <row r="126" spans="1:19">
      <c r="A126" s="237">
        <v>2009</v>
      </c>
      <c r="B126" s="238" t="s">
        <v>90</v>
      </c>
      <c r="F126" s="253"/>
      <c r="G126" s="253"/>
      <c r="H126" s="253"/>
      <c r="I126" s="100" t="str">
        <f t="shared" si="9"/>
        <v>350 g</v>
      </c>
      <c r="J126" s="104" t="s">
        <v>170</v>
      </c>
      <c r="K126" s="104" t="s">
        <v>170</v>
      </c>
      <c r="L126" s="105" t="s">
        <v>170</v>
      </c>
      <c r="M126" s="253"/>
      <c r="N126" s="253"/>
      <c r="O126" s="253"/>
      <c r="P126" s="253"/>
      <c r="Q126" s="253"/>
      <c r="R126" s="253"/>
      <c r="S126" s="253"/>
    </row>
    <row r="127" spans="1:19">
      <c r="A127" s="237"/>
      <c r="B127" s="238" t="s">
        <v>92</v>
      </c>
      <c r="F127" s="253"/>
      <c r="G127" s="253"/>
      <c r="H127" s="253"/>
      <c r="I127" s="100">
        <f t="shared" si="9"/>
        <v>0</v>
      </c>
      <c r="J127" s="104"/>
      <c r="K127" s="104"/>
      <c r="L127" s="105"/>
      <c r="M127" s="253"/>
      <c r="N127" s="253"/>
      <c r="O127" s="253"/>
      <c r="P127" s="253"/>
      <c r="Q127" s="253"/>
      <c r="R127" s="253"/>
      <c r="S127" s="253"/>
    </row>
    <row r="128" spans="1:19">
      <c r="A128" s="237"/>
      <c r="B128" s="238" t="s">
        <v>94</v>
      </c>
      <c r="F128" s="253"/>
      <c r="G128" s="253"/>
      <c r="H128" s="253"/>
      <c r="I128" s="100" t="str">
        <f t="shared" si="9"/>
        <v>120 g</v>
      </c>
      <c r="J128" s="104" t="s">
        <v>171</v>
      </c>
      <c r="K128" s="104" t="s">
        <v>171</v>
      </c>
      <c r="L128" s="105" t="s">
        <v>171</v>
      </c>
      <c r="M128" s="253"/>
      <c r="N128" s="253"/>
      <c r="O128" s="253"/>
      <c r="P128" s="253"/>
      <c r="Q128" s="253"/>
      <c r="R128" s="253"/>
      <c r="S128" s="253"/>
    </row>
    <row r="129" spans="1:19">
      <c r="A129" s="237"/>
      <c r="B129" s="238" t="s">
        <v>96</v>
      </c>
      <c r="F129" s="253"/>
      <c r="G129" s="253"/>
      <c r="H129" s="253"/>
      <c r="I129" s="100" t="str">
        <f t="shared" si="9"/>
        <v>100 g</v>
      </c>
      <c r="J129" s="104" t="s">
        <v>172</v>
      </c>
      <c r="K129" s="104" t="s">
        <v>172</v>
      </c>
      <c r="L129" s="105" t="s">
        <v>172</v>
      </c>
      <c r="M129" s="253"/>
      <c r="N129" s="253"/>
      <c r="O129" s="253"/>
      <c r="P129" s="253"/>
      <c r="Q129" s="253"/>
      <c r="R129" s="253"/>
      <c r="S129" s="253"/>
    </row>
    <row r="130" spans="1:19">
      <c r="A130" s="237"/>
      <c r="B130" s="238" t="s">
        <v>97</v>
      </c>
      <c r="F130" s="253"/>
      <c r="G130" s="253"/>
      <c r="H130" s="253"/>
      <c r="I130" s="100" t="str">
        <f t="shared" si="9"/>
        <v>170 g</v>
      </c>
      <c r="J130" s="104" t="s">
        <v>174</v>
      </c>
      <c r="K130" s="104" t="s">
        <v>174</v>
      </c>
      <c r="L130" s="105" t="s">
        <v>174</v>
      </c>
      <c r="M130" s="253"/>
      <c r="N130" s="253"/>
      <c r="O130" s="253"/>
      <c r="P130" s="253"/>
      <c r="Q130" s="253"/>
      <c r="R130" s="253"/>
      <c r="S130" s="253"/>
    </row>
    <row r="131" spans="1:19">
      <c r="A131" s="237"/>
      <c r="B131" s="238" t="s">
        <v>99</v>
      </c>
      <c r="F131" s="253"/>
      <c r="G131" s="253"/>
      <c r="H131" s="253"/>
      <c r="I131" s="100" t="str">
        <f t="shared" si="9"/>
        <v>210 g</v>
      </c>
      <c r="J131" s="104" t="s">
        <v>165</v>
      </c>
      <c r="K131" s="104" t="s">
        <v>165</v>
      </c>
      <c r="L131" s="105" t="s">
        <v>165</v>
      </c>
      <c r="M131" s="253"/>
      <c r="N131" s="253"/>
      <c r="O131" s="253"/>
      <c r="P131" s="253"/>
      <c r="Q131" s="253"/>
      <c r="R131" s="253"/>
      <c r="S131" s="253"/>
    </row>
    <row r="132" spans="1:19">
      <c r="A132" s="237"/>
      <c r="B132" s="238" t="s">
        <v>101</v>
      </c>
      <c r="F132" s="253"/>
      <c r="G132" s="253"/>
      <c r="H132" s="253"/>
      <c r="I132" s="100" t="str">
        <f t="shared" si="9"/>
        <v>180 g</v>
      </c>
      <c r="J132" s="104" t="s">
        <v>175</v>
      </c>
      <c r="K132" s="104" t="s">
        <v>175</v>
      </c>
      <c r="L132" s="105" t="s">
        <v>175</v>
      </c>
      <c r="M132" s="253"/>
      <c r="N132" s="253"/>
      <c r="O132" s="253"/>
      <c r="P132" s="253"/>
      <c r="Q132" s="253"/>
      <c r="R132" s="253"/>
      <c r="S132" s="253"/>
    </row>
    <row r="133" spans="1:19">
      <c r="A133" s="237"/>
      <c r="B133" s="238" t="s">
        <v>102</v>
      </c>
      <c r="F133" s="253"/>
      <c r="G133" s="253"/>
      <c r="H133" s="253"/>
      <c r="I133" s="100" t="str">
        <f t="shared" si="9"/>
        <v>80 g</v>
      </c>
      <c r="J133" s="104" t="s">
        <v>159</v>
      </c>
      <c r="K133" s="104" t="s">
        <v>159</v>
      </c>
      <c r="L133" s="105" t="s">
        <v>159</v>
      </c>
      <c r="M133" s="253"/>
      <c r="N133" s="253"/>
      <c r="O133" s="253"/>
      <c r="P133" s="253"/>
      <c r="Q133" s="253"/>
      <c r="R133" s="253"/>
      <c r="S133" s="253"/>
    </row>
    <row r="134" spans="1:19">
      <c r="A134" s="237"/>
      <c r="B134" s="238" t="s">
        <v>103</v>
      </c>
      <c r="F134" s="253"/>
      <c r="G134" s="253"/>
      <c r="H134" s="253"/>
      <c r="I134" s="100" t="str">
        <f t="shared" si="9"/>
        <v>310 g</v>
      </c>
      <c r="J134" s="104" t="s">
        <v>160</v>
      </c>
      <c r="K134" s="104" t="s">
        <v>160</v>
      </c>
      <c r="L134" s="105" t="s">
        <v>160</v>
      </c>
      <c r="M134" s="253"/>
      <c r="N134" s="253"/>
      <c r="O134" s="253"/>
      <c r="P134" s="253"/>
      <c r="Q134" s="253"/>
      <c r="R134" s="253"/>
      <c r="S134" s="253"/>
    </row>
    <row r="135" spans="1:19">
      <c r="A135" s="237"/>
      <c r="B135" s="238" t="s">
        <v>104</v>
      </c>
      <c r="F135" s="253"/>
      <c r="G135" s="253"/>
      <c r="H135" s="253"/>
      <c r="I135" s="100" t="str">
        <f t="shared" si="9"/>
        <v>470 g</v>
      </c>
      <c r="J135" s="104" t="s">
        <v>161</v>
      </c>
      <c r="K135" s="104" t="s">
        <v>161</v>
      </c>
      <c r="L135" s="105" t="s">
        <v>161</v>
      </c>
      <c r="M135" s="253"/>
      <c r="N135" s="253"/>
      <c r="O135" s="253"/>
      <c r="P135" s="253"/>
      <c r="Q135" s="253"/>
      <c r="R135" s="253"/>
      <c r="S135" s="253"/>
    </row>
    <row r="136" spans="1:19">
      <c r="A136" s="237"/>
      <c r="B136" s="238" t="s">
        <v>107</v>
      </c>
      <c r="F136" s="253"/>
      <c r="G136" s="253"/>
      <c r="H136" s="253"/>
      <c r="I136" s="100" t="str">
        <f t="shared" si="9"/>
        <v>720 g</v>
      </c>
      <c r="J136" s="104" t="s">
        <v>176</v>
      </c>
      <c r="K136" s="104" t="s">
        <v>176</v>
      </c>
      <c r="L136" s="105" t="s">
        <v>176</v>
      </c>
      <c r="M136" s="253"/>
      <c r="N136" s="253"/>
      <c r="O136" s="253"/>
      <c r="P136" s="253"/>
      <c r="Q136" s="253"/>
      <c r="R136" s="253"/>
      <c r="S136" s="253"/>
    </row>
    <row r="137" spans="1:19">
      <c r="A137" s="237">
        <v>2010</v>
      </c>
      <c r="B137" s="238" t="s">
        <v>90</v>
      </c>
      <c r="F137" s="253"/>
      <c r="G137" s="253"/>
      <c r="H137" s="253"/>
      <c r="I137" s="100" t="str">
        <f t="shared" si="9"/>
        <v>160 g</v>
      </c>
      <c r="J137" s="104" t="s">
        <v>177</v>
      </c>
      <c r="K137" s="104" t="s">
        <v>177</v>
      </c>
      <c r="L137" s="105" t="s">
        <v>177</v>
      </c>
      <c r="M137" s="253"/>
      <c r="N137" s="253"/>
      <c r="O137" s="253"/>
      <c r="P137" s="253"/>
      <c r="Q137" s="253"/>
      <c r="R137" s="253"/>
      <c r="S137" s="253"/>
    </row>
    <row r="138" spans="1:19">
      <c r="A138" s="237"/>
      <c r="B138" s="238" t="s">
        <v>92</v>
      </c>
      <c r="F138" s="253"/>
      <c r="G138" s="253"/>
      <c r="H138" s="253"/>
      <c r="I138" s="100" t="str">
        <f t="shared" si="9"/>
        <v>1 Stk.</v>
      </c>
      <c r="J138" s="104" t="s">
        <v>548</v>
      </c>
      <c r="K138" s="104" t="s">
        <v>549</v>
      </c>
      <c r="L138" s="105" t="s">
        <v>550</v>
      </c>
      <c r="M138" s="253"/>
      <c r="N138" s="253"/>
      <c r="O138" s="253"/>
      <c r="P138" s="253"/>
      <c r="Q138" s="253"/>
      <c r="R138" s="253"/>
      <c r="S138" s="253"/>
    </row>
    <row r="139" spans="1:19">
      <c r="A139" s="237"/>
      <c r="B139" s="238" t="s">
        <v>94</v>
      </c>
      <c r="F139" s="253"/>
      <c r="G139" s="253"/>
      <c r="H139" s="253"/>
      <c r="I139" s="100" t="str">
        <f t="shared" si="9"/>
        <v>28 Stk.</v>
      </c>
      <c r="J139" s="104" t="s">
        <v>526</v>
      </c>
      <c r="K139" s="104" t="s">
        <v>535</v>
      </c>
      <c r="L139" s="105" t="s">
        <v>538</v>
      </c>
      <c r="M139" s="253"/>
      <c r="N139" s="253"/>
      <c r="O139" s="253"/>
      <c r="P139" s="253"/>
      <c r="Q139" s="253"/>
      <c r="R139" s="253"/>
      <c r="S139" s="253"/>
    </row>
    <row r="140" spans="1:19">
      <c r="A140" s="237"/>
      <c r="B140" s="238" t="s">
        <v>96</v>
      </c>
      <c r="F140" s="253"/>
      <c r="G140" s="253"/>
      <c r="H140" s="253"/>
      <c r="I140" s="100">
        <f t="shared" si="9"/>
        <v>0</v>
      </c>
      <c r="J140" s="104"/>
      <c r="K140" s="104"/>
      <c r="L140" s="105"/>
      <c r="M140" s="253"/>
      <c r="N140" s="253"/>
      <c r="O140" s="253"/>
      <c r="P140" s="253"/>
      <c r="Q140" s="253"/>
      <c r="R140" s="253"/>
      <c r="S140" s="253"/>
    </row>
    <row r="141" spans="1:19">
      <c r="A141" s="237"/>
      <c r="B141" s="238" t="s">
        <v>97</v>
      </c>
      <c r="F141" s="253"/>
      <c r="G141" s="253"/>
      <c r="H141" s="253"/>
      <c r="I141" s="100" t="str">
        <f t="shared" si="9"/>
        <v>1.5 kg</v>
      </c>
      <c r="J141" s="104" t="s">
        <v>178</v>
      </c>
      <c r="K141" s="104" t="s">
        <v>178</v>
      </c>
      <c r="L141" s="105" t="s">
        <v>178</v>
      </c>
      <c r="M141" s="253"/>
      <c r="N141" s="253"/>
      <c r="O141" s="253"/>
      <c r="P141" s="253"/>
      <c r="Q141" s="253"/>
      <c r="R141" s="253"/>
      <c r="S141" s="253"/>
    </row>
    <row r="142" spans="1:19">
      <c r="A142" s="237"/>
      <c r="B142" s="238" t="s">
        <v>99</v>
      </c>
      <c r="F142" s="253"/>
      <c r="G142" s="253"/>
      <c r="H142" s="253"/>
      <c r="I142" s="100" t="str">
        <f t="shared" si="9"/>
        <v>650 g</v>
      </c>
      <c r="J142" s="104" t="s">
        <v>179</v>
      </c>
      <c r="K142" s="104" t="s">
        <v>179</v>
      </c>
      <c r="L142" s="105" t="s">
        <v>179</v>
      </c>
      <c r="M142" s="253"/>
      <c r="N142" s="253"/>
      <c r="O142" s="253"/>
      <c r="P142" s="253"/>
      <c r="Q142" s="253"/>
      <c r="R142" s="253"/>
      <c r="S142" s="253"/>
    </row>
    <row r="143" spans="1:19">
      <c r="A143" s="237"/>
      <c r="B143" s="238" t="s">
        <v>101</v>
      </c>
      <c r="F143" s="253"/>
      <c r="G143" s="253"/>
      <c r="H143" s="253"/>
      <c r="I143" s="100">
        <f t="shared" si="9"/>
        <v>0</v>
      </c>
      <c r="J143" s="104"/>
      <c r="K143" s="104"/>
      <c r="L143" s="105"/>
      <c r="M143" s="253"/>
      <c r="N143" s="253"/>
      <c r="O143" s="253"/>
      <c r="P143" s="253"/>
      <c r="Q143" s="253"/>
      <c r="R143" s="253"/>
      <c r="S143" s="253"/>
    </row>
    <row r="144" spans="1:19">
      <c r="A144" s="237"/>
      <c r="B144" s="238" t="s">
        <v>102</v>
      </c>
      <c r="F144" s="253"/>
      <c r="G144" s="253"/>
      <c r="H144" s="253"/>
      <c r="I144" s="100" t="str">
        <f t="shared" si="9"/>
        <v>1.5 kg</v>
      </c>
      <c r="J144" s="104" t="s">
        <v>178</v>
      </c>
      <c r="K144" s="104" t="s">
        <v>178</v>
      </c>
      <c r="L144" s="105" t="s">
        <v>178</v>
      </c>
      <c r="M144" s="253"/>
      <c r="N144" s="253"/>
      <c r="O144" s="253"/>
      <c r="P144" s="253"/>
      <c r="Q144" s="253"/>
      <c r="R144" s="253"/>
      <c r="S144" s="253"/>
    </row>
    <row r="145" spans="1:19">
      <c r="A145" s="237"/>
      <c r="B145" s="238" t="s">
        <v>103</v>
      </c>
      <c r="F145" s="253"/>
      <c r="G145" s="253"/>
      <c r="H145" s="253"/>
      <c r="I145" s="100" t="str">
        <f t="shared" si="9"/>
        <v>1.2 kg</v>
      </c>
      <c r="J145" s="104" t="s">
        <v>181</v>
      </c>
      <c r="K145" s="104" t="s">
        <v>181</v>
      </c>
      <c r="L145" s="105" t="s">
        <v>181</v>
      </c>
      <c r="M145" s="253"/>
      <c r="N145" s="253"/>
      <c r="O145" s="253"/>
      <c r="P145" s="253"/>
      <c r="Q145" s="253"/>
      <c r="R145" s="253"/>
      <c r="S145" s="253"/>
    </row>
    <row r="146" spans="1:19">
      <c r="A146" s="237"/>
      <c r="B146" s="238" t="s">
        <v>104</v>
      </c>
      <c r="F146" s="253"/>
      <c r="G146" s="253"/>
      <c r="H146" s="253"/>
      <c r="I146" s="100" t="str">
        <f t="shared" si="9"/>
        <v>890 g</v>
      </c>
      <c r="J146" s="104" t="s">
        <v>182</v>
      </c>
      <c r="K146" s="104" t="s">
        <v>182</v>
      </c>
      <c r="L146" s="105" t="s">
        <v>182</v>
      </c>
      <c r="M146" s="253"/>
      <c r="N146" s="253"/>
      <c r="O146" s="253"/>
      <c r="P146" s="253"/>
      <c r="Q146" s="253"/>
      <c r="R146" s="253"/>
      <c r="S146" s="253"/>
    </row>
    <row r="147" spans="1:19">
      <c r="A147" s="237"/>
      <c r="B147" s="238" t="s">
        <v>106</v>
      </c>
      <c r="F147" s="253"/>
      <c r="G147" s="253"/>
      <c r="H147" s="253"/>
      <c r="I147" s="100" t="str">
        <f t="shared" si="9"/>
        <v>2.5 Stk.</v>
      </c>
      <c r="J147" s="104" t="s">
        <v>183</v>
      </c>
      <c r="K147" s="104" t="s">
        <v>536</v>
      </c>
      <c r="L147" s="105" t="s">
        <v>539</v>
      </c>
      <c r="M147" s="253"/>
      <c r="N147" s="253"/>
      <c r="O147" s="253"/>
      <c r="P147" s="253"/>
      <c r="Q147" s="253"/>
      <c r="R147" s="253"/>
      <c r="S147" s="253"/>
    </row>
    <row r="148" spans="1:19">
      <c r="A148" s="237"/>
      <c r="B148" s="238" t="s">
        <v>107</v>
      </c>
      <c r="F148" s="253"/>
      <c r="G148" s="253"/>
      <c r="H148" s="253"/>
      <c r="I148" s="100">
        <f t="shared" si="9"/>
        <v>0</v>
      </c>
      <c r="J148" s="104"/>
      <c r="K148" s="104"/>
      <c r="L148" s="105"/>
      <c r="M148" s="253"/>
      <c r="N148" s="253"/>
      <c r="O148" s="253"/>
      <c r="P148" s="253"/>
      <c r="Q148" s="253"/>
      <c r="R148" s="253"/>
      <c r="S148" s="253"/>
    </row>
    <row r="149" spans="1:19">
      <c r="A149" s="237">
        <v>2011</v>
      </c>
      <c r="B149" s="238" t="s">
        <v>90</v>
      </c>
      <c r="F149" s="253"/>
      <c r="G149" s="253"/>
      <c r="H149" s="253"/>
      <c r="I149" s="100" t="str">
        <f t="shared" si="9"/>
        <v>1.2 kg</v>
      </c>
      <c r="J149" s="104" t="s">
        <v>181</v>
      </c>
      <c r="K149" s="104" t="s">
        <v>181</v>
      </c>
      <c r="L149" s="105" t="s">
        <v>181</v>
      </c>
      <c r="M149" s="253"/>
      <c r="N149" s="253"/>
      <c r="O149" s="253"/>
      <c r="P149" s="253"/>
      <c r="Q149" s="253"/>
      <c r="R149" s="253"/>
      <c r="S149" s="253"/>
    </row>
    <row r="150" spans="1:19">
      <c r="A150" s="237"/>
      <c r="B150" s="238" t="s">
        <v>92</v>
      </c>
      <c r="F150" s="253"/>
      <c r="G150" s="253"/>
      <c r="H150" s="253"/>
      <c r="I150" s="100" t="str">
        <f t="shared" si="9"/>
        <v>900 g</v>
      </c>
      <c r="J150" s="104" t="s">
        <v>532</v>
      </c>
      <c r="K150" s="104" t="s">
        <v>532</v>
      </c>
      <c r="L150" s="105" t="s">
        <v>532</v>
      </c>
      <c r="M150" s="253"/>
      <c r="N150" s="253"/>
      <c r="O150" s="253"/>
      <c r="P150" s="253"/>
      <c r="Q150" s="253"/>
      <c r="R150" s="253"/>
      <c r="S150" s="253"/>
    </row>
    <row r="151" spans="1:19">
      <c r="A151" s="237"/>
      <c r="B151" s="238" t="s">
        <v>94</v>
      </c>
      <c r="F151" s="253"/>
      <c r="G151" s="253"/>
      <c r="H151" s="253"/>
      <c r="I151" s="100" t="str">
        <f t="shared" si="9"/>
        <v>1.5 Stk.</v>
      </c>
      <c r="J151" s="104" t="s">
        <v>184</v>
      </c>
      <c r="K151" s="104" t="s">
        <v>537</v>
      </c>
      <c r="L151" s="105" t="s">
        <v>540</v>
      </c>
      <c r="M151" s="253"/>
      <c r="N151" s="253"/>
      <c r="O151" s="253"/>
      <c r="P151" s="253"/>
      <c r="Q151" s="253"/>
      <c r="R151" s="253"/>
      <c r="S151" s="253"/>
    </row>
    <row r="152" spans="1:19" ht="14.25" customHeight="1">
      <c r="A152" s="237"/>
      <c r="B152" s="238" t="s">
        <v>96</v>
      </c>
      <c r="F152" s="253"/>
      <c r="G152" s="253"/>
      <c r="H152" s="253"/>
      <c r="I152" s="100" t="str">
        <f t="shared" si="9"/>
        <v>370 g</v>
      </c>
      <c r="J152" s="104" t="s">
        <v>180</v>
      </c>
      <c r="K152" s="104" t="s">
        <v>180</v>
      </c>
      <c r="L152" s="105" t="s">
        <v>180</v>
      </c>
      <c r="M152" s="253"/>
      <c r="N152" s="253"/>
      <c r="O152" s="253"/>
      <c r="P152" s="253"/>
      <c r="Q152" s="253"/>
      <c r="R152" s="253"/>
      <c r="S152" s="253"/>
    </row>
    <row r="153" spans="1:19">
      <c r="A153" s="237"/>
      <c r="B153" s="238" t="s">
        <v>97</v>
      </c>
      <c r="F153" s="253"/>
      <c r="G153" s="253"/>
      <c r="H153" s="253"/>
      <c r="I153" s="100" t="str">
        <f t="shared" si="9"/>
        <v>400 g</v>
      </c>
      <c r="J153" s="104" t="s">
        <v>185</v>
      </c>
      <c r="K153" s="104" t="s">
        <v>185</v>
      </c>
      <c r="L153" s="105" t="s">
        <v>185</v>
      </c>
      <c r="M153" s="253"/>
      <c r="N153" s="253"/>
      <c r="O153" s="253"/>
      <c r="P153" s="253"/>
      <c r="Q153" s="253"/>
      <c r="R153" s="253"/>
      <c r="S153" s="253"/>
    </row>
    <row r="154" spans="1:19">
      <c r="A154" s="237"/>
      <c r="B154" s="238" t="s">
        <v>99</v>
      </c>
      <c r="F154" s="253"/>
      <c r="G154" s="253"/>
      <c r="H154" s="253"/>
      <c r="I154" s="100" t="str">
        <f t="shared" si="9"/>
        <v>240 g</v>
      </c>
      <c r="J154" s="104" t="s">
        <v>186</v>
      </c>
      <c r="K154" s="104" t="s">
        <v>186</v>
      </c>
      <c r="L154" s="105" t="s">
        <v>186</v>
      </c>
      <c r="M154" s="253"/>
      <c r="N154" s="253"/>
      <c r="O154" s="253"/>
      <c r="P154" s="253"/>
      <c r="Q154" s="253"/>
      <c r="R154" s="253"/>
      <c r="S154" s="253"/>
    </row>
    <row r="155" spans="1:19">
      <c r="A155" s="237"/>
      <c r="B155" s="238" t="s">
        <v>101</v>
      </c>
      <c r="F155" s="253"/>
      <c r="G155" s="253"/>
      <c r="H155" s="253"/>
      <c r="I155" s="100" t="str">
        <f t="shared" si="9"/>
        <v>330 g</v>
      </c>
      <c r="J155" s="104" t="s">
        <v>187</v>
      </c>
      <c r="K155" s="104" t="s">
        <v>187</v>
      </c>
      <c r="L155" s="105" t="s">
        <v>187</v>
      </c>
      <c r="M155" s="253"/>
      <c r="N155" s="253"/>
      <c r="O155" s="253"/>
      <c r="P155" s="253"/>
      <c r="Q155" s="253"/>
      <c r="R155" s="253"/>
      <c r="S155" s="253"/>
    </row>
    <row r="156" spans="1:19">
      <c r="A156" s="237"/>
      <c r="B156" s="238" t="s">
        <v>102</v>
      </c>
      <c r="F156" s="253"/>
      <c r="G156" s="253"/>
      <c r="H156" s="253"/>
      <c r="I156" s="100" t="str">
        <f t="shared" si="9"/>
        <v>260 g</v>
      </c>
      <c r="J156" s="104" t="s">
        <v>188</v>
      </c>
      <c r="K156" s="104" t="s">
        <v>188</v>
      </c>
      <c r="L156" s="105" t="s">
        <v>188</v>
      </c>
      <c r="M156" s="253"/>
      <c r="N156" s="253"/>
      <c r="O156" s="253"/>
      <c r="P156" s="253"/>
      <c r="Q156" s="253"/>
      <c r="R156" s="253"/>
      <c r="S156" s="253"/>
    </row>
    <row r="157" spans="1:19">
      <c r="A157" s="237"/>
      <c r="B157" s="238" t="s">
        <v>103</v>
      </c>
      <c r="F157" s="253"/>
      <c r="G157" s="253"/>
      <c r="H157" s="253"/>
      <c r="I157" s="100" t="str">
        <f t="shared" si="9"/>
        <v>250 g</v>
      </c>
      <c r="J157" s="104" t="s">
        <v>189</v>
      </c>
      <c r="K157" s="104" t="s">
        <v>189</v>
      </c>
      <c r="L157" s="105" t="s">
        <v>189</v>
      </c>
      <c r="M157" s="253"/>
      <c r="N157" s="253"/>
      <c r="O157" s="253"/>
      <c r="P157" s="253"/>
      <c r="Q157" s="253"/>
      <c r="R157" s="253"/>
      <c r="S157" s="253"/>
    </row>
    <row r="158" spans="1:19">
      <c r="A158" s="237"/>
      <c r="B158" s="238" t="s">
        <v>104</v>
      </c>
      <c r="F158" s="253"/>
      <c r="G158" s="253"/>
      <c r="H158" s="253"/>
      <c r="I158" s="100" t="str">
        <f t="shared" si="9"/>
        <v>160 g</v>
      </c>
      <c r="J158" s="104" t="s">
        <v>177</v>
      </c>
      <c r="K158" s="104" t="s">
        <v>177</v>
      </c>
      <c r="L158" s="105" t="s">
        <v>177</v>
      </c>
      <c r="M158" s="253"/>
      <c r="N158" s="253"/>
      <c r="O158" s="253"/>
      <c r="P158" s="253"/>
      <c r="Q158" s="253"/>
      <c r="R158" s="253"/>
      <c r="S158" s="253"/>
    </row>
    <row r="159" spans="1:19">
      <c r="A159" s="237"/>
      <c r="B159" s="238" t="s">
        <v>106</v>
      </c>
      <c r="F159" s="253"/>
      <c r="G159" s="253"/>
      <c r="H159" s="253"/>
      <c r="I159" s="100" t="str">
        <f t="shared" si="9"/>
        <v>210 g</v>
      </c>
      <c r="J159" s="104" t="s">
        <v>165</v>
      </c>
      <c r="K159" s="104" t="s">
        <v>165</v>
      </c>
      <c r="L159" s="105" t="s">
        <v>165</v>
      </c>
      <c r="M159" s="253"/>
      <c r="N159" s="253"/>
      <c r="O159" s="253"/>
      <c r="P159" s="253"/>
      <c r="Q159" s="253"/>
      <c r="R159" s="253"/>
      <c r="S159" s="253"/>
    </row>
    <row r="160" spans="1:19">
      <c r="A160" s="237"/>
      <c r="B160" s="238" t="s">
        <v>107</v>
      </c>
      <c r="F160" s="253"/>
      <c r="G160" s="253"/>
      <c r="H160" s="253"/>
      <c r="I160" s="100" t="str">
        <f t="shared" si="9"/>
        <v>180 g</v>
      </c>
      <c r="J160" s="104" t="s">
        <v>175</v>
      </c>
      <c r="K160" s="104" t="s">
        <v>175</v>
      </c>
      <c r="L160" s="105" t="s">
        <v>175</v>
      </c>
      <c r="M160" s="253"/>
      <c r="N160" s="253"/>
      <c r="O160" s="253"/>
      <c r="P160" s="253"/>
      <c r="Q160" s="253"/>
      <c r="R160" s="253"/>
      <c r="S160" s="253"/>
    </row>
    <row r="161" spans="1:19">
      <c r="A161" s="237">
        <v>2012</v>
      </c>
      <c r="B161" s="238" t="s">
        <v>90</v>
      </c>
      <c r="F161" s="253"/>
      <c r="G161" s="253"/>
      <c r="H161" s="253"/>
      <c r="I161" s="100" t="str">
        <f t="shared" si="9"/>
        <v>150 g</v>
      </c>
      <c r="J161" s="104" t="s">
        <v>166</v>
      </c>
      <c r="K161" s="104" t="s">
        <v>166</v>
      </c>
      <c r="L161" s="105" t="s">
        <v>166</v>
      </c>
      <c r="M161" s="253"/>
      <c r="N161" s="253"/>
      <c r="O161" s="253"/>
      <c r="P161" s="253"/>
      <c r="Q161" s="253"/>
      <c r="R161" s="253"/>
      <c r="S161" s="253"/>
    </row>
    <row r="162" spans="1:19">
      <c r="A162" s="237"/>
      <c r="B162" s="238" t="s">
        <v>92</v>
      </c>
      <c r="F162" s="253"/>
      <c r="G162" s="253"/>
      <c r="H162" s="253"/>
      <c r="I162" s="100" t="str">
        <f t="shared" si="9"/>
        <v>150 g</v>
      </c>
      <c r="J162" s="104" t="s">
        <v>166</v>
      </c>
      <c r="K162" s="104" t="s">
        <v>166</v>
      </c>
      <c r="L162" s="105" t="s">
        <v>166</v>
      </c>
      <c r="M162" s="253"/>
      <c r="N162" s="253"/>
      <c r="O162" s="253"/>
      <c r="P162" s="253"/>
      <c r="Q162" s="253"/>
      <c r="R162" s="253"/>
      <c r="S162" s="253"/>
    </row>
    <row r="163" spans="1:19">
      <c r="A163" s="237"/>
      <c r="B163" s="238" t="s">
        <v>94</v>
      </c>
      <c r="F163" s="253"/>
      <c r="G163" s="253"/>
      <c r="H163" s="253"/>
      <c r="I163" s="100" t="str">
        <f t="shared" si="9"/>
        <v>60 g</v>
      </c>
      <c r="J163" s="104" t="s">
        <v>173</v>
      </c>
      <c r="K163" s="104" t="s">
        <v>173</v>
      </c>
      <c r="L163" s="105" t="s">
        <v>173</v>
      </c>
      <c r="M163" s="253"/>
      <c r="N163" s="253"/>
      <c r="O163" s="253"/>
      <c r="P163" s="253"/>
      <c r="Q163" s="253"/>
      <c r="R163" s="253"/>
      <c r="S163" s="253"/>
    </row>
    <row r="164" spans="1:19">
      <c r="A164" s="237"/>
      <c r="B164" s="238" t="s">
        <v>96</v>
      </c>
      <c r="F164" s="253"/>
      <c r="G164" s="253"/>
      <c r="H164" s="253"/>
      <c r="I164" s="100">
        <f t="shared" si="9"/>
        <v>0</v>
      </c>
      <c r="J164" s="104"/>
      <c r="K164" s="104"/>
      <c r="L164" s="105"/>
      <c r="M164" s="253"/>
      <c r="N164" s="253"/>
      <c r="O164" s="253"/>
      <c r="P164" s="253"/>
      <c r="Q164" s="253"/>
      <c r="R164" s="253"/>
      <c r="S164" s="253"/>
    </row>
    <row r="165" spans="1:19">
      <c r="A165" s="237"/>
      <c r="B165" s="238" t="s">
        <v>97</v>
      </c>
      <c r="F165" s="253"/>
      <c r="G165" s="253"/>
      <c r="H165" s="253"/>
      <c r="I165" s="100" t="str">
        <f t="shared" si="9"/>
        <v>1.4 kg</v>
      </c>
      <c r="J165" s="104" t="s">
        <v>190</v>
      </c>
      <c r="K165" s="104" t="s">
        <v>190</v>
      </c>
      <c r="L165" s="105" t="s">
        <v>190</v>
      </c>
      <c r="M165" s="253"/>
      <c r="N165" s="253"/>
      <c r="O165" s="253"/>
      <c r="P165" s="253"/>
      <c r="Q165" s="253"/>
      <c r="R165" s="253"/>
      <c r="S165" s="253"/>
    </row>
    <row r="166" spans="1:19">
      <c r="A166" s="237"/>
      <c r="B166" s="238" t="s">
        <v>99</v>
      </c>
      <c r="F166" s="253"/>
      <c r="G166" s="253"/>
      <c r="H166" s="253"/>
      <c r="I166" s="100">
        <f t="shared" si="9"/>
        <v>0</v>
      </c>
      <c r="J166" s="104"/>
      <c r="K166" s="104"/>
      <c r="L166" s="105"/>
      <c r="M166" s="253"/>
      <c r="N166" s="253"/>
      <c r="O166" s="253"/>
      <c r="P166" s="253"/>
      <c r="Q166" s="253"/>
      <c r="R166" s="253"/>
      <c r="S166" s="253"/>
    </row>
    <row r="167" spans="1:19">
      <c r="A167" s="237"/>
      <c r="B167" s="238" t="s">
        <v>101</v>
      </c>
      <c r="F167" s="253"/>
      <c r="G167" s="253"/>
      <c r="H167" s="253"/>
      <c r="I167" s="100">
        <f t="shared" si="9"/>
        <v>0</v>
      </c>
      <c r="J167" s="104"/>
      <c r="K167" s="104"/>
      <c r="L167" s="105"/>
      <c r="M167" s="253"/>
      <c r="N167" s="253"/>
      <c r="O167" s="253"/>
      <c r="P167" s="253"/>
      <c r="Q167" s="253"/>
      <c r="R167" s="253"/>
      <c r="S167" s="253"/>
    </row>
    <row r="168" spans="1:19">
      <c r="A168" s="237"/>
      <c r="B168" s="238" t="s">
        <v>102</v>
      </c>
      <c r="F168" s="253"/>
      <c r="G168" s="253"/>
      <c r="H168" s="253"/>
      <c r="I168" s="100"/>
      <c r="J168" s="104"/>
      <c r="K168" s="104"/>
      <c r="L168" s="105"/>
      <c r="M168" s="253"/>
      <c r="N168" s="253"/>
      <c r="O168" s="253"/>
      <c r="P168" s="253"/>
      <c r="Q168" s="253"/>
      <c r="R168" s="253"/>
      <c r="S168" s="253"/>
    </row>
    <row r="169" spans="1:19">
      <c r="A169" s="237"/>
      <c r="B169" s="238" t="s">
        <v>103</v>
      </c>
      <c r="F169" s="253"/>
      <c r="G169" s="253"/>
      <c r="H169" s="253"/>
      <c r="I169" s="100"/>
      <c r="J169" s="104"/>
      <c r="K169" s="104"/>
      <c r="L169" s="105"/>
      <c r="M169" s="253"/>
      <c r="N169" s="253"/>
      <c r="O169" s="253"/>
      <c r="P169" s="253"/>
      <c r="Q169" s="253"/>
      <c r="R169" s="253"/>
      <c r="S169" s="253"/>
    </row>
    <row r="170" spans="1:19">
      <c r="A170" s="237"/>
      <c r="B170" s="238" t="s">
        <v>104</v>
      </c>
      <c r="F170" s="253"/>
      <c r="G170" s="253"/>
      <c r="H170" s="253"/>
      <c r="I170" s="100"/>
      <c r="J170" s="104"/>
      <c r="K170" s="104"/>
      <c r="L170" s="105"/>
      <c r="M170" s="253"/>
      <c r="N170" s="253"/>
      <c r="O170" s="253"/>
      <c r="P170" s="253"/>
      <c r="Q170" s="253"/>
      <c r="R170" s="253"/>
      <c r="S170" s="253"/>
    </row>
    <row r="171" spans="1:19">
      <c r="A171" s="237"/>
      <c r="B171" s="238" t="s">
        <v>106</v>
      </c>
      <c r="F171" s="253"/>
      <c r="G171" s="253"/>
      <c r="H171" s="253"/>
      <c r="I171" s="100"/>
      <c r="J171" s="104"/>
      <c r="K171" s="104"/>
      <c r="L171" s="105"/>
      <c r="M171" s="253"/>
      <c r="N171" s="253"/>
      <c r="O171" s="253"/>
      <c r="P171" s="253"/>
      <c r="Q171" s="253"/>
      <c r="R171" s="253"/>
      <c r="S171" s="253"/>
    </row>
    <row r="172" spans="1:19">
      <c r="A172" s="237"/>
      <c r="B172" s="238" t="s">
        <v>107</v>
      </c>
      <c r="F172" s="253"/>
      <c r="G172" s="253"/>
      <c r="H172" s="253"/>
      <c r="I172" s="100"/>
      <c r="J172" s="104"/>
      <c r="K172" s="104"/>
      <c r="L172" s="105"/>
      <c r="M172" s="253"/>
      <c r="N172" s="253"/>
      <c r="O172" s="253"/>
      <c r="P172" s="253"/>
      <c r="Q172" s="253"/>
      <c r="R172" s="253"/>
      <c r="S172" s="253"/>
    </row>
    <row r="173" spans="1:19">
      <c r="A173" s="237">
        <v>2013</v>
      </c>
      <c r="B173" s="238" t="s">
        <v>90</v>
      </c>
      <c r="F173" s="253"/>
      <c r="G173" s="253"/>
      <c r="H173" s="253"/>
      <c r="I173" s="100"/>
      <c r="J173" s="104"/>
      <c r="K173" s="104"/>
      <c r="L173" s="105"/>
      <c r="M173" s="253"/>
      <c r="N173" s="253"/>
      <c r="O173" s="253"/>
      <c r="P173" s="253"/>
      <c r="Q173" s="253"/>
      <c r="R173" s="253"/>
      <c r="S173" s="253"/>
    </row>
    <row r="174" spans="1:19">
      <c r="A174" s="237"/>
      <c r="B174" s="238" t="s">
        <v>92</v>
      </c>
      <c r="F174" s="253"/>
      <c r="G174" s="253"/>
      <c r="H174" s="253"/>
      <c r="I174" s="100"/>
      <c r="J174" s="104"/>
      <c r="K174" s="104"/>
      <c r="L174" s="105"/>
      <c r="M174" s="253"/>
      <c r="N174" s="253"/>
      <c r="O174" s="253"/>
      <c r="P174" s="253"/>
      <c r="Q174" s="253"/>
      <c r="R174" s="253"/>
      <c r="S174" s="253"/>
    </row>
    <row r="175" spans="1:19">
      <c r="A175" s="237"/>
      <c r="B175" s="238" t="s">
        <v>94</v>
      </c>
      <c r="F175" s="253"/>
      <c r="G175" s="253"/>
      <c r="H175" s="253"/>
      <c r="I175" s="100"/>
      <c r="J175" s="104"/>
      <c r="K175" s="104"/>
      <c r="L175" s="105"/>
      <c r="M175" s="253"/>
      <c r="N175" s="253"/>
      <c r="O175" s="253"/>
      <c r="P175" s="253"/>
      <c r="Q175" s="253"/>
      <c r="R175" s="253"/>
      <c r="S175" s="253"/>
    </row>
    <row r="176" spans="1:19">
      <c r="A176" s="237"/>
      <c r="B176" s="238" t="s">
        <v>96</v>
      </c>
      <c r="F176" s="253"/>
      <c r="G176" s="253"/>
      <c r="H176" s="253"/>
      <c r="I176" s="100"/>
      <c r="J176" s="104"/>
      <c r="K176" s="104"/>
      <c r="L176" s="105"/>
      <c r="M176" s="253"/>
      <c r="N176" s="253"/>
      <c r="O176" s="253"/>
      <c r="P176" s="253"/>
      <c r="Q176" s="253"/>
      <c r="R176" s="253"/>
      <c r="S176" s="253"/>
    </row>
    <row r="177" spans="1:19">
      <c r="A177" s="237"/>
      <c r="B177" s="238" t="s">
        <v>97</v>
      </c>
      <c r="F177" s="253"/>
      <c r="G177" s="253"/>
      <c r="H177" s="253"/>
      <c r="I177" s="100"/>
      <c r="J177" s="104"/>
      <c r="K177" s="104"/>
      <c r="L177" s="105"/>
      <c r="M177" s="253"/>
      <c r="N177" s="253"/>
      <c r="O177" s="253"/>
      <c r="P177" s="253"/>
      <c r="Q177" s="253"/>
      <c r="R177" s="253"/>
      <c r="S177" s="253"/>
    </row>
    <row r="178" spans="1:19">
      <c r="A178" s="237"/>
      <c r="B178" s="238" t="s">
        <v>99</v>
      </c>
      <c r="F178" s="253"/>
      <c r="G178" s="253"/>
      <c r="H178" s="253"/>
      <c r="I178" s="100"/>
      <c r="J178" s="104"/>
      <c r="K178" s="104"/>
      <c r="L178" s="105"/>
      <c r="M178" s="253"/>
      <c r="N178" s="253"/>
      <c r="O178" s="253"/>
      <c r="P178" s="253"/>
      <c r="Q178" s="253"/>
      <c r="R178" s="253"/>
      <c r="S178" s="253"/>
    </row>
    <row r="179" spans="1:19">
      <c r="A179" s="237"/>
      <c r="B179" s="238" t="s">
        <v>101</v>
      </c>
      <c r="F179" s="253"/>
      <c r="G179" s="253"/>
      <c r="H179" s="253"/>
      <c r="I179" s="100"/>
      <c r="J179" s="104"/>
      <c r="K179" s="104"/>
      <c r="L179" s="105"/>
      <c r="M179" s="253"/>
      <c r="N179" s="253"/>
      <c r="O179" s="253"/>
      <c r="P179" s="253"/>
      <c r="Q179" s="253"/>
      <c r="R179" s="253"/>
      <c r="S179" s="253"/>
    </row>
    <row r="180" spans="1:19">
      <c r="A180" s="237"/>
      <c r="B180" s="238" t="s">
        <v>102</v>
      </c>
      <c r="F180" s="253"/>
      <c r="G180" s="253"/>
      <c r="H180" s="253"/>
      <c r="I180" s="100"/>
      <c r="J180" s="104"/>
      <c r="K180" s="104"/>
      <c r="L180" s="105"/>
      <c r="M180" s="253"/>
      <c r="N180" s="253"/>
      <c r="O180" s="253"/>
      <c r="P180" s="253"/>
      <c r="Q180" s="253"/>
      <c r="R180" s="253"/>
      <c r="S180" s="253"/>
    </row>
    <row r="181" spans="1:19">
      <c r="A181" s="237"/>
      <c r="B181" s="238" t="s">
        <v>103</v>
      </c>
      <c r="F181" s="253"/>
      <c r="G181" s="253"/>
      <c r="H181" s="253"/>
      <c r="I181" s="100"/>
      <c r="J181" s="104"/>
      <c r="K181" s="104"/>
      <c r="L181" s="105"/>
      <c r="M181" s="253"/>
      <c r="N181" s="253"/>
      <c r="O181" s="253"/>
      <c r="P181" s="253"/>
      <c r="Q181" s="253"/>
      <c r="R181" s="253"/>
      <c r="S181" s="253"/>
    </row>
    <row r="182" spans="1:19">
      <c r="A182" s="237"/>
      <c r="B182" s="238" t="s">
        <v>104</v>
      </c>
      <c r="F182" s="253"/>
      <c r="G182" s="253"/>
      <c r="H182" s="253"/>
      <c r="I182" s="100"/>
      <c r="J182" s="104"/>
      <c r="K182" s="104"/>
      <c r="L182" s="105"/>
      <c r="M182" s="253"/>
      <c r="N182" s="253"/>
      <c r="O182" s="253"/>
      <c r="P182" s="253"/>
      <c r="Q182" s="253"/>
      <c r="R182" s="253"/>
      <c r="S182" s="253"/>
    </row>
    <row r="183" spans="1:19">
      <c r="A183" s="237"/>
      <c r="B183" s="238" t="s">
        <v>106</v>
      </c>
      <c r="F183" s="253"/>
      <c r="G183" s="253"/>
      <c r="H183" s="253"/>
      <c r="I183" s="100"/>
      <c r="J183" s="104"/>
      <c r="K183" s="104"/>
      <c r="L183" s="105"/>
      <c r="M183" s="253"/>
      <c r="N183" s="253"/>
      <c r="O183" s="253"/>
      <c r="P183" s="253"/>
      <c r="Q183" s="253"/>
      <c r="R183" s="253"/>
      <c r="S183" s="253"/>
    </row>
    <row r="184" spans="1:19">
      <c r="A184" s="237"/>
      <c r="B184" s="238" t="s">
        <v>107</v>
      </c>
      <c r="H184" t="s">
        <v>202</v>
      </c>
      <c r="I184" s="100" t="str">
        <f t="shared" si="0"/>
        <v>Vorjahr</v>
      </c>
      <c r="J184" s="104" t="s">
        <v>108</v>
      </c>
      <c r="K184" s="104" t="s">
        <v>109</v>
      </c>
      <c r="L184" s="105" t="s">
        <v>110</v>
      </c>
    </row>
    <row r="185" spans="1:19">
      <c r="A185" s="237">
        <v>2014</v>
      </c>
      <c r="B185" s="238" t="s">
        <v>90</v>
      </c>
      <c r="I185" s="100" t="str">
        <f t="shared" si="0"/>
        <v>Vormonat</v>
      </c>
      <c r="J185" s="104" t="s">
        <v>111</v>
      </c>
      <c r="K185" s="104" t="s">
        <v>112</v>
      </c>
      <c r="L185" s="105" t="s">
        <v>113</v>
      </c>
    </row>
    <row r="186" spans="1:19">
      <c r="A186" s="237"/>
      <c r="B186" s="238" t="s">
        <v>92</v>
      </c>
      <c r="I186" s="100" t="str">
        <f t="shared" si="0"/>
        <v>von</v>
      </c>
      <c r="J186" s="116" t="s">
        <v>114</v>
      </c>
      <c r="K186" s="116" t="s">
        <v>115</v>
      </c>
      <c r="L186" s="107" t="s">
        <v>116</v>
      </c>
    </row>
    <row r="187" spans="1:19">
      <c r="A187" s="237"/>
      <c r="B187" s="238" t="s">
        <v>94</v>
      </c>
      <c r="I187" s="100" t="str">
        <f t="shared" si="0"/>
        <v>bis</v>
      </c>
      <c r="J187" s="116" t="s">
        <v>117</v>
      </c>
      <c r="K187" s="116" t="s">
        <v>118</v>
      </c>
      <c r="L187" s="107" t="s">
        <v>119</v>
      </c>
    </row>
    <row r="188" spans="1:19">
      <c r="A188" s="237"/>
      <c r="B188" s="238" t="s">
        <v>96</v>
      </c>
      <c r="I188" s="100" t="str">
        <f t="shared" si="0"/>
        <v>Periode</v>
      </c>
      <c r="J188" s="116" t="s">
        <v>120</v>
      </c>
      <c r="K188" s="116" t="s">
        <v>121</v>
      </c>
      <c r="L188" s="107" t="s">
        <v>122</v>
      </c>
    </row>
    <row r="189" spans="1:19">
      <c r="A189" s="237"/>
      <c r="B189" s="238" t="s">
        <v>97</v>
      </c>
      <c r="I189" s="100" t="str">
        <f t="shared" si="0"/>
        <v>%-∆ Vorjahr</v>
      </c>
      <c r="J189" s="104" t="s">
        <v>65</v>
      </c>
      <c r="K189" s="104" t="s">
        <v>123</v>
      </c>
      <c r="L189" s="105" t="s">
        <v>124</v>
      </c>
    </row>
    <row r="190" spans="1:19">
      <c r="A190" s="237"/>
      <c r="B190" s="238" t="s">
        <v>99</v>
      </c>
      <c r="I190" s="100" t="str">
        <f t="shared" si="0"/>
        <v>%-∆ VM</v>
      </c>
      <c r="J190" s="104" t="s">
        <v>66</v>
      </c>
      <c r="K190" s="104" t="s">
        <v>125</v>
      </c>
      <c r="L190" s="105" t="s">
        <v>125</v>
      </c>
    </row>
    <row r="191" spans="1:19">
      <c r="A191" s="237"/>
      <c r="B191" s="238" t="s">
        <v>101</v>
      </c>
      <c r="I191" s="100" t="str">
        <f t="shared" si="0"/>
        <v>%-∆ VP</v>
      </c>
      <c r="J191" s="106" t="s">
        <v>126</v>
      </c>
      <c r="K191" s="106" t="s">
        <v>127</v>
      </c>
      <c r="L191" s="107" t="s">
        <v>127</v>
      </c>
    </row>
    <row r="192" spans="1:19">
      <c r="A192" s="237"/>
      <c r="B192" s="238" t="s">
        <v>102</v>
      </c>
      <c r="I192" s="100" t="str">
        <f t="shared" si="0"/>
        <v>Vorvorjahr</v>
      </c>
      <c r="J192" s="104" t="s">
        <v>128</v>
      </c>
      <c r="K192" s="104" t="s">
        <v>129</v>
      </c>
      <c r="L192" s="105" t="s">
        <v>130</v>
      </c>
    </row>
    <row r="193" spans="1:12">
      <c r="A193" s="237"/>
      <c r="B193" s="238" t="s">
        <v>103</v>
      </c>
      <c r="H193" t="s">
        <v>203</v>
      </c>
      <c r="I193" s="100" t="str">
        <f t="shared" ref="I193:I194" si="10">IF($I$1="d",J193,IF($I$1="f",K193,IF($I$1="i",L193)))</f>
        <v>Quelle Themenbilder:</v>
      </c>
      <c r="J193" s="104" t="s">
        <v>131</v>
      </c>
      <c r="K193" s="106" t="s">
        <v>132</v>
      </c>
      <c r="L193" s="105" t="s">
        <v>353</v>
      </c>
    </row>
    <row r="194" spans="1:12">
      <c r="A194" s="237"/>
      <c r="B194" s="238" t="s">
        <v>104</v>
      </c>
      <c r="I194" s="100" t="str">
        <f t="shared" si="10"/>
        <v>Zu Haftung, Datenschutz, Copyright und Weiterem siehe:</v>
      </c>
      <c r="J194" s="104" t="s">
        <v>133</v>
      </c>
      <c r="K194" s="104" t="s">
        <v>134</v>
      </c>
      <c r="L194" s="105" t="s">
        <v>135</v>
      </c>
    </row>
    <row r="195" spans="1:12">
      <c r="A195" s="237"/>
      <c r="B195" s="238" t="s">
        <v>106</v>
      </c>
      <c r="I195" s="100" t="str">
        <f>IF($I$1="d",J195,IF($I$1="f",K195,IF($I$1="i",L195)))</f>
        <v>Quelle: BLW, Fachbereich Marktanalysen; Nielsen Schweiz, BLW Retail-/Konsumentenpanel</v>
      </c>
      <c r="J195" s="98" t="s">
        <v>508</v>
      </c>
      <c r="K195" s="98" t="s">
        <v>515</v>
      </c>
      <c r="L195" s="101" t="s">
        <v>520</v>
      </c>
    </row>
    <row r="196" spans="1:12">
      <c r="A196" s="237"/>
      <c r="B196" s="238" t="s">
        <v>107</v>
      </c>
      <c r="I196" s="100" t="str">
        <f>IF($I$1="d",J196,IF($I$1="f",K196,IF($I$1="i",L196)))</f>
        <v>Quelle: BLW, Fachbereich Marktanalysen</v>
      </c>
      <c r="J196" s="98" t="s">
        <v>509</v>
      </c>
      <c r="K196" s="98" t="s">
        <v>516</v>
      </c>
      <c r="L196" s="101" t="s">
        <v>521</v>
      </c>
    </row>
    <row r="197" spans="1:12">
      <c r="A197" s="237">
        <v>2015</v>
      </c>
      <c r="B197" s="238" t="s">
        <v>90</v>
      </c>
      <c r="I197" s="100" t="str">
        <f t="shared" ref="I197:I200" si="11">IF($I$1="d",J197,IF($I$1="f",K197,IF($I$1="i",L197)))</f>
        <v xml:space="preserve">Für detaillierte Informationen zum Vergleich der Warenkörbe klicken Sie hier: </v>
      </c>
      <c r="J197" s="104" t="s">
        <v>309</v>
      </c>
      <c r="K197" s="104" t="s">
        <v>395</v>
      </c>
      <c r="L197" s="105" t="s">
        <v>354</v>
      </c>
    </row>
    <row r="198" spans="1:12">
      <c r="A198" s="237"/>
      <c r="B198" s="238" t="s">
        <v>92</v>
      </c>
      <c r="I198" s="100" t="str">
        <f t="shared" si="11"/>
        <v>Warenkorb Bio / nicht-Bio</v>
      </c>
      <c r="J198" s="104" t="s">
        <v>310</v>
      </c>
      <c r="K198" s="104" t="s">
        <v>396</v>
      </c>
      <c r="L198" s="105" t="s">
        <v>355</v>
      </c>
    </row>
    <row r="199" spans="1:12" ht="25">
      <c r="A199" s="237"/>
      <c r="B199" s="238" t="s">
        <v>94</v>
      </c>
      <c r="H199" t="s">
        <v>356</v>
      </c>
      <c r="I199" s="100" t="str">
        <f t="shared" si="11"/>
        <v>Publikationsrecht: Weiterverarbeitung und Publikation unter Quellenangabe "BLW, Fachbereich Marktanalysen" gestattet.</v>
      </c>
      <c r="J199" s="239" t="s">
        <v>510</v>
      </c>
      <c r="K199" s="239" t="s">
        <v>517</v>
      </c>
      <c r="L199" s="240" t="s">
        <v>522</v>
      </c>
    </row>
    <row r="200" spans="1:12" ht="25">
      <c r="A200" s="237"/>
      <c r="B200" s="238" t="s">
        <v>96</v>
      </c>
      <c r="I200" s="100" t="str">
        <f t="shared" si="11"/>
        <v>Publikationsrecht: Weiterverarbeitung und Publikation unter Quellenangabe "BLW, Fachbereich Marktanalysen; Nielsen Schweiz, BLW Retail-/Konsumentenpanel" gestattet.</v>
      </c>
      <c r="J200" s="239" t="s">
        <v>511</v>
      </c>
      <c r="K200" s="239" t="s">
        <v>518</v>
      </c>
      <c r="L200" s="240" t="s">
        <v>523</v>
      </c>
    </row>
    <row r="201" spans="1:12">
      <c r="A201" s="237"/>
      <c r="B201" s="238" t="s">
        <v>97</v>
      </c>
      <c r="I201" s="100" t="str">
        <f t="shared" ref="I201:I204" si="12">IF($I$1="d",J201,IF($I$1="f",K201,IF($I$1="i",L201)))</f>
        <v>Eidgenössisches Departement für  Wirtschaft, Bildung und Forschung WBF</v>
      </c>
      <c r="J201" s="104" t="s">
        <v>357</v>
      </c>
      <c r="K201" s="104" t="s">
        <v>358</v>
      </c>
      <c r="L201" s="105" t="s">
        <v>359</v>
      </c>
    </row>
    <row r="202" spans="1:12">
      <c r="A202" s="237"/>
      <c r="B202" s="238" t="s">
        <v>99</v>
      </c>
      <c r="I202" s="100" t="str">
        <f t="shared" si="12"/>
        <v>Bundesamt für Landwirtschaft BLW</v>
      </c>
      <c r="J202" s="104" t="s">
        <v>360</v>
      </c>
      <c r="K202" s="104" t="s">
        <v>361</v>
      </c>
      <c r="L202" s="105" t="s">
        <v>362</v>
      </c>
    </row>
    <row r="203" spans="1:12">
      <c r="A203" s="237"/>
      <c r="B203" s="238" t="s">
        <v>101</v>
      </c>
      <c r="I203" s="100" t="str">
        <f t="shared" si="12"/>
        <v>Fachbereich Marktanalysen</v>
      </c>
      <c r="J203" s="104" t="s">
        <v>512</v>
      </c>
      <c r="K203" s="104" t="s">
        <v>519</v>
      </c>
      <c r="L203" s="105" t="s">
        <v>524</v>
      </c>
    </row>
    <row r="204" spans="1:12">
      <c r="A204" s="237"/>
      <c r="B204" s="238" t="s">
        <v>102</v>
      </c>
      <c r="H204" t="s">
        <v>401</v>
      </c>
      <c r="I204" s="100" t="str">
        <f t="shared" si="12"/>
        <v>Anleitung</v>
      </c>
      <c r="J204" s="104" t="s">
        <v>401</v>
      </c>
      <c r="K204" s="104" t="s">
        <v>478</v>
      </c>
      <c r="L204" s="105" t="s">
        <v>456</v>
      </c>
    </row>
    <row r="205" spans="1:12">
      <c r="A205" s="237"/>
      <c r="B205" s="238" t="s">
        <v>103</v>
      </c>
      <c r="I205" s="100" t="str">
        <f t="shared" ref="I205:I229" si="13">IF($I$1="d",J205,IF($I$1="f",K205,IF($I$1="i",L205)))</f>
        <v>Tabelle und Graphen</v>
      </c>
      <c r="J205" s="104" t="s">
        <v>402</v>
      </c>
      <c r="K205" s="104" t="s">
        <v>479</v>
      </c>
      <c r="L205" s="105" t="s">
        <v>457</v>
      </c>
    </row>
    <row r="206" spans="1:12">
      <c r="A206" s="237"/>
      <c r="B206" s="238" t="s">
        <v>104</v>
      </c>
      <c r="I206" s="100" t="str">
        <f t="shared" si="13"/>
        <v>Bio - Rohdaten</v>
      </c>
      <c r="J206" s="104" t="s">
        <v>403</v>
      </c>
      <c r="K206" s="104" t="s">
        <v>480</v>
      </c>
      <c r="L206" s="105" t="s">
        <v>458</v>
      </c>
    </row>
    <row r="207" spans="1:12">
      <c r="A207" s="237"/>
      <c r="B207" s="238" t="s">
        <v>106</v>
      </c>
      <c r="I207" s="100" t="str">
        <f t="shared" si="13"/>
        <v>nicht Bio - Rohdaten</v>
      </c>
      <c r="J207" s="104" t="s">
        <v>404</v>
      </c>
      <c r="K207" s="104" t="s">
        <v>481</v>
      </c>
      <c r="L207" s="105" t="s">
        <v>459</v>
      </c>
    </row>
    <row r="208" spans="1:12">
      <c r="A208" s="237"/>
      <c r="B208" s="238" t="s">
        <v>107</v>
      </c>
      <c r="I208" s="100" t="str">
        <f t="shared" si="13"/>
        <v>Differenz</v>
      </c>
      <c r="J208" s="104" t="s">
        <v>136</v>
      </c>
      <c r="K208" s="104" t="s">
        <v>386</v>
      </c>
      <c r="L208" s="105" t="s">
        <v>344</v>
      </c>
    </row>
    <row r="209" spans="1:12">
      <c r="A209" s="237">
        <v>2016</v>
      </c>
      <c r="B209" s="238" t="s">
        <v>90</v>
      </c>
      <c r="I209" s="100" t="str">
        <f t="shared" si="13"/>
        <v>Zurück zum Inhaltsverzeichnis</v>
      </c>
      <c r="J209" s="104" t="s">
        <v>446</v>
      </c>
      <c r="K209" s="104" t="s">
        <v>447</v>
      </c>
      <c r="L209" s="105" t="s">
        <v>448</v>
      </c>
    </row>
    <row r="210" spans="1:12">
      <c r="A210" s="237"/>
      <c r="B210" s="238" t="s">
        <v>92</v>
      </c>
      <c r="I210" s="100" t="str">
        <f>IF($I$1="d",J210,IF($I$1="f",K210,IF($I$1="i",L210)))</f>
        <v>Bestellformular für Abonnemente:</v>
      </c>
      <c r="J210" s="117" t="s">
        <v>442</v>
      </c>
      <c r="K210" s="117" t="s">
        <v>443</v>
      </c>
      <c r="L210" s="105" t="s">
        <v>444</v>
      </c>
    </row>
    <row r="211" spans="1:12">
      <c r="A211" s="237"/>
      <c r="B211" s="238" t="s">
        <v>94</v>
      </c>
      <c r="I211" s="100" t="str">
        <f t="shared" si="13"/>
        <v>Zu Haftung, Datenschutz, Copyright und Weiterem siehe:</v>
      </c>
      <c r="J211" s="104" t="s">
        <v>133</v>
      </c>
      <c r="K211" s="104" t="s">
        <v>134</v>
      </c>
      <c r="L211" s="105" t="s">
        <v>460</v>
      </c>
    </row>
    <row r="212" spans="1:12">
      <c r="A212" s="237"/>
      <c r="B212" s="238" t="s">
        <v>96</v>
      </c>
      <c r="I212" s="100" t="str">
        <f t="shared" si="13"/>
        <v>Inhaltsverzeichnis:</v>
      </c>
      <c r="J212" s="247" t="s">
        <v>412</v>
      </c>
      <c r="K212" s="247" t="s">
        <v>414</v>
      </c>
      <c r="L212" s="248" t="s">
        <v>413</v>
      </c>
    </row>
    <row r="213" spans="1:12">
      <c r="A213" s="237"/>
      <c r="B213" s="238" t="s">
        <v>97</v>
      </c>
      <c r="I213" s="100" t="str">
        <f t="shared" si="13"/>
        <v>Inhaltsverzeichnis</v>
      </c>
      <c r="J213" s="104" t="s">
        <v>409</v>
      </c>
      <c r="K213" s="104" t="s">
        <v>410</v>
      </c>
      <c r="L213" s="105" t="s">
        <v>411</v>
      </c>
    </row>
    <row r="214" spans="1:12">
      <c r="A214" s="237"/>
      <c r="B214" s="238" t="s">
        <v>99</v>
      </c>
      <c r="I214" s="100" t="str">
        <f t="shared" si="13"/>
        <v>Verknüpftes Inhaltsverzeichnis</v>
      </c>
      <c r="J214" s="104" t="s">
        <v>417</v>
      </c>
      <c r="K214" s="104" t="s">
        <v>482</v>
      </c>
      <c r="L214" s="105" t="s">
        <v>461</v>
      </c>
    </row>
    <row r="215" spans="1:12">
      <c r="A215" s="237"/>
      <c r="B215" s="238" t="s">
        <v>101</v>
      </c>
      <c r="I215" s="100" t="str">
        <f t="shared" si="13"/>
        <v>Klicken Sie auf die jeweilige Zelle, um zum Arbeitsblatt mit den entsprechenden Informationen zu gelangen</v>
      </c>
      <c r="J215" s="104" t="s">
        <v>418</v>
      </c>
      <c r="K215" s="104" t="s">
        <v>483</v>
      </c>
      <c r="L215" s="105" t="s">
        <v>462</v>
      </c>
    </row>
    <row r="216" spans="1:12">
      <c r="A216" s="237"/>
      <c r="B216" s="238" t="s">
        <v>102</v>
      </c>
      <c r="I216" s="100" t="str">
        <f t="shared" si="13"/>
        <v>Bestellformular im Internet</v>
      </c>
      <c r="J216" s="104" t="s">
        <v>419</v>
      </c>
      <c r="K216" s="104" t="s">
        <v>484</v>
      </c>
      <c r="L216" s="105" t="s">
        <v>463</v>
      </c>
    </row>
    <row r="217" spans="1:12">
      <c r="A217" s="237"/>
      <c r="B217" s="238" t="s">
        <v>103</v>
      </c>
      <c r="I217" s="100" t="str">
        <f t="shared" si="13"/>
        <v>Klicken Sie auf die die gewünschte Sprache, in welcher Sie unsere Publikationen abbonnieren wollen</v>
      </c>
      <c r="J217" s="104" t="s">
        <v>420</v>
      </c>
      <c r="K217" s="104" t="s">
        <v>485</v>
      </c>
      <c r="L217" s="105" t="s">
        <v>464</v>
      </c>
    </row>
    <row r="218" spans="1:12">
      <c r="A218" s="237"/>
      <c r="B218" s="238" t="s">
        <v>104</v>
      </c>
      <c r="I218" s="100" t="str">
        <f t="shared" si="13"/>
        <v>Sprachauswahl</v>
      </c>
      <c r="J218" s="104" t="s">
        <v>423</v>
      </c>
      <c r="K218" s="104" t="s">
        <v>486</v>
      </c>
      <c r="L218" s="105" t="s">
        <v>465</v>
      </c>
    </row>
    <row r="219" spans="1:12">
      <c r="A219" s="237"/>
      <c r="B219" s="238" t="s">
        <v>106</v>
      </c>
      <c r="I219" s="100" t="str">
        <f t="shared" si="13"/>
        <v>Klicken Sie auf das Dreieckssymbol, um die gewünschte Sprache im Dokument zu wählen</v>
      </c>
      <c r="J219" s="104" t="s">
        <v>424</v>
      </c>
      <c r="K219" s="104" t="s">
        <v>487</v>
      </c>
      <c r="L219" s="105" t="s">
        <v>466</v>
      </c>
    </row>
    <row r="220" spans="1:12">
      <c r="A220" s="237"/>
      <c r="B220" s="238" t="s">
        <v>107</v>
      </c>
      <c r="I220" s="100" t="str">
        <f t="shared" si="13"/>
        <v xml:space="preserve">Detailanzeige einzeln </v>
      </c>
      <c r="J220" s="104" t="s">
        <v>426</v>
      </c>
      <c r="K220" s="104" t="s">
        <v>488</v>
      </c>
      <c r="L220" s="105" t="s">
        <v>467</v>
      </c>
    </row>
    <row r="221" spans="1:12">
      <c r="A221" s="237">
        <v>2017</v>
      </c>
      <c r="B221" s="238" t="s">
        <v>90</v>
      </c>
      <c r="I221" s="100" t="str">
        <f t="shared" si="13"/>
        <v>Klicken Sie auf ein "+"-Feld, um die einzelnen Produkte einer Kategorie und Detailangaben zu einzublenden.</v>
      </c>
      <c r="J221" s="117" t="s">
        <v>425</v>
      </c>
      <c r="K221" s="117" t="s">
        <v>489</v>
      </c>
      <c r="L221" s="105" t="s">
        <v>468</v>
      </c>
    </row>
    <row r="222" spans="1:12">
      <c r="A222" s="237"/>
      <c r="B222" s="238" t="s">
        <v>92</v>
      </c>
      <c r="I222" s="100" t="str">
        <f t="shared" si="13"/>
        <v>Detailanzeige Total</v>
      </c>
      <c r="J222" s="117" t="s">
        <v>427</v>
      </c>
      <c r="K222" s="117" t="s">
        <v>490</v>
      </c>
      <c r="L222" s="105" t="s">
        <v>469</v>
      </c>
    </row>
    <row r="223" spans="1:12">
      <c r="A223" s="237"/>
      <c r="B223" s="238" t="s">
        <v>94</v>
      </c>
      <c r="I223" s="100" t="str">
        <f t="shared" si="13"/>
        <v>Klicken Sie auf das "2"-Feld, um alle Detailangaben einzublenden (Ausblenden mit dem "1"-Feld).</v>
      </c>
      <c r="J223" s="117" t="s">
        <v>428</v>
      </c>
      <c r="K223" s="117" t="s">
        <v>491</v>
      </c>
      <c r="L223" s="105" t="s">
        <v>470</v>
      </c>
    </row>
    <row r="224" spans="1:12">
      <c r="A224" s="237"/>
      <c r="B224" s="238" t="s">
        <v>96</v>
      </c>
      <c r="I224" s="100" t="str">
        <f t="shared" si="13"/>
        <v>Zurück zum Inhaltsverzeichnis</v>
      </c>
      <c r="J224" s="104" t="s">
        <v>446</v>
      </c>
      <c r="K224" s="117" t="s">
        <v>447</v>
      </c>
      <c r="L224" s="105" t="s">
        <v>448</v>
      </c>
    </row>
    <row r="225" spans="1:12">
      <c r="A225" s="237"/>
      <c r="B225" s="238" t="s">
        <v>97</v>
      </c>
      <c r="I225" s="100" t="str">
        <f t="shared" si="13"/>
        <v>Klicken Sie auf das Feld, um zurück zum Inhaltsverzeichnis und zur Anleitung zu gelangen</v>
      </c>
      <c r="J225" s="117" t="s">
        <v>429</v>
      </c>
      <c r="K225" s="117" t="s">
        <v>492</v>
      </c>
      <c r="L225" s="105" t="s">
        <v>471</v>
      </c>
    </row>
    <row r="226" spans="1:12">
      <c r="A226" s="237"/>
      <c r="B226" s="238" t="s">
        <v>99</v>
      </c>
      <c r="I226" s="100" t="str">
        <f t="shared" si="13"/>
        <v>Ausgewertete Daten</v>
      </c>
      <c r="J226" s="117" t="s">
        <v>431</v>
      </c>
      <c r="K226" s="117" t="s">
        <v>493</v>
      </c>
      <c r="L226" s="105" t="s">
        <v>472</v>
      </c>
    </row>
    <row r="227" spans="1:12">
      <c r="A227" s="237"/>
      <c r="B227" s="238" t="s">
        <v>101</v>
      </c>
      <c r="I227" s="100" t="str">
        <f t="shared" si="13"/>
        <v>Preisreihen Produkte Bio</v>
      </c>
      <c r="J227" s="117" t="s">
        <v>432</v>
      </c>
      <c r="K227" s="117" t="s">
        <v>494</v>
      </c>
      <c r="L227" s="105" t="s">
        <v>473</v>
      </c>
    </row>
    <row r="228" spans="1:12">
      <c r="A228" s="237"/>
      <c r="B228" s="238" t="s">
        <v>102</v>
      </c>
      <c r="I228" s="100" t="str">
        <f t="shared" si="13"/>
        <v>Preisreihen Produkte nicht Bio</v>
      </c>
      <c r="J228" s="117" t="s">
        <v>433</v>
      </c>
      <c r="K228" s="117" t="s">
        <v>495</v>
      </c>
      <c r="L228" s="105" t="s">
        <v>474</v>
      </c>
    </row>
    <row r="229" spans="1:12">
      <c r="A229" s="237"/>
      <c r="B229" s="238" t="s">
        <v>103</v>
      </c>
      <c r="I229" s="100" t="str">
        <f t="shared" si="13"/>
        <v>Differenz Warenkorb Bio vs nicht-Bio</v>
      </c>
      <c r="J229" s="117" t="s">
        <v>441</v>
      </c>
      <c r="K229" s="117" t="s">
        <v>496</v>
      </c>
      <c r="L229" s="105" t="s">
        <v>475</v>
      </c>
    </row>
    <row r="230" spans="1:12">
      <c r="A230" s="237"/>
      <c r="B230" s="238" t="s">
        <v>104</v>
      </c>
      <c r="I230" s="100" t="str">
        <f t="shared" ref="I230:I241" si="14">IF($I$1="d",J230,IF($I$1="f",K230,IF($I$1="i",L230)))</f>
        <v>Hinweis zu "Inhaltsverzeichnis</v>
      </c>
      <c r="J230" s="117" t="s">
        <v>445</v>
      </c>
      <c r="K230" s="117" t="s">
        <v>497</v>
      </c>
      <c r="L230" s="105" t="s">
        <v>476</v>
      </c>
    </row>
    <row r="231" spans="1:12">
      <c r="A231" s="237"/>
      <c r="B231" s="238" t="s">
        <v>106</v>
      </c>
      <c r="I231" s="100" t="str">
        <f t="shared" si="14"/>
        <v>Hinweis zu "Tabelle und Graphen"</v>
      </c>
      <c r="J231" s="117" t="s">
        <v>430</v>
      </c>
      <c r="K231" s="117" t="s">
        <v>498</v>
      </c>
      <c r="L231" s="105" t="s">
        <v>477</v>
      </c>
    </row>
    <row r="232" spans="1:12">
      <c r="A232" s="237"/>
      <c r="B232" s="238" t="s">
        <v>107</v>
      </c>
      <c r="I232" s="100">
        <f t="shared" si="14"/>
        <v>0</v>
      </c>
      <c r="L232" s="105"/>
    </row>
    <row r="233" spans="1:12">
      <c r="A233" s="237">
        <v>2018</v>
      </c>
      <c r="B233" s="238" t="s">
        <v>90</v>
      </c>
      <c r="I233" s="100">
        <f t="shared" si="14"/>
        <v>0</v>
      </c>
      <c r="L233" s="105"/>
    </row>
    <row r="234" spans="1:12">
      <c r="A234" s="237"/>
      <c r="B234" s="238" t="s">
        <v>92</v>
      </c>
      <c r="I234" s="100">
        <f t="shared" si="14"/>
        <v>0</v>
      </c>
      <c r="L234" s="105"/>
    </row>
    <row r="235" spans="1:12">
      <c r="A235" s="237"/>
      <c r="B235" s="238" t="s">
        <v>94</v>
      </c>
      <c r="I235" s="100">
        <f t="shared" si="14"/>
        <v>0</v>
      </c>
      <c r="L235" s="105"/>
    </row>
    <row r="236" spans="1:12">
      <c r="A236" s="237"/>
      <c r="B236" s="238" t="s">
        <v>96</v>
      </c>
      <c r="I236" s="100">
        <f t="shared" si="14"/>
        <v>0</v>
      </c>
      <c r="L236" s="105"/>
    </row>
    <row r="237" spans="1:12">
      <c r="A237" s="237"/>
      <c r="B237" s="238" t="s">
        <v>97</v>
      </c>
      <c r="I237" s="100">
        <f t="shared" si="14"/>
        <v>0</v>
      </c>
      <c r="L237" s="105"/>
    </row>
    <row r="238" spans="1:12">
      <c r="A238" s="237"/>
      <c r="B238" s="238" t="s">
        <v>99</v>
      </c>
      <c r="I238" s="100">
        <f t="shared" si="14"/>
        <v>0</v>
      </c>
      <c r="L238" s="105"/>
    </row>
    <row r="239" spans="1:12">
      <c r="A239" s="237"/>
      <c r="B239" s="238" t="s">
        <v>101</v>
      </c>
      <c r="I239" s="100">
        <f t="shared" si="14"/>
        <v>0</v>
      </c>
      <c r="L239" s="105"/>
    </row>
    <row r="240" spans="1:12">
      <c r="A240" s="237"/>
      <c r="B240" s="238" t="s">
        <v>102</v>
      </c>
      <c r="I240" s="100">
        <f t="shared" si="14"/>
        <v>0</v>
      </c>
      <c r="L240" s="105"/>
    </row>
    <row r="241" spans="1:12">
      <c r="A241" s="237"/>
      <c r="B241" s="238" t="s">
        <v>103</v>
      </c>
      <c r="I241" s="100">
        <f t="shared" si="14"/>
        <v>0</v>
      </c>
      <c r="L241" s="105"/>
    </row>
    <row r="242" spans="1:12">
      <c r="A242" s="237"/>
      <c r="B242" s="238" t="s">
        <v>104</v>
      </c>
    </row>
    <row r="243" spans="1:12">
      <c r="A243" s="237"/>
      <c r="B243" s="238" t="s">
        <v>106</v>
      </c>
    </row>
    <row r="244" spans="1:12">
      <c r="A244" s="237"/>
      <c r="B244" s="238" t="s">
        <v>107</v>
      </c>
    </row>
    <row r="245" spans="1:12">
      <c r="A245" s="237">
        <v>2019</v>
      </c>
      <c r="B245" s="238" t="s">
        <v>90</v>
      </c>
    </row>
    <row r="246" spans="1:12">
      <c r="A246" s="237"/>
      <c r="B246" s="238" t="s">
        <v>92</v>
      </c>
    </row>
    <row r="247" spans="1:12">
      <c r="A247" s="237"/>
      <c r="B247" s="238" t="s">
        <v>94</v>
      </c>
    </row>
    <row r="248" spans="1:12">
      <c r="A248" s="237"/>
      <c r="B248" s="238" t="s">
        <v>96</v>
      </c>
    </row>
    <row r="249" spans="1:12">
      <c r="A249" s="237"/>
      <c r="B249" s="238" t="s">
        <v>97</v>
      </c>
    </row>
    <row r="250" spans="1:12">
      <c r="A250" s="237"/>
      <c r="B250" s="238" t="s">
        <v>99</v>
      </c>
    </row>
    <row r="251" spans="1:12">
      <c r="A251" s="237"/>
      <c r="B251" s="238" t="s">
        <v>101</v>
      </c>
    </row>
    <row r="252" spans="1:12">
      <c r="A252" s="237"/>
      <c r="B252" s="238" t="s">
        <v>102</v>
      </c>
    </row>
    <row r="253" spans="1:12">
      <c r="A253" s="237"/>
      <c r="B253" s="238" t="s">
        <v>103</v>
      </c>
    </row>
    <row r="254" spans="1:12">
      <c r="A254" s="237"/>
      <c r="B254" s="238" t="s">
        <v>104</v>
      </c>
    </row>
    <row r="255" spans="1:12">
      <c r="A255" s="237"/>
      <c r="B255" s="238" t="s">
        <v>106</v>
      </c>
    </row>
    <row r="256" spans="1:12">
      <c r="A256" s="237"/>
      <c r="B256" s="238" t="s">
        <v>107</v>
      </c>
    </row>
    <row r="257" spans="1:2">
      <c r="A257" s="237">
        <v>2020</v>
      </c>
      <c r="B257" s="238" t="s">
        <v>90</v>
      </c>
    </row>
    <row r="258" spans="1:2">
      <c r="A258" s="237"/>
      <c r="B258" s="238" t="s">
        <v>92</v>
      </c>
    </row>
    <row r="259" spans="1:2">
      <c r="A259" s="237"/>
      <c r="B259" s="238" t="s">
        <v>94</v>
      </c>
    </row>
    <row r="260" spans="1:2">
      <c r="A260" s="237"/>
      <c r="B260" s="238" t="s">
        <v>96</v>
      </c>
    </row>
    <row r="261" spans="1:2">
      <c r="A261" s="237"/>
      <c r="B261" s="238" t="s">
        <v>97</v>
      </c>
    </row>
    <row r="262" spans="1:2">
      <c r="A262" s="237"/>
      <c r="B262" s="238" t="s">
        <v>99</v>
      </c>
    </row>
    <row r="263" spans="1:2">
      <c r="A263" s="237"/>
      <c r="B263" s="238" t="s">
        <v>101</v>
      </c>
    </row>
    <row r="264" spans="1:2">
      <c r="A264" s="237"/>
      <c r="B264" s="238" t="s">
        <v>102</v>
      </c>
    </row>
    <row r="265" spans="1:2">
      <c r="A265" s="237"/>
      <c r="B265" s="238" t="s">
        <v>103</v>
      </c>
    </row>
    <row r="266" spans="1:2">
      <c r="A266" s="237"/>
      <c r="B266" s="238" t="s">
        <v>104</v>
      </c>
    </row>
    <row r="267" spans="1:2">
      <c r="A267" s="237"/>
      <c r="B267" s="238" t="s">
        <v>106</v>
      </c>
    </row>
    <row r="268" spans="1:2">
      <c r="A268" s="237"/>
      <c r="B268" s="238" t="s">
        <v>107</v>
      </c>
    </row>
    <row r="269" spans="1:2">
      <c r="A269" s="237">
        <v>2021</v>
      </c>
      <c r="B269" s="238" t="s">
        <v>90</v>
      </c>
    </row>
    <row r="270" spans="1:2">
      <c r="A270" s="237"/>
      <c r="B270" s="238" t="s">
        <v>92</v>
      </c>
    </row>
    <row r="271" spans="1:2">
      <c r="A271" s="237"/>
      <c r="B271" s="238" t="s">
        <v>94</v>
      </c>
    </row>
    <row r="272" spans="1:2">
      <c r="A272" s="237"/>
      <c r="B272" s="238" t="s">
        <v>96</v>
      </c>
    </row>
    <row r="273" spans="1:2">
      <c r="A273" s="237"/>
      <c r="B273" s="238" t="s">
        <v>97</v>
      </c>
    </row>
    <row r="274" spans="1:2">
      <c r="A274" s="237"/>
      <c r="B274" s="238" t="s">
        <v>99</v>
      </c>
    </row>
    <row r="275" spans="1:2">
      <c r="A275" s="237"/>
      <c r="B275" s="238" t="s">
        <v>101</v>
      </c>
    </row>
    <row r="276" spans="1:2">
      <c r="A276" s="237"/>
      <c r="B276" s="238" t="s">
        <v>102</v>
      </c>
    </row>
    <row r="277" spans="1:2">
      <c r="A277" s="237"/>
      <c r="B277" s="238" t="s">
        <v>103</v>
      </c>
    </row>
    <row r="278" spans="1:2">
      <c r="A278" s="237"/>
      <c r="B278" s="238" t="s">
        <v>104</v>
      </c>
    </row>
    <row r="279" spans="1:2">
      <c r="A279" s="237"/>
      <c r="B279" s="238" t="s">
        <v>106</v>
      </c>
    </row>
    <row r="280" spans="1:2">
      <c r="A280" s="237"/>
      <c r="B280" s="238" t="s">
        <v>107</v>
      </c>
    </row>
  </sheetData>
  <autoFilter ref="N23:R30">
    <sortState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23.01.2020 08:06:01"/>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vt:i4>
      </vt:variant>
    </vt:vector>
  </HeadingPairs>
  <TitlesOfParts>
    <vt:vector size="10" baseType="lpstr">
      <vt:lpstr>Inhaltsverzeichnis</vt:lpstr>
      <vt:lpstr>Tabelle und Graphen</vt:lpstr>
      <vt:lpstr>Tabelle und Grafik_alt</vt:lpstr>
      <vt:lpstr>Nur für MB Bio + HP konv. WK</vt:lpstr>
      <vt:lpstr>für Agrarbericht</vt:lpstr>
      <vt:lpstr>Bio - Rohdaten</vt:lpstr>
      <vt:lpstr>nicht Bio - Rohdaten</vt:lpstr>
      <vt:lpstr>Differenz</vt:lpstr>
      <vt:lpstr>Codierung</vt:lpstr>
      <vt:lpstr>'Tabelle und Graphen'!Druckbereich</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Krähenbühl Serina</cp:lastModifiedBy>
  <cp:lastPrinted>2016-08-23T11:58:26Z</cp:lastPrinted>
  <dcterms:created xsi:type="dcterms:W3CDTF">2015-12-09T09:10:34Z</dcterms:created>
  <dcterms:modified xsi:type="dcterms:W3CDTF">2022-03-01T12:22:44Z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20</vt:lpwstr>
  </property>
  <property fmtid="{D5CDD505-2E9C-101B-9397-08002B2CF9AE}" pid="5" name="FSC#EVDCFG@15.1400:ActualVersionCreatedAt">
    <vt:lpwstr>2019-12-18T11:53:15</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BLW-FBMA</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BLW-SGV</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Marktanalysen (BLW-FBMA)</vt:lpwstr>
  </property>
  <property fmtid="{D5CDD505-2E9C-101B-9397-08002B2CF9AE}" pid="74" name="FSC#COOELAK@1.1001:CreatedAt">
    <vt:lpwstr>10.05.2016</vt:lpwstr>
  </property>
  <property fmtid="{D5CDD505-2E9C-101B-9397-08002B2CF9AE}" pid="75" name="FSC#COOELAK@1.1001:OU">
    <vt:lpwstr>Marktanalysen (BLW-FBMA)</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
  </property>
  <property fmtid="{D5CDD505-2E9C-101B-9397-08002B2CF9AE}" pid="108" name="FSC#ATSTATECFG@1.1001:DepartmentCountry">
    <vt:lpwstr/>
  </property>
  <property fmtid="{D5CDD505-2E9C-101B-9397-08002B2CF9AE}" pid="109" name="FSC#ATSTATECFG@1.1001:DepartmentCity">
    <vt:lpwstr/>
  </property>
  <property fmtid="{D5CDD505-2E9C-101B-9397-08002B2CF9AE}" pid="110" name="FSC#ATSTATECFG@1.1001:DepartmentStreet">
    <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ies>
</file>